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1、2023年一般公共预算调整收支总表" sheetId="1" r:id="rId1"/>
    <sheet name="2、2023年政府性基金预算第调整收支总表" sheetId="9" r:id="rId2"/>
    <sheet name="3.2023年财政预算调整支出明细表" sheetId="11" r:id="rId3"/>
  </sheets>
  <externalReferences>
    <externalReference r:id="rId4"/>
  </externalReferences>
  <definedNames>
    <definedName name="_xlnm._FilterDatabase" localSheetId="0" hidden="1">'1、2023年一般公共预算调整收支总表'!$A$5:$I$121</definedName>
    <definedName name="_xlnm._FilterDatabase" localSheetId="2" hidden="1">'3.2023年财政预算调整支出明细表'!$6:$20</definedName>
    <definedName name="_xlnm.Print_Area" localSheetId="2">'3.2023年财政预算调整支出明细表'!$A$2:$H$20</definedName>
    <definedName name="_xlnm.Print_Titles" localSheetId="0">'1、2023年一般公共预算调整收支总表'!$1:$5</definedName>
    <definedName name="_xlnm.Print_Titles" localSheetId="1">'2、2023年政府性基金预算第调整收支总表'!$1:$5</definedName>
    <definedName name="_xlnm.Print_Titles" localSheetId="2">'3.2023年财政预算调整支出明细表'!$1:$4</definedName>
    <definedName name="Sheet1">#REF!</definedName>
    <definedName name="z_qtltzd">[1]z_qtltzd!#REF!</definedName>
  </definedNames>
  <calcPr calcId="144525"/>
</workbook>
</file>

<file path=xl/comments1.xml><?xml version="1.0" encoding="utf-8"?>
<comments xmlns="http://schemas.openxmlformats.org/spreadsheetml/2006/main">
  <authors>
    <author>作者</author>
    <author>王靖茗</author>
  </authors>
  <commentList>
    <comment ref="A29" authorId="0">
      <text>
        <r>
          <rPr>
            <b/>
            <sz val="9"/>
            <rFont val="宋体"/>
            <charset val="134"/>
          </rPr>
          <t>作者:</t>
        </r>
        <r>
          <rPr>
            <sz val="9"/>
            <rFont val="宋体"/>
            <charset val="134"/>
          </rPr>
          <t xml:space="preserve">
从2016年1月1日转入</t>
        </r>
      </text>
    </comment>
    <comment ref="A53" authorId="1">
      <text>
        <r>
          <rPr>
            <sz val="12"/>
            <rFont val="宋体"/>
            <charset val="134"/>
          </rPr>
          <t>王靖茗:
含之前的老少边穷等转移支付收入</t>
        </r>
      </text>
    </comment>
    <comment ref="A78" authorId="0">
      <text>
        <r>
          <rPr>
            <b/>
            <sz val="9"/>
            <rFont val="宋体"/>
            <charset val="134"/>
          </rPr>
          <t>雷州:原湛江市的补助：1、城乡居民低保1122万元；2、基本公共卫生服务946万元，农村离任干部补贴968万元。</t>
        </r>
        <r>
          <rPr>
            <sz val="9"/>
            <rFont val="宋体"/>
            <charset val="134"/>
          </rPr>
          <t xml:space="preserve">
</t>
        </r>
      </text>
    </comment>
  </commentList>
</comments>
</file>

<file path=xl/sharedStrings.xml><?xml version="1.0" encoding="utf-8"?>
<sst xmlns="http://schemas.openxmlformats.org/spreadsheetml/2006/main" count="519" uniqueCount="449">
  <si>
    <t>表一</t>
  </si>
  <si>
    <t>雷州市2023年一般公共预算调整收支总表</t>
  </si>
  <si>
    <t>单位：万元</t>
  </si>
  <si>
    <t>收入项目</t>
  </si>
  <si>
    <t>2020预算数</t>
  </si>
  <si>
    <t>2020实际执行数</t>
  </si>
  <si>
    <t xml:space="preserve">2023年年初预算数
</t>
  </si>
  <si>
    <t>第一次预算数调整数</t>
  </si>
  <si>
    <t>第一次调整后预算数</t>
  </si>
  <si>
    <t>支出项目</t>
  </si>
  <si>
    <t>2023年年初预算数</t>
  </si>
  <si>
    <t>一、税收收入</t>
  </si>
  <si>
    <t>一、一般公共服务支出</t>
  </si>
  <si>
    <t>国内增值税</t>
  </si>
  <si>
    <t>二、外交支出</t>
  </si>
  <si>
    <t>改征增值税</t>
  </si>
  <si>
    <t>三、国防支出</t>
  </si>
  <si>
    <t>营业税</t>
  </si>
  <si>
    <t>四、公共安全支出</t>
  </si>
  <si>
    <t>企业所得税</t>
  </si>
  <si>
    <t>五、教育支出</t>
  </si>
  <si>
    <t>个人所得税</t>
  </si>
  <si>
    <t>六、科学技术支出</t>
  </si>
  <si>
    <t>资源税</t>
  </si>
  <si>
    <t>七、文化旅游体育与传媒支出</t>
  </si>
  <si>
    <t>城市维护建设税</t>
  </si>
  <si>
    <t>八、社会保障和就业支出</t>
  </si>
  <si>
    <t>房产税</t>
  </si>
  <si>
    <t>九、卫生健康支出</t>
  </si>
  <si>
    <t>印花税</t>
  </si>
  <si>
    <t>十、节能环保支出</t>
  </si>
  <si>
    <t>城镇土地使用税</t>
  </si>
  <si>
    <t>十一、城乡社区支出</t>
  </si>
  <si>
    <t>土地增值税</t>
  </si>
  <si>
    <t>十二、农林水支出</t>
  </si>
  <si>
    <t>车船税</t>
  </si>
  <si>
    <t>十三、交通运输支出</t>
  </si>
  <si>
    <t>环境保护税</t>
  </si>
  <si>
    <t>十四、资源勘探工业信息等支出</t>
  </si>
  <si>
    <t>耕地占用税</t>
  </si>
  <si>
    <t>十五、商业服务业等支出</t>
  </si>
  <si>
    <t>契税</t>
  </si>
  <si>
    <t>十六、金融支出</t>
  </si>
  <si>
    <t>其他税收收入</t>
  </si>
  <si>
    <t>十七、援助其他地区支出</t>
  </si>
  <si>
    <t>二、非税收入</t>
  </si>
  <si>
    <t>十八、自然资源海洋气象等支出</t>
  </si>
  <si>
    <t>专项收入</t>
  </si>
  <si>
    <t>十九、住房保障支出</t>
  </si>
  <si>
    <t>行政事业性收费收入</t>
  </si>
  <si>
    <t>二十、粮油物资储备支出</t>
  </si>
  <si>
    <t>罚没收入</t>
  </si>
  <si>
    <t>二十一、灾害防治及应急管理支出</t>
  </si>
  <si>
    <t>国有资本经营收入</t>
  </si>
  <si>
    <t>二十二、预备费</t>
  </si>
  <si>
    <t>国有资源(资产)有偿使用收入</t>
  </si>
  <si>
    <t>二十三、其他支出</t>
  </si>
  <si>
    <t>捐赠收入</t>
  </si>
  <si>
    <t>二十四、债务付息支出</t>
  </si>
  <si>
    <t>政府住房基金收入</t>
  </si>
  <si>
    <t>二十五、债务发行费用支出</t>
  </si>
  <si>
    <t xml:space="preserve">  其他收入</t>
  </si>
  <si>
    <t>本级收入合计</t>
  </si>
  <si>
    <t>三、上级补助收入</t>
  </si>
  <si>
    <t>支出合计</t>
  </si>
  <si>
    <t xml:space="preserve">    返还性收入</t>
  </si>
  <si>
    <t xml:space="preserve">      所得税基数返还收入 </t>
  </si>
  <si>
    <t>二十六、 转移性支出</t>
  </si>
  <si>
    <t xml:space="preserve">      成品油税费改革税收返还收入</t>
  </si>
  <si>
    <t xml:space="preserve">  体制上解支出</t>
  </si>
  <si>
    <t xml:space="preserve">      增值税税收返还收入</t>
  </si>
  <si>
    <t xml:space="preserve">  出口退税专项上解支出</t>
  </si>
  <si>
    <t xml:space="preserve">      消费税税收返还收入</t>
  </si>
  <si>
    <t xml:space="preserve">  专项上解支出</t>
  </si>
  <si>
    <t xml:space="preserve">      增值税五五分享税收返还收入</t>
  </si>
  <si>
    <t>二十七、债务还本支出</t>
  </si>
  <si>
    <t xml:space="preserve">      其他返还性收入</t>
  </si>
  <si>
    <t>二十八、安排预算稳定调节基金</t>
  </si>
  <si>
    <t xml:space="preserve">    一般性转移支付收入</t>
  </si>
  <si>
    <t>二十九、待偿债置换一般债券结余</t>
  </si>
  <si>
    <t xml:space="preserve">      体制补助收入</t>
  </si>
  <si>
    <t>三十、调出资金</t>
  </si>
  <si>
    <t xml:space="preserve">      均衡性转移支付收入</t>
  </si>
  <si>
    <t>三十一、年终结余</t>
  </si>
  <si>
    <t xml:space="preserve">      县级基本财力保障机制奖补资金收入</t>
  </si>
  <si>
    <t xml:space="preserve">   其中：净结余</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</si>
  <si>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</si>
  <si>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</si>
  <si>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</si>
  <si>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</si>
  <si>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</si>
  <si>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</si>
  <si>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</si>
  <si>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</si>
  <si>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</si>
  <si>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中央一次性财力补助</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</si>
  <si>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</si>
  <si>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</si>
  <si>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</si>
  <si>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</si>
  <si>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</si>
  <si>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</si>
  <si>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</si>
  <si>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</si>
  <si>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</si>
  <si>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</si>
  <si>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</si>
  <si>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</si>
  <si>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</si>
  <si>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</si>
  <si>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</si>
  <si>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</si>
  <si>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</si>
  <si>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</si>
  <si>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</si>
  <si>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</si>
  <si>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</si>
  <si>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</si>
  <si>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</si>
  <si>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</si>
  <si>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</si>
  <si>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</si>
  <si>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</si>
  <si>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</si>
  <si>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</si>
  <si>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</si>
  <si>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</si>
  <si>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</si>
  <si>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</si>
  <si>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</si>
  <si>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</si>
  <si>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</si>
  <si>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</si>
  <si>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</si>
  <si>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</si>
  <si>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</si>
  <si>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</si>
  <si>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</si>
  <si>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</si>
  <si>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</si>
  <si>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</si>
  <si>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四、下级上解收入</t>
  </si>
  <si>
    <t xml:space="preserve">    体制上解收入</t>
  </si>
  <si>
    <t xml:space="preserve">    专项上解收入</t>
  </si>
  <si>
    <t xml:space="preserve">  五、上年结余收入</t>
  </si>
  <si>
    <t xml:space="preserve">  六、调入资金</t>
  </si>
  <si>
    <t xml:space="preserve">    从政府性基金预算调入一般公共预算</t>
  </si>
  <si>
    <t xml:space="preserve">    从国有资本经营预算调入一般公共预算</t>
  </si>
  <si>
    <t xml:space="preserve">    从抗疫特别国债调入一般公共预算</t>
  </si>
  <si>
    <t xml:space="preserve">    从其他资金调入一般公共预算</t>
  </si>
  <si>
    <t xml:space="preserve">  七、地方政府一般债务收入</t>
  </si>
  <si>
    <t xml:space="preserve">  八、地方政府一般债务转贷收入</t>
  </si>
  <si>
    <t xml:space="preserve">  九、接受其他地区援助收入</t>
  </si>
  <si>
    <t xml:space="preserve">  十、 动用预算稳定调节基金</t>
  </si>
  <si>
    <t xml:space="preserve">  十一、减上解支出</t>
  </si>
  <si>
    <t xml:space="preserve">  十二、区域间转移收入</t>
  </si>
  <si>
    <t>收入总计</t>
  </si>
  <si>
    <t>支出总计</t>
  </si>
  <si>
    <t>表二</t>
  </si>
  <si>
    <t>雷州市2023年政府性基金预算调整收支总表</t>
  </si>
  <si>
    <t>金额单位：万元</t>
  </si>
  <si>
    <t>收入</t>
  </si>
  <si>
    <t>支出</t>
  </si>
  <si>
    <t>项目</t>
  </si>
  <si>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</si>
  <si>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</si>
  <si>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</si>
  <si>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</si>
  <si>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</si>
  <si>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资助国产影片放映</t>
  </si>
  <si>
    <t>四、国家电影事业发展专项资金收入</t>
  </si>
  <si>
    <t xml:space="preserve">      资助影院建设</t>
  </si>
  <si>
    <t>五、国有土地收益基金收入</t>
  </si>
  <si>
    <t xml:space="preserve">      资助少数民族语电影译制</t>
  </si>
  <si>
    <t>六、农业土地开发资金收入</t>
  </si>
  <si>
    <t xml:space="preserve">      购买农村电影公益性放映版权服务</t>
  </si>
  <si>
    <t>七、国有土地使用权出让收入</t>
  </si>
  <si>
    <t xml:space="preserve">      其他国家电影事业发展专项资金支出</t>
  </si>
  <si>
    <t xml:space="preserve">  土地出让价款收入</t>
  </si>
  <si>
    <t xml:space="preserve">   旅游发展基金支出</t>
  </si>
  <si>
    <t xml:space="preserve">  补缴的土地价款</t>
  </si>
  <si>
    <t xml:space="preserve">      宣传促销</t>
  </si>
  <si>
    <t xml:space="preserve">  划拨土地收入</t>
  </si>
  <si>
    <t xml:space="preserve">      行业规划</t>
  </si>
  <si>
    <t xml:space="preserve">  缴纳新增建设用地土地有偿使用费</t>
  </si>
  <si>
    <t xml:space="preserve">      旅游事业补助</t>
  </si>
  <si>
    <t xml:space="preserve">  其他土地出让收入</t>
  </si>
  <si>
    <t xml:space="preserve">      地方旅游开发项目补助</t>
  </si>
  <si>
    <t>八、大中型水库库区基金收入</t>
  </si>
  <si>
    <t xml:space="preserve">      其他旅游发展基金支出 </t>
  </si>
  <si>
    <t>九、彩票公益金收入</t>
  </si>
  <si>
    <t xml:space="preserve">   国家电影事业发展专项资金对应专项债务收入安排的支出</t>
  </si>
  <si>
    <t xml:space="preserve">  福利彩票公益金收入</t>
  </si>
  <si>
    <t xml:space="preserve">      资助城市影院</t>
  </si>
  <si>
    <t xml:space="preserve">  体育彩票公益金收入</t>
  </si>
  <si>
    <t xml:space="preserve">      其他国家电影事业发展专项资金对应专项债务收入支出</t>
  </si>
  <si>
    <t>十、城市基础设施配套费收入</t>
  </si>
  <si>
    <t>二、社会保障和就业支出</t>
  </si>
  <si>
    <t>十一、小型水库移民扶助基金收入</t>
  </si>
  <si>
    <t xml:space="preserve">    大中型水库移民后期扶持基金支出</t>
  </si>
  <si>
    <t>十二、国家重大水利工程建设基金收入</t>
  </si>
  <si>
    <t xml:space="preserve">      移民补助</t>
  </si>
  <si>
    <t>十三、车辆通行费</t>
  </si>
  <si>
    <t xml:space="preserve">      基础设施建设和经济发展</t>
  </si>
  <si>
    <t>十四、污水处理费收入</t>
  </si>
  <si>
    <t xml:space="preserve">      其他大中型水库移民后期扶持基金支出</t>
  </si>
  <si>
    <t>十五、彩票发行机构和彩票销售机构的业务费用</t>
  </si>
  <si>
    <t xml:space="preserve">    小型水库移民扶助基金安排的支出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</si>
  <si>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</si>
  <si>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</si>
  <si>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</si>
  <si>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</si>
  <si>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</si>
  <si>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小型水库移民扶助基金对应专项债务收入安排的支出</t>
  </si>
  <si>
    <t xml:space="preserve">  彩票市场调控资金收入</t>
  </si>
  <si>
    <t>十六、其他政府性基金收入</t>
  </si>
  <si>
    <t xml:space="preserve">      其他小型水库移民扶助基金对应专项债务收入安排的支出</t>
  </si>
  <si>
    <t>十七、专项债券对应项目专项收入</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</si>
  <si>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</si>
  <si>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</si>
  <si>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</si>
  <si>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</si>
  <si>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</si>
  <si>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</si>
  <si>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</si>
  <si>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</si>
  <si>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</si>
  <si>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</si>
  <si>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</si>
  <si>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</si>
  <si>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</si>
  <si>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</si>
  <si>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</si>
  <si>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</si>
  <si>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</si>
  <si>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</si>
  <si>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</si>
  <si>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</si>
  <si>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</si>
  <si>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</si>
  <si>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</si>
  <si>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</si>
  <si>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</si>
  <si>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</si>
  <si>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</si>
  <si>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</si>
  <si>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</si>
  <si>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</si>
  <si>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</si>
  <si>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</si>
  <si>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</si>
  <si>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</si>
  <si>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</si>
  <si>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</si>
  <si>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</si>
  <si>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</si>
  <si>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</si>
  <si>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</si>
  <si>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</si>
  <si>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</si>
  <si>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</si>
  <si>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</si>
  <si>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</si>
  <si>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</si>
  <si>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</si>
  <si>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</si>
  <si>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</si>
  <si>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</si>
  <si>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</si>
  <si>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</si>
  <si>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</si>
  <si>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</si>
  <si>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</si>
  <si>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</si>
  <si>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</si>
  <si>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</si>
  <si>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</si>
  <si>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</si>
  <si>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</si>
  <si>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</si>
  <si>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</si>
  <si>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</si>
  <si>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</si>
  <si>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</si>
  <si>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</si>
  <si>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</si>
  <si>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</si>
  <si>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</si>
  <si>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</si>
  <si>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</si>
  <si>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</si>
  <si>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</si>
  <si>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</si>
  <si>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</si>
  <si>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</si>
  <si>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</si>
  <si>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</si>
  <si>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</si>
  <si>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</si>
  <si>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</si>
  <si>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</si>
  <si>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</si>
  <si>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</si>
  <si>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</si>
  <si>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</si>
  <si>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</si>
  <si>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</si>
  <si>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</si>
  <si>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</si>
  <si>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</si>
  <si>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</si>
  <si>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</si>
  <si>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</si>
  <si>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</si>
  <si>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</si>
  <si>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</si>
  <si>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</si>
  <si>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</si>
  <si>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</si>
  <si>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</si>
  <si>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</si>
  <si>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</si>
  <si>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</si>
  <si>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</si>
  <si>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</si>
  <si>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</si>
  <si>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</si>
  <si>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</si>
  <si>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</si>
  <si>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</si>
  <si>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</si>
  <si>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</si>
  <si>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</si>
  <si>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</si>
  <si>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</si>
  <si>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</si>
  <si>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</si>
  <si>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</si>
  <si>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</si>
  <si>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</si>
  <si>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</si>
  <si>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</si>
  <si>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</si>
  <si>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</si>
  <si>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</si>
  <si>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</si>
  <si>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</si>
  <si>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</si>
  <si>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</si>
  <si>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</si>
  <si>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</si>
  <si>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</si>
  <si>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</si>
  <si>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</si>
  <si>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</si>
  <si>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</si>
  <si>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</si>
  <si>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</si>
  <si>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</si>
  <si>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</si>
  <si>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</si>
  <si>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</si>
  <si>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</si>
  <si>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</si>
  <si>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</si>
  <si>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</si>
  <si>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</si>
  <si>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</si>
  <si>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</si>
  <si>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</si>
  <si>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</si>
  <si>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</si>
  <si>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</si>
  <si>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</si>
  <si>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</si>
  <si>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</si>
  <si>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</si>
  <si>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</si>
  <si>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</si>
  <si>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</si>
  <si>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</si>
  <si>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</si>
  <si>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</si>
  <si>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</si>
  <si>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</si>
  <si>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</si>
  <si>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</si>
  <si>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</si>
  <si>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</si>
  <si>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</si>
  <si>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</si>
  <si>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收入合计</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</si>
  <si>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</si>
  <si>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</si>
  <si>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</si>
  <si>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</si>
  <si>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</si>
  <si>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</si>
  <si>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</si>
  <si>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</si>
  <si>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</si>
  <si>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</si>
  <si>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</si>
  <si>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</si>
  <si>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</si>
  <si>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</si>
  <si>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</si>
  <si>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</si>
  <si>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</si>
  <si>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表三</t>
  </si>
  <si>
    <t>雷州市2023年第一次财政预算调整支出明细表</t>
  </si>
  <si>
    <t>资金归属股室</t>
  </si>
  <si>
    <t>归口股室</t>
  </si>
  <si>
    <t>单位名称</t>
  </si>
  <si>
    <t>科目代码</t>
  </si>
  <si>
    <t>支出功能科目名称</t>
  </si>
  <si>
    <t>项目名称</t>
  </si>
  <si>
    <t>金额</t>
  </si>
  <si>
    <t>备　注</t>
  </si>
  <si>
    <t>调增2023年财政收入安排支出（新增债券）合计</t>
  </si>
  <si>
    <t>调增2023年一般公共预算收入安排支出（一般债券） 小计</t>
  </si>
  <si>
    <t>政府债务股</t>
  </si>
  <si>
    <t>雷州市水务局</t>
  </si>
  <si>
    <t>水利工程建设</t>
  </si>
  <si>
    <t>雷州市小型水库除险加固及运行管护</t>
  </si>
  <si>
    <t>调增2023年基金预算收入安排支出（专项债券） 小计</t>
  </si>
  <si>
    <t>雷州市龙门镇人民政府</t>
  </si>
  <si>
    <t>其他地方自行试点项目收益专项债券收入安排的支出</t>
  </si>
  <si>
    <t xml:space="preserve"> 雷州市龙门镇城乡融合发展省级试点建设项目</t>
  </si>
  <si>
    <t>雷州市乌石镇人民政府</t>
  </si>
  <si>
    <t>雷州市乌石镇国家中心渔港旅游基础设施项目</t>
  </si>
  <si>
    <t>雷州市龙门灌区续建配套与节水改造工程</t>
  </si>
  <si>
    <t>雷州市自然资源局</t>
  </si>
  <si>
    <t>雷州市2022-2029年垦造水田项目（第一期-2022年度湛江市雷州市客路镇本立村、客路镇湖仔村、唐家镇毛坡村垦造水田项目）</t>
  </si>
  <si>
    <t>市生态环境分局</t>
  </si>
  <si>
    <t>雷州市农村生活污水处理设施项目</t>
  </si>
  <si>
    <t>雷州市住建局（雷发公司）</t>
  </si>
  <si>
    <t>雷州市中心城区老旧小区基础设施改造项目</t>
  </si>
  <si>
    <t>安排市城综局中心街区改造项目2700万元</t>
  </si>
  <si>
    <t>雷州市18个镇老旧小区基础设施改造项目</t>
  </si>
  <si>
    <t>安排附城镇一、三期869.19万元；白沙镇一、二期730.81万元；基投三批一期1400万元；节余资金统筹调剂使用</t>
  </si>
  <si>
    <t>雷州市文广旅体局（雷州滨海旅游公路公司）</t>
  </si>
  <si>
    <t>湛江市雷州西海岸滨海旅游区配套基础设施建设项目（一期）</t>
  </si>
  <si>
    <t>雷州经开区管委会</t>
  </si>
  <si>
    <t>雷州市零碳产业园基础设施建设项目</t>
  </si>
  <si>
    <t>雷州新能源汽车城基础设施建设项目</t>
  </si>
  <si>
    <t>雷州市产业聚集片区基础配套设施建设项目</t>
  </si>
  <si>
    <t>雷州市科技工业园基础设施建设项目</t>
  </si>
  <si>
    <t>安排市城综局一期安排19600万元；雷发公司二期安排24400万元</t>
  </si>
</sst>
</file>

<file path=xl/styles.xml><?xml version="1.0" encoding="utf-8"?>
<styleSheet xmlns="http://schemas.openxmlformats.org/spreadsheetml/2006/main">
  <numFmts count="11">
    <numFmt numFmtId="176" formatCode="* #,##0.00;* \-#,##0.00;* &quot;-&quot;??;@"/>
    <numFmt numFmtId="42" formatCode="_ &quot;￥&quot;* #,##0_ ;_ &quot;￥&quot;* \-#,##0_ ;_ &quot;￥&quot;* &quot;-&quot;_ ;_ @_ "/>
    <numFmt numFmtId="41" formatCode="_ * #,##0_ ;_ * \-#,##0_ ;_ * &quot;-&quot;_ ;_ @_ "/>
    <numFmt numFmtId="44" formatCode="_ &quot;￥&quot;* #,##0.00_ ;_ &quot;￥&quot;* \-#,##0.00_ ;_ &quot;￥&quot;* &quot;-&quot;??_ ;_ @_ "/>
    <numFmt numFmtId="177" formatCode="0_);[Red]\(0\)"/>
    <numFmt numFmtId="178" formatCode="yyyy&quot;年&quot;m&quot;月&quot;d&quot;日&quot;;@"/>
    <numFmt numFmtId="179" formatCode="#,##0.00_ "/>
    <numFmt numFmtId="180" formatCode="#,##0.00_);[Red]\(#,##0.00\)"/>
    <numFmt numFmtId="181" formatCode="#,##0_ "/>
    <numFmt numFmtId="182" formatCode="0_ "/>
    <numFmt numFmtId="183" formatCode="0.00_ "/>
  </numFmts>
  <fonts count="54">
    <font>
      <sz val="9"/>
      <name val="宋体"/>
      <charset val="134"/>
    </font>
    <font>
      <sz val="10"/>
      <name val="Arial"/>
      <charset val="134"/>
    </font>
    <font>
      <sz val="12"/>
      <name val="Arial"/>
      <charset val="134"/>
    </font>
    <font>
      <b/>
      <sz val="11"/>
      <name val="Arial"/>
      <charset val="134"/>
    </font>
    <font>
      <sz val="9"/>
      <name val="Arial"/>
      <charset val="134"/>
    </font>
    <font>
      <sz val="12"/>
      <name val="宋体"/>
      <charset val="134"/>
    </font>
    <font>
      <sz val="10"/>
      <name val="宋体"/>
      <charset val="134"/>
    </font>
    <font>
      <b/>
      <sz val="18"/>
      <name val="宋体"/>
      <charset val="134"/>
    </font>
    <font>
      <b/>
      <sz val="11"/>
      <name val="宋体"/>
      <charset val="134"/>
    </font>
    <font>
      <b/>
      <sz val="13"/>
      <name val="宋体"/>
      <charset val="134"/>
    </font>
    <font>
      <b/>
      <sz val="12"/>
      <name val="宋体"/>
      <charset val="134"/>
    </font>
    <font>
      <b/>
      <sz val="10"/>
      <name val="Arial"/>
      <charset val="134"/>
    </font>
    <font>
      <sz val="10"/>
      <color rgb="FFFF0000"/>
      <name val="宋体"/>
      <charset val="134"/>
    </font>
    <font>
      <sz val="15"/>
      <name val="仿宋_GB2312"/>
      <charset val="134"/>
    </font>
    <font>
      <b/>
      <sz val="9"/>
      <name val="宋体"/>
      <charset val="134"/>
    </font>
    <font>
      <sz val="9"/>
      <name val="宋体"/>
      <charset val="134"/>
      <scheme val="minor"/>
    </font>
    <font>
      <sz val="10"/>
      <name val="宋体"/>
      <charset val="134"/>
      <scheme val="minor"/>
    </font>
    <font>
      <b/>
      <sz val="18"/>
      <name val="宋体"/>
      <charset val="134"/>
      <scheme val="minor"/>
    </font>
    <font>
      <sz val="11"/>
      <name val="宋体"/>
      <charset val="134"/>
    </font>
    <font>
      <b/>
      <sz val="9"/>
      <name val="宋体"/>
      <charset val="134"/>
      <scheme val="minor"/>
    </font>
    <font>
      <b/>
      <sz val="10"/>
      <name val="宋体"/>
      <charset val="134"/>
      <scheme val="minor"/>
    </font>
    <font>
      <b/>
      <sz val="10"/>
      <name val="宋体"/>
      <charset val="134"/>
    </font>
    <font>
      <sz val="15"/>
      <name val="宋体"/>
      <charset val="134"/>
    </font>
    <font>
      <b/>
      <sz val="10"/>
      <name val="Times New Roman"/>
      <charset val="134"/>
    </font>
    <font>
      <b/>
      <sz val="10"/>
      <name val="Times New Roman"/>
      <charset val="0"/>
    </font>
    <font>
      <sz val="11"/>
      <name val="Times New Roman"/>
      <charset val="134"/>
    </font>
    <font>
      <sz val="10"/>
      <name val="Times New Roman"/>
      <charset val="134"/>
    </font>
    <font>
      <sz val="10"/>
      <name val="Times New Roman"/>
      <charset val="0"/>
    </font>
    <font>
      <sz val="12"/>
      <name val="Times New Roman"/>
      <charset val="134"/>
    </font>
    <font>
      <sz val="12"/>
      <name val="Times New Roman"/>
      <charset val="0"/>
    </font>
    <font>
      <b/>
      <sz val="11"/>
      <name val="Times New Roman"/>
      <charset val="134"/>
    </font>
    <font>
      <sz val="11"/>
      <color theme="1"/>
      <name val="宋体"/>
      <charset val="134"/>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sz val="12"/>
      <name val="宋体"/>
      <charset val="134"/>
    </font>
    <font>
      <sz val="9"/>
      <name val="宋体"/>
      <charset val="134"/>
    </font>
    <font>
      <b/>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40" fillId="8" borderId="8"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9" borderId="0" applyNumberFormat="0" applyBorder="0" applyAlignment="0" applyProtection="0">
      <alignment vertical="center"/>
    </xf>
    <xf numFmtId="0" fontId="37" fillId="5" borderId="0" applyNumberFormat="0" applyBorder="0" applyAlignment="0" applyProtection="0">
      <alignment vertical="center"/>
    </xf>
    <xf numFmtId="176" fontId="11" fillId="0" borderId="0" applyFont="0" applyFill="0" applyBorder="0" applyAlignment="0" applyProtection="0"/>
    <xf numFmtId="0" fontId="38" fillId="22"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47" fillId="0" borderId="0" applyNumberFormat="0" applyFill="0" applyBorder="0" applyAlignment="0" applyProtection="0">
      <alignment vertical="center"/>
    </xf>
    <xf numFmtId="0" fontId="31" fillId="14" borderId="12" applyNumberFormat="0" applyFont="0" applyAlignment="0" applyProtection="0">
      <alignment vertical="center"/>
    </xf>
    <xf numFmtId="0" fontId="38" fillId="21" borderId="0" applyNumberFormat="0" applyBorder="0" applyAlignment="0" applyProtection="0">
      <alignment vertical="center"/>
    </xf>
    <xf numFmtId="0" fontId="3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11" applyNumberFormat="0" applyFill="0" applyAlignment="0" applyProtection="0">
      <alignment vertical="center"/>
    </xf>
    <xf numFmtId="0" fontId="5" fillId="0" borderId="0">
      <alignment vertical="center"/>
    </xf>
    <xf numFmtId="0" fontId="44" fillId="0" borderId="11" applyNumberFormat="0" applyFill="0" applyAlignment="0" applyProtection="0">
      <alignment vertical="center"/>
    </xf>
    <xf numFmtId="0" fontId="38" fillId="18" borderId="0" applyNumberFormat="0" applyBorder="0" applyAlignment="0" applyProtection="0">
      <alignment vertical="center"/>
    </xf>
    <xf numFmtId="0" fontId="34" fillId="0" borderId="9" applyNumberFormat="0" applyFill="0" applyAlignment="0" applyProtection="0">
      <alignment vertical="center"/>
    </xf>
    <xf numFmtId="0" fontId="38" fillId="29" borderId="0" applyNumberFormat="0" applyBorder="0" applyAlignment="0" applyProtection="0">
      <alignment vertical="center"/>
    </xf>
    <xf numFmtId="0" fontId="49" fillId="3" borderId="15" applyNumberFormat="0" applyAlignment="0" applyProtection="0">
      <alignment vertical="center"/>
    </xf>
    <xf numFmtId="0" fontId="33" fillId="3" borderId="8" applyNumberFormat="0" applyAlignment="0" applyProtection="0">
      <alignment vertical="center"/>
    </xf>
    <xf numFmtId="0" fontId="43" fillId="17" borderId="14" applyNumberFormat="0" applyAlignment="0" applyProtection="0">
      <alignment vertical="center"/>
    </xf>
    <xf numFmtId="0" fontId="32" fillId="32" borderId="0" applyNumberFormat="0" applyBorder="0" applyAlignment="0" applyProtection="0">
      <alignment vertical="center"/>
    </xf>
    <xf numFmtId="0" fontId="38" fillId="25" borderId="0" applyNumberFormat="0" applyBorder="0" applyAlignment="0" applyProtection="0">
      <alignment vertical="center"/>
    </xf>
    <xf numFmtId="0" fontId="39" fillId="0" borderId="10" applyNumberFormat="0" applyFill="0" applyAlignment="0" applyProtection="0">
      <alignment vertical="center"/>
    </xf>
    <xf numFmtId="0" fontId="42" fillId="0" borderId="13" applyNumberFormat="0" applyFill="0" applyAlignment="0" applyProtection="0">
      <alignment vertical="center"/>
    </xf>
    <xf numFmtId="0" fontId="48" fillId="28" borderId="0" applyNumberFormat="0" applyBorder="0" applyAlignment="0" applyProtection="0">
      <alignment vertical="center"/>
    </xf>
    <xf numFmtId="0" fontId="50" fillId="31" borderId="0" applyNumberFormat="0" applyBorder="0" applyAlignment="0" applyProtection="0">
      <alignment vertical="center"/>
    </xf>
    <xf numFmtId="0" fontId="32" fillId="16" borderId="0" applyNumberFormat="0" applyBorder="0" applyAlignment="0" applyProtection="0">
      <alignment vertical="center"/>
    </xf>
    <xf numFmtId="0" fontId="38" fillId="13" borderId="0" applyNumberFormat="0" applyBorder="0" applyAlignment="0" applyProtection="0">
      <alignment vertical="center"/>
    </xf>
    <xf numFmtId="0" fontId="32" fillId="24"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2" fillId="30" borderId="0" applyNumberFormat="0" applyBorder="0" applyAlignment="0" applyProtection="0">
      <alignment vertical="center"/>
    </xf>
    <xf numFmtId="0" fontId="38" fillId="23" borderId="0" applyNumberFormat="0" applyBorder="0" applyAlignment="0" applyProtection="0">
      <alignment vertical="center"/>
    </xf>
    <xf numFmtId="0" fontId="38" fillId="11" borderId="0" applyNumberFormat="0" applyBorder="0" applyAlignment="0" applyProtection="0">
      <alignment vertical="center"/>
    </xf>
    <xf numFmtId="0" fontId="32" fillId="27" borderId="0" applyNumberFormat="0" applyBorder="0" applyAlignment="0" applyProtection="0">
      <alignment vertical="center"/>
    </xf>
    <xf numFmtId="0" fontId="32" fillId="19" borderId="0" applyNumberFormat="0" applyBorder="0" applyAlignment="0" applyProtection="0">
      <alignment vertical="center"/>
    </xf>
    <xf numFmtId="0" fontId="38" fillId="7" borderId="0" applyNumberFormat="0" applyBorder="0" applyAlignment="0" applyProtection="0">
      <alignment vertical="center"/>
    </xf>
    <xf numFmtId="0" fontId="32" fillId="26" borderId="0" applyNumberFormat="0" applyBorder="0" applyAlignment="0" applyProtection="0">
      <alignment vertical="center"/>
    </xf>
    <xf numFmtId="0" fontId="38" fillId="15" borderId="0" applyNumberFormat="0" applyBorder="0" applyAlignment="0" applyProtection="0">
      <alignment vertical="center"/>
    </xf>
    <xf numFmtId="0" fontId="38" fillId="6" borderId="0" applyNumberFormat="0" applyBorder="0" applyAlignment="0" applyProtection="0">
      <alignment vertical="center"/>
    </xf>
    <xf numFmtId="0" fontId="32" fillId="2" borderId="0" applyNumberFormat="0" applyBorder="0" applyAlignment="0" applyProtection="0">
      <alignment vertical="center"/>
    </xf>
    <xf numFmtId="0" fontId="38" fillId="10" borderId="0" applyNumberFormat="0" applyBorder="0" applyAlignment="0" applyProtection="0">
      <alignment vertical="center"/>
    </xf>
    <xf numFmtId="0" fontId="5" fillId="0" borderId="0"/>
    <xf numFmtId="0" fontId="0" fillId="0" borderId="0"/>
    <xf numFmtId="0" fontId="0" fillId="0" borderId="0"/>
  </cellStyleXfs>
  <cellXfs count="135">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179" fontId="1" fillId="0" borderId="0" xfId="0" applyNumberFormat="1" applyFont="1" applyFill="1" applyBorder="1" applyAlignment="1">
      <alignment horizontal="center" vertical="center" wrapText="1"/>
    </xf>
    <xf numFmtId="0" fontId="0" fillId="0" borderId="0" xfId="0" applyFont="1" applyFill="1" applyBorder="1" applyAlignment="1"/>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179"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8" fillId="0" borderId="2" xfId="0" applyFont="1" applyFill="1" applyBorder="1" applyAlignment="1">
      <alignment horizontal="center" vertical="center" wrapText="1"/>
    </xf>
    <xf numFmtId="179" fontId="8"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81"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vertical="center" wrapText="1"/>
    </xf>
    <xf numFmtId="181" fontId="1"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12" fillId="0" borderId="2" xfId="0" applyFont="1" applyFill="1" applyBorder="1" applyAlignment="1">
      <alignment vertical="center" wrapText="1"/>
    </xf>
    <xf numFmtId="0" fontId="11" fillId="0" borderId="0" xfId="0" applyFont="1" applyFill="1" applyBorder="1" applyAlignment="1">
      <alignment vertical="center" wrapText="1"/>
    </xf>
    <xf numFmtId="0" fontId="13" fillId="0" borderId="0" xfId="0" applyFont="1" applyFill="1" applyBorder="1" applyAlignment="1">
      <alignment horizontal="justify"/>
    </xf>
    <xf numFmtId="0" fontId="14" fillId="0" borderId="0" xfId="0" applyFont="1" applyFill="1" applyBorder="1" applyAlignment="1"/>
    <xf numFmtId="0" fontId="15"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16" fillId="0" borderId="0" xfId="0" applyFont="1"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8"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4" fillId="0" borderId="2" xfId="0" applyFont="1" applyFill="1" applyBorder="1" applyAlignment="1">
      <alignment horizontal="center" vertical="center" wrapText="1"/>
    </xf>
    <xf numFmtId="0" fontId="20" fillId="0" borderId="5" xfId="0" applyFont="1" applyFill="1" applyBorder="1" applyAlignment="1">
      <alignment horizontal="center" vertical="center"/>
    </xf>
    <xf numFmtId="0" fontId="21" fillId="0" borderId="2" xfId="0" applyFont="1" applyFill="1" applyBorder="1" applyAlignment="1">
      <alignment horizontal="center" vertical="center" wrapText="1" shrinkToFit="1"/>
    </xf>
    <xf numFmtId="0" fontId="21" fillId="0" borderId="3" xfId="0" applyFont="1" applyFill="1" applyBorder="1" applyAlignment="1">
      <alignment horizontal="center" vertical="center" wrapText="1" shrinkToFit="1"/>
    </xf>
    <xf numFmtId="0" fontId="16" fillId="0" borderId="5" xfId="0" applyFont="1" applyFill="1" applyBorder="1" applyAlignment="1">
      <alignment horizontal="left" vertical="center"/>
    </xf>
    <xf numFmtId="4" fontId="6" fillId="0" borderId="6" xfId="0" applyNumberFormat="1" applyFont="1" applyFill="1" applyBorder="1" applyAlignment="1">
      <alignment horizontal="right" vertical="center"/>
    </xf>
    <xf numFmtId="0" fontId="6" fillId="0" borderId="2" xfId="0" applyFont="1" applyFill="1" applyBorder="1" applyAlignment="1">
      <alignment horizontal="left" vertical="center" wrapText="1"/>
    </xf>
    <xf numFmtId="0" fontId="0" fillId="0" borderId="2" xfId="0" applyFont="1" applyFill="1" applyBorder="1" applyAlignment="1"/>
    <xf numFmtId="4" fontId="6" fillId="0" borderId="2" xfId="0" applyNumberFormat="1" applyFont="1" applyFill="1" applyBorder="1" applyAlignment="1">
      <alignment horizontal="right" vertical="center"/>
    </xf>
    <xf numFmtId="4" fontId="6" fillId="0" borderId="7" xfId="0" applyNumberFormat="1" applyFont="1" applyFill="1" applyBorder="1" applyAlignment="1">
      <alignment horizontal="right" vertical="center"/>
    </xf>
    <xf numFmtId="4" fontId="12" fillId="0" borderId="6" xfId="0" applyNumberFormat="1" applyFont="1" applyFill="1" applyBorder="1" applyAlignment="1">
      <alignment horizontal="right" vertical="center"/>
    </xf>
    <xf numFmtId="0" fontId="16" fillId="0" borderId="5" xfId="0" applyFont="1" applyFill="1" applyBorder="1" applyAlignment="1">
      <alignment horizontal="left" vertical="center" wrapText="1"/>
    </xf>
    <xf numFmtId="0" fontId="6" fillId="0" borderId="6" xfId="0" applyFont="1" applyFill="1" applyBorder="1" applyAlignment="1">
      <alignment horizontal="right" vertical="center"/>
    </xf>
    <xf numFmtId="0" fontId="6" fillId="0" borderId="6" xfId="0" applyFont="1" applyFill="1" applyBorder="1" applyAlignment="1">
      <alignment horizontal="left" vertical="center"/>
    </xf>
    <xf numFmtId="0" fontId="20" fillId="0" borderId="5" xfId="0" applyFont="1" applyFill="1" applyBorder="1" applyAlignment="1">
      <alignment horizontal="distributed" vertical="center"/>
    </xf>
    <xf numFmtId="0" fontId="21" fillId="0" borderId="2" xfId="0" applyFont="1" applyFill="1" applyBorder="1" applyAlignment="1">
      <alignment horizontal="distributed" vertical="center" wrapText="1"/>
    </xf>
    <xf numFmtId="0" fontId="20" fillId="0" borderId="5" xfId="0" applyFont="1" applyFill="1" applyBorder="1" applyAlignment="1">
      <alignment horizontal="left" vertical="center"/>
    </xf>
    <xf numFmtId="0" fontId="21"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right" vertical="center"/>
    </xf>
    <xf numFmtId="4" fontId="21" fillId="0" borderId="6" xfId="0" applyNumberFormat="1" applyFont="1" applyFill="1" applyBorder="1" applyAlignment="1">
      <alignment horizontal="right" vertical="center"/>
    </xf>
    <xf numFmtId="4" fontId="21" fillId="0" borderId="2" xfId="0" applyNumberFormat="1" applyFont="1" applyFill="1" applyBorder="1" applyAlignment="1">
      <alignment horizontal="right" vertical="center"/>
    </xf>
    <xf numFmtId="0" fontId="22" fillId="0" borderId="0" xfId="0" applyFont="1" applyAlignment="1">
      <alignment horizontal="justify"/>
    </xf>
    <xf numFmtId="0" fontId="21" fillId="0" borderId="0" xfId="0" applyFont="1" applyAlignment="1">
      <alignment horizontal="center" vertical="center"/>
    </xf>
    <xf numFmtId="0" fontId="21" fillId="0" borderId="0" xfId="0" applyFont="1"/>
    <xf numFmtId="0" fontId="14" fillId="0" borderId="0" xfId="0" applyFont="1"/>
    <xf numFmtId="0" fontId="0" fillId="0" borderId="0" xfId="0" applyFont="1" applyFill="1" applyAlignment="1">
      <alignment wrapText="1"/>
    </xf>
    <xf numFmtId="0" fontId="0" fillId="0" borderId="0" xfId="0" applyFont="1" applyFill="1"/>
    <xf numFmtId="3" fontId="0" fillId="0" borderId="0" xfId="0" applyNumberFormat="1" applyFont="1" applyFill="1"/>
    <xf numFmtId="0" fontId="0" fillId="0" borderId="0" xfId="0" applyFont="1"/>
    <xf numFmtId="0" fontId="0" fillId="0" borderId="0" xfId="0" applyFont="1" applyFill="1" applyAlignment="1">
      <alignment horizontal="left" vertical="center" wrapText="1"/>
    </xf>
    <xf numFmtId="0" fontId="0" fillId="0" borderId="0" xfId="0" applyFont="1" applyFill="1" applyAlignment="1">
      <alignment horizontal="right" vertical="center" wrapText="1"/>
    </xf>
    <xf numFmtId="0" fontId="7" fillId="0" borderId="0" xfId="0" applyFont="1" applyFill="1" applyAlignment="1">
      <alignment horizontal="center" vertical="center" wrapText="1"/>
    </xf>
    <xf numFmtId="0" fontId="21" fillId="0" borderId="2" xfId="0" applyNumberFormat="1" applyFont="1" applyFill="1" applyBorder="1" applyAlignment="1" applyProtection="1">
      <alignment horizontal="center" vertical="center" wrapText="1"/>
    </xf>
    <xf numFmtId="0" fontId="21" fillId="0" borderId="2" xfId="0" applyFont="1" applyFill="1" applyBorder="1" applyAlignment="1">
      <alignment horizontal="center" vertical="center" wrapText="1"/>
    </xf>
    <xf numFmtId="182" fontId="21" fillId="0" borderId="2" xfId="20" applyNumberFormat="1" applyFont="1" applyFill="1" applyBorder="1" applyAlignment="1" applyProtection="1">
      <alignment horizontal="center" vertical="center" wrapText="1"/>
    </xf>
    <xf numFmtId="182" fontId="23" fillId="0" borderId="2" xfId="20" applyNumberFormat="1" applyFont="1" applyFill="1" applyBorder="1" applyAlignment="1" applyProtection="1">
      <alignment horizontal="center" vertical="center" wrapText="1"/>
    </xf>
    <xf numFmtId="0" fontId="21" fillId="0" borderId="2" xfId="20" applyFont="1" applyFill="1" applyBorder="1" applyAlignment="1">
      <alignment horizontal="left" vertical="center" wrapText="1"/>
    </xf>
    <xf numFmtId="180" fontId="23" fillId="0" borderId="2" xfId="8" applyNumberFormat="1" applyFont="1" applyFill="1" applyBorder="1" applyAlignment="1">
      <alignment horizontal="right" vertical="center" wrapText="1"/>
    </xf>
    <xf numFmtId="180" fontId="24" fillId="0" borderId="2" xfId="8" applyNumberFormat="1" applyFont="1" applyFill="1" applyBorder="1" applyAlignment="1">
      <alignment horizontal="right" vertical="center" wrapText="1"/>
    </xf>
    <xf numFmtId="183" fontId="25" fillId="0" borderId="2" xfId="20" applyNumberFormat="1" applyFont="1" applyFill="1" applyBorder="1" applyAlignment="1">
      <alignment horizontal="center" vertical="center" wrapText="1"/>
    </xf>
    <xf numFmtId="0" fontId="25" fillId="0" borderId="2" xfId="20" applyNumberFormat="1" applyFont="1" applyFill="1" applyBorder="1" applyAlignment="1">
      <alignment horizontal="center" vertical="center" wrapText="1"/>
    </xf>
    <xf numFmtId="0" fontId="6" fillId="0" borderId="2" xfId="20" applyFont="1" applyFill="1" applyBorder="1" applyAlignment="1">
      <alignment horizontal="left" vertical="center" wrapText="1" indent="1"/>
    </xf>
    <xf numFmtId="180" fontId="26" fillId="0" borderId="2" xfId="8" applyNumberFormat="1" applyFont="1" applyFill="1" applyBorder="1" applyAlignment="1">
      <alignment horizontal="right" vertical="center" wrapText="1"/>
    </xf>
    <xf numFmtId="179" fontId="26" fillId="0" borderId="2" xfId="0" applyNumberFormat="1" applyFont="1" applyFill="1" applyBorder="1" applyAlignment="1" applyProtection="1">
      <alignment vertical="center"/>
      <protection locked="0"/>
    </xf>
    <xf numFmtId="180" fontId="27" fillId="0" borderId="2" xfId="8" applyNumberFormat="1" applyFont="1" applyFill="1" applyBorder="1" applyAlignment="1">
      <alignment horizontal="right" vertical="center" wrapText="1"/>
    </xf>
    <xf numFmtId="180" fontId="26" fillId="0" borderId="2" xfId="20" applyNumberFormat="1" applyFont="1" applyFill="1" applyBorder="1" applyAlignment="1">
      <alignment horizontal="right" vertical="center" wrapText="1"/>
    </xf>
    <xf numFmtId="179" fontId="26" fillId="0" borderId="2" xfId="8" applyNumberFormat="1" applyFont="1" applyFill="1" applyBorder="1" applyAlignment="1">
      <alignment vertical="center" wrapText="1"/>
    </xf>
    <xf numFmtId="183" fontId="25" fillId="0" borderId="2" xfId="20" applyNumberFormat="1" applyFont="1" applyFill="1" applyBorder="1" applyAlignment="1">
      <alignment horizontal="center" vertical="center"/>
    </xf>
    <xf numFmtId="0" fontId="0" fillId="0" borderId="2" xfId="20" applyFont="1" applyFill="1" applyBorder="1" applyAlignment="1">
      <alignment horizontal="left" vertical="center" wrapText="1" indent="1" shrinkToFit="1"/>
    </xf>
    <xf numFmtId="179" fontId="28" fillId="0" borderId="2" xfId="8" applyNumberFormat="1" applyFont="1" applyFill="1" applyBorder="1" applyAlignment="1">
      <alignment vertical="center" wrapText="1"/>
    </xf>
    <xf numFmtId="179" fontId="28" fillId="0" borderId="2" xfId="52" applyNumberFormat="1" applyFont="1" applyFill="1" applyBorder="1" applyAlignment="1">
      <alignment vertical="center" wrapText="1"/>
    </xf>
    <xf numFmtId="179" fontId="29" fillId="0" borderId="2" xfId="52" applyNumberFormat="1" applyFont="1" applyFill="1" applyBorder="1" applyAlignment="1">
      <alignment vertical="center" wrapText="1"/>
    </xf>
    <xf numFmtId="180" fontId="26" fillId="0" borderId="2" xfId="51" applyNumberFormat="1" applyFont="1" applyFill="1" applyBorder="1" applyAlignment="1">
      <alignment vertical="center" wrapText="1"/>
    </xf>
    <xf numFmtId="183" fontId="26" fillId="0" borderId="2" xfId="20" applyNumberFormat="1" applyFont="1" applyFill="1" applyBorder="1" applyAlignment="1" applyProtection="1">
      <alignment vertical="center"/>
    </xf>
    <xf numFmtId="183" fontId="26" fillId="0" borderId="2" xfId="20" applyNumberFormat="1" applyFont="1" applyFill="1" applyBorder="1" applyAlignment="1" applyProtection="1">
      <alignment vertical="center"/>
      <protection locked="0"/>
    </xf>
    <xf numFmtId="0" fontId="6" fillId="0" borderId="2" xfId="20" applyFont="1" applyFill="1" applyBorder="1" applyAlignment="1">
      <alignment horizontal="left" vertical="center" wrapText="1" indent="1" shrinkToFit="1"/>
    </xf>
    <xf numFmtId="0" fontId="6" fillId="0" borderId="2" xfId="51" applyFont="1" applyFill="1" applyBorder="1" applyAlignment="1">
      <alignment vertical="center" wrapText="1"/>
    </xf>
    <xf numFmtId="0" fontId="6" fillId="0" borderId="2" xfId="0" applyFont="1" applyFill="1" applyBorder="1"/>
    <xf numFmtId="0" fontId="21" fillId="0" borderId="2" xfId="51" applyFont="1" applyFill="1" applyBorder="1" applyAlignment="1">
      <alignment horizontal="center" vertical="center" wrapText="1"/>
    </xf>
    <xf numFmtId="180" fontId="23" fillId="0" borderId="2" xfId="51" applyNumberFormat="1" applyFont="1" applyFill="1" applyBorder="1" applyAlignment="1">
      <alignment vertical="center" wrapText="1"/>
    </xf>
    <xf numFmtId="183" fontId="23" fillId="0" borderId="2" xfId="20" applyNumberFormat="1" applyFont="1" applyFill="1" applyBorder="1">
      <alignment vertical="center"/>
    </xf>
    <xf numFmtId="183" fontId="30" fillId="0" borderId="2" xfId="20" applyNumberFormat="1" applyFont="1" applyFill="1" applyBorder="1" applyAlignment="1">
      <alignment horizontal="center" vertical="center" wrapText="1"/>
    </xf>
    <xf numFmtId="181" fontId="28" fillId="0" borderId="2" xfId="50" applyNumberFormat="1" applyFont="1" applyFill="1" applyBorder="1" applyAlignment="1">
      <alignment vertical="center"/>
    </xf>
    <xf numFmtId="181" fontId="26" fillId="0" borderId="2" xfId="50" applyNumberFormat="1" applyFont="1" applyFill="1" applyBorder="1" applyAlignment="1">
      <alignment vertical="center"/>
    </xf>
    <xf numFmtId="181" fontId="26" fillId="0" borderId="2" xfId="0" applyNumberFormat="1" applyFont="1" applyFill="1" applyBorder="1" applyAlignment="1">
      <alignment vertical="center"/>
    </xf>
    <xf numFmtId="183" fontId="26" fillId="0" borderId="2" xfId="20" applyNumberFormat="1" applyFont="1" applyFill="1" applyBorder="1">
      <alignment vertical="center"/>
    </xf>
    <xf numFmtId="181" fontId="28" fillId="0" borderId="2" xfId="0" applyNumberFormat="1" applyFont="1" applyFill="1" applyBorder="1" applyAlignment="1">
      <alignment vertical="center"/>
    </xf>
    <xf numFmtId="3" fontId="0" fillId="0" borderId="0" xfId="0" applyNumberFormat="1" applyFont="1" applyFill="1" applyAlignment="1">
      <alignment horizontal="right" vertical="center" wrapText="1"/>
    </xf>
    <xf numFmtId="3" fontId="21" fillId="0" borderId="2" xfId="0" applyNumberFormat="1" applyFont="1" applyFill="1" applyBorder="1" applyAlignment="1">
      <alignment horizontal="center" vertical="center" wrapText="1"/>
    </xf>
    <xf numFmtId="179" fontId="26" fillId="0" borderId="2" xfId="0" applyNumberFormat="1" applyFont="1" applyFill="1" applyBorder="1" applyAlignment="1" applyProtection="1">
      <alignment horizontal="right" vertical="center" wrapText="1"/>
    </xf>
    <xf numFmtId="0" fontId="0" fillId="0" borderId="2" xfId="0" applyFont="1" applyBorder="1"/>
    <xf numFmtId="3" fontId="0" fillId="0" borderId="2" xfId="0" applyNumberFormat="1" applyFont="1" applyFill="1" applyBorder="1"/>
    <xf numFmtId="179" fontId="23" fillId="0" borderId="2" xfId="20" applyNumberFormat="1" applyFont="1" applyFill="1" applyBorder="1" applyAlignment="1">
      <alignment horizontal="right" vertical="center" wrapText="1"/>
    </xf>
    <xf numFmtId="179" fontId="23" fillId="0" borderId="2" xfId="0" applyNumberFormat="1" applyFont="1" applyFill="1" applyBorder="1" applyAlignment="1" applyProtection="1">
      <alignment horizontal="right" vertical="center" wrapText="1"/>
    </xf>
    <xf numFmtId="0" fontId="14" fillId="0" borderId="2" xfId="0" applyFont="1" applyBorder="1"/>
    <xf numFmtId="179" fontId="26" fillId="0" borderId="2" xfId="0" applyNumberFormat="1" applyFont="1" applyFill="1" applyBorder="1" applyAlignment="1">
      <alignment horizontal="right" vertical="center" wrapText="1"/>
    </xf>
    <xf numFmtId="179" fontId="23" fillId="0" borderId="2" xfId="0" applyNumberFormat="1" applyFont="1" applyFill="1" applyBorder="1" applyAlignment="1">
      <alignment horizontal="right" vertical="center" wrapText="1"/>
    </xf>
    <xf numFmtId="0" fontId="14" fillId="0" borderId="2" xfId="20" applyFont="1" applyFill="1" applyBorder="1" applyAlignment="1">
      <alignment horizontal="left" vertical="center" wrapText="1" shrinkToFit="1"/>
    </xf>
    <xf numFmtId="0" fontId="0" fillId="0" borderId="2" xfId="20" applyFont="1" applyFill="1" applyBorder="1" applyAlignment="1">
      <alignment vertical="center" wrapText="1" shrinkToFit="1"/>
    </xf>
    <xf numFmtId="0" fontId="21" fillId="0" borderId="2" xfId="20" applyFont="1" applyFill="1" applyBorder="1" applyAlignment="1">
      <alignment horizontal="left" vertical="center" wrapText="1" shrinkToFit="1"/>
    </xf>
    <xf numFmtId="180" fontId="23" fillId="0" borderId="2" xfId="20" applyNumberFormat="1" applyFont="1" applyFill="1" applyBorder="1" applyAlignment="1">
      <alignment horizontal="right" vertical="center" wrapText="1"/>
    </xf>
    <xf numFmtId="0" fontId="21" fillId="0" borderId="2" xfId="20" applyFont="1" applyFill="1" applyBorder="1" applyAlignment="1">
      <alignment horizontal="center" vertical="center" wrapText="1" shrinkToFit="1"/>
    </xf>
    <xf numFmtId="179" fontId="26" fillId="0" borderId="2" xfId="0" applyNumberFormat="1" applyFont="1" applyFill="1" applyBorder="1"/>
    <xf numFmtId="179" fontId="6" fillId="0" borderId="2" xfId="0" applyNumberFormat="1" applyFont="1" applyFill="1" applyBorder="1"/>
    <xf numFmtId="179" fontId="0" fillId="0" borderId="2" xfId="0" applyNumberFormat="1" applyFont="1" applyFill="1" applyBorder="1"/>
    <xf numFmtId="179" fontId="0" fillId="0" borderId="0" xfId="0" applyNumberFormat="1" applyFont="1" applyFill="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2016.4.25（最终版）（改3.2）（表一、表二）2016年部门预算表(8%)"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2015预算草案表格1.19" xfId="50"/>
    <cellStyle name="常规_Sheet1" xfId="51"/>
    <cellStyle name="常规_Sheet1_1" xfId="52"/>
  </cellStyles>
  <tableStyles count="0" defaultTableStyle="TableStyleMedium2" defaultPivotStyle="PivotStyleLight16"/>
  <colors>
    <mruColors>
      <color rgb="00FFC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5\&#36130;&#25919;&#23616;&#25991;&#20214;\&#26087;&#30005;&#33041;&#36164;&#26009;\&#25105;&#30340;&#25991;&#26723;\2016&#24180;\&#39044;&#31639;&#32534;&#21046;\2016&#24180;&#65288;&#26368;&#32456;&#25171;&#21360;&#65289;888888888\Documents%20and%20Settings\Administrator\My%20Documents\&#25105;&#30340;&#25991;&#26723;\2009&#24180;\09&#24180;&#25351;&#26631;&#30005;&#23376;&#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预算股"/>
      <sheetName val="02行政文教股"/>
      <sheetName val="03农业股"/>
      <sheetName val="04社会保障股"/>
      <sheetName val="05经济建设股"/>
      <sheetName val="06企业股"/>
      <sheetName val="07综合股"/>
      <sheetName val="Sheet2"/>
      <sheetName val="Sheet1"/>
      <sheetName val="整理"/>
      <sheetName val="z_qtltz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showGridLines="0" showZeros="0" workbookViewId="0">
      <pane ySplit="5" topLeftCell="A6" activePane="bottomLeft" state="frozen"/>
      <selection/>
      <selection pane="bottomLeft" activeCell="N23" sqref="N23"/>
    </sheetView>
  </sheetViews>
  <sheetFormatPr defaultColWidth="9.16666666666667" defaultRowHeight="11.25"/>
  <cols>
    <col min="1" max="1" width="46.6666666666667" style="74" customWidth="1"/>
    <col min="2" max="2" width="13.3333333333333" style="75" hidden="1" customWidth="1"/>
    <col min="3" max="3" width="12.3333333333333" style="75" hidden="1" customWidth="1"/>
    <col min="4" max="4" width="13.1666666666667" style="75" customWidth="1"/>
    <col min="5" max="5" width="11.5" style="75" customWidth="1"/>
    <col min="6" max="6" width="13.1666666666667" style="75" customWidth="1"/>
    <col min="7" max="7" width="1.16666666666667" style="75" hidden="1" customWidth="1"/>
    <col min="8" max="8" width="36.3333333333333" style="75" customWidth="1"/>
    <col min="9" max="9" width="12.8333333333333" style="76" customWidth="1"/>
    <col min="10" max="10" width="11.3333333333333" style="77" customWidth="1"/>
    <col min="11" max="11" width="13.3333333333333" style="77" customWidth="1"/>
    <col min="12" max="168" width="9.16666666666667" style="77" customWidth="1"/>
    <col min="169" max="16384" width="9.16666666666667" style="77"/>
  </cols>
  <sheetData>
    <row r="1" ht="21" customHeight="1" spans="1:9">
      <c r="A1" s="78"/>
      <c r="B1" s="79"/>
      <c r="C1" s="79"/>
      <c r="D1" s="79"/>
      <c r="E1" s="79"/>
      <c r="F1" s="79"/>
      <c r="G1" s="79"/>
      <c r="H1" s="78"/>
      <c r="I1" s="116" t="s">
        <v>0</v>
      </c>
    </row>
    <row r="2" ht="24" customHeight="1" spans="1:11">
      <c r="A2" s="80" t="s">
        <v>1</v>
      </c>
      <c r="B2" s="80"/>
      <c r="C2" s="80"/>
      <c r="D2" s="80"/>
      <c r="E2" s="80"/>
      <c r="F2" s="80"/>
      <c r="G2" s="80"/>
      <c r="H2" s="80"/>
      <c r="I2" s="80"/>
      <c r="J2" s="80"/>
      <c r="K2" s="80"/>
    </row>
    <row r="3" ht="23.1" customHeight="1" spans="1:9">
      <c r="A3" s="78"/>
      <c r="B3" s="79"/>
      <c r="C3" s="79"/>
      <c r="D3" s="79"/>
      <c r="E3" s="79"/>
      <c r="F3" s="79"/>
      <c r="G3" s="79"/>
      <c r="H3" s="78"/>
      <c r="I3" s="116" t="s">
        <v>2</v>
      </c>
    </row>
    <row r="4" s="71" customFormat="1" ht="24.95" customHeight="1" spans="1:11">
      <c r="A4" s="81" t="s">
        <v>3</v>
      </c>
      <c r="B4" s="81" t="s">
        <v>4</v>
      </c>
      <c r="C4" s="81" t="s">
        <v>5</v>
      </c>
      <c r="D4" s="82" t="s">
        <v>6</v>
      </c>
      <c r="E4" s="50" t="s">
        <v>7</v>
      </c>
      <c r="F4" s="50" t="s">
        <v>8</v>
      </c>
      <c r="G4" s="83"/>
      <c r="H4" s="81" t="s">
        <v>9</v>
      </c>
      <c r="I4" s="117" t="s">
        <v>10</v>
      </c>
      <c r="J4" s="50" t="s">
        <v>7</v>
      </c>
      <c r="K4" s="50" t="s">
        <v>8</v>
      </c>
    </row>
    <row r="5" s="72" customFormat="1" ht="36.95" customHeight="1" spans="1:11">
      <c r="A5" s="81"/>
      <c r="B5" s="81"/>
      <c r="C5" s="81"/>
      <c r="D5" s="82"/>
      <c r="E5" s="50"/>
      <c r="F5" s="50"/>
      <c r="G5" s="84"/>
      <c r="H5" s="81"/>
      <c r="I5" s="117"/>
      <c r="J5" s="50"/>
      <c r="K5" s="50"/>
    </row>
    <row r="6" ht="18" customHeight="1" spans="1:11">
      <c r="A6" s="85" t="s">
        <v>11</v>
      </c>
      <c r="B6" s="86">
        <f t="shared" ref="B6:F6" si="0">B7+B8+B9+B10+B11+B12+B13+B14+B15+B16+B17+B18+B19+B20+B21+B22</f>
        <v>38445</v>
      </c>
      <c r="C6" s="86">
        <f t="shared" si="0"/>
        <v>0</v>
      </c>
      <c r="D6" s="87">
        <f t="shared" si="0"/>
        <v>43100</v>
      </c>
      <c r="E6" s="88"/>
      <c r="F6" s="86">
        <f>D6+E6</f>
        <v>43100</v>
      </c>
      <c r="G6" s="89">
        <v>201</v>
      </c>
      <c r="H6" s="54" t="s">
        <v>12</v>
      </c>
      <c r="I6" s="118">
        <v>133597.61</v>
      </c>
      <c r="J6" s="119"/>
      <c r="K6" s="118">
        <f>I6+J6</f>
        <v>133597.61</v>
      </c>
    </row>
    <row r="7" ht="18" customHeight="1" spans="1:11">
      <c r="A7" s="90" t="s">
        <v>13</v>
      </c>
      <c r="B7" s="91">
        <v>2000</v>
      </c>
      <c r="C7" s="92"/>
      <c r="D7" s="93">
        <v>14000</v>
      </c>
      <c r="E7" s="88"/>
      <c r="F7" s="86">
        <f t="shared" ref="F7:F53" si="1">D7+E7</f>
        <v>14000</v>
      </c>
      <c r="G7" s="89">
        <v>202</v>
      </c>
      <c r="H7" s="54" t="s">
        <v>14</v>
      </c>
      <c r="I7" s="118"/>
      <c r="J7" s="119"/>
      <c r="K7" s="118">
        <f t="shared" ref="K7:K30" si="2">I7+J7</f>
        <v>0</v>
      </c>
    </row>
    <row r="8" ht="18" customHeight="1" spans="1:11">
      <c r="A8" s="90" t="s">
        <v>15</v>
      </c>
      <c r="B8" s="91">
        <v>9550</v>
      </c>
      <c r="C8" s="92"/>
      <c r="D8" s="93"/>
      <c r="E8" s="88"/>
      <c r="F8" s="86">
        <f t="shared" si="1"/>
        <v>0</v>
      </c>
      <c r="G8" s="89">
        <v>203</v>
      </c>
      <c r="H8" s="54" t="s">
        <v>16</v>
      </c>
      <c r="I8" s="91">
        <v>532.71</v>
      </c>
      <c r="J8" s="119"/>
      <c r="K8" s="118">
        <f t="shared" si="2"/>
        <v>532.71</v>
      </c>
    </row>
    <row r="9" ht="18" customHeight="1" spans="1:11">
      <c r="A9" s="90" t="s">
        <v>17</v>
      </c>
      <c r="B9" s="91"/>
      <c r="C9" s="94"/>
      <c r="D9" s="93"/>
      <c r="E9" s="88"/>
      <c r="F9" s="86">
        <f t="shared" si="1"/>
        <v>0</v>
      </c>
      <c r="G9" s="89">
        <v>204</v>
      </c>
      <c r="H9" s="54" t="s">
        <v>18</v>
      </c>
      <c r="I9" s="118">
        <v>26649.88</v>
      </c>
      <c r="J9" s="119"/>
      <c r="K9" s="118">
        <f t="shared" si="2"/>
        <v>26649.88</v>
      </c>
    </row>
    <row r="10" ht="18" customHeight="1" spans="1:11">
      <c r="A10" s="90" t="s">
        <v>19</v>
      </c>
      <c r="B10" s="91">
        <v>3000</v>
      </c>
      <c r="C10" s="95"/>
      <c r="D10" s="93">
        <v>3500</v>
      </c>
      <c r="E10" s="88"/>
      <c r="F10" s="86">
        <f t="shared" si="1"/>
        <v>3500</v>
      </c>
      <c r="G10" s="89">
        <v>205</v>
      </c>
      <c r="H10" s="54" t="s">
        <v>20</v>
      </c>
      <c r="I10" s="118">
        <v>204245.34</v>
      </c>
      <c r="J10" s="118"/>
      <c r="K10" s="118">
        <f t="shared" si="2"/>
        <v>204245.34</v>
      </c>
    </row>
    <row r="11" ht="18" customHeight="1" spans="1:11">
      <c r="A11" s="90" t="s">
        <v>21</v>
      </c>
      <c r="B11" s="91">
        <v>1200</v>
      </c>
      <c r="C11" s="95"/>
      <c r="D11" s="93">
        <v>1092</v>
      </c>
      <c r="E11" s="88"/>
      <c r="F11" s="86">
        <f t="shared" si="1"/>
        <v>1092</v>
      </c>
      <c r="G11" s="89">
        <v>206</v>
      </c>
      <c r="H11" s="54" t="s">
        <v>22</v>
      </c>
      <c r="I11" s="118">
        <v>103.88</v>
      </c>
      <c r="J11" s="119"/>
      <c r="K11" s="118">
        <f t="shared" si="2"/>
        <v>103.88</v>
      </c>
    </row>
    <row r="12" ht="18" customHeight="1" spans="1:11">
      <c r="A12" s="90" t="s">
        <v>23</v>
      </c>
      <c r="B12" s="91">
        <v>250</v>
      </c>
      <c r="C12" s="95"/>
      <c r="D12" s="93">
        <v>230</v>
      </c>
      <c r="E12" s="88"/>
      <c r="F12" s="86">
        <f t="shared" si="1"/>
        <v>230</v>
      </c>
      <c r="G12" s="89">
        <v>207</v>
      </c>
      <c r="H12" s="54" t="s">
        <v>24</v>
      </c>
      <c r="I12" s="118">
        <v>4258.06</v>
      </c>
      <c r="J12" s="119"/>
      <c r="K12" s="118">
        <f t="shared" si="2"/>
        <v>4258.06</v>
      </c>
    </row>
    <row r="13" ht="18" customHeight="1" spans="1:11">
      <c r="A13" s="90" t="s">
        <v>25</v>
      </c>
      <c r="B13" s="91">
        <v>4500</v>
      </c>
      <c r="C13" s="95"/>
      <c r="D13" s="93">
        <v>3600</v>
      </c>
      <c r="E13" s="96"/>
      <c r="F13" s="86">
        <f t="shared" si="1"/>
        <v>3600</v>
      </c>
      <c r="G13" s="89">
        <v>208</v>
      </c>
      <c r="H13" s="54" t="s">
        <v>26</v>
      </c>
      <c r="I13" s="118">
        <v>192345.84</v>
      </c>
      <c r="J13" s="119"/>
      <c r="K13" s="118">
        <f t="shared" si="2"/>
        <v>192345.84</v>
      </c>
    </row>
    <row r="14" ht="18" customHeight="1" spans="1:11">
      <c r="A14" s="90" t="s">
        <v>27</v>
      </c>
      <c r="B14" s="91">
        <v>1200</v>
      </c>
      <c r="C14" s="95"/>
      <c r="D14" s="93">
        <v>1500</v>
      </c>
      <c r="E14" s="88"/>
      <c r="F14" s="86">
        <f t="shared" si="1"/>
        <v>1500</v>
      </c>
      <c r="G14" s="89">
        <v>210</v>
      </c>
      <c r="H14" s="54" t="s">
        <v>28</v>
      </c>
      <c r="I14" s="118">
        <v>63100.24</v>
      </c>
      <c r="J14" s="119"/>
      <c r="K14" s="118">
        <f t="shared" si="2"/>
        <v>63100.24</v>
      </c>
    </row>
    <row r="15" ht="18" customHeight="1" spans="1:11">
      <c r="A15" s="97" t="s">
        <v>29</v>
      </c>
      <c r="B15" s="91">
        <v>950</v>
      </c>
      <c r="C15" s="95"/>
      <c r="D15" s="93">
        <v>1200</v>
      </c>
      <c r="E15" s="88"/>
      <c r="F15" s="86">
        <f t="shared" si="1"/>
        <v>1200</v>
      </c>
      <c r="G15" s="89">
        <v>211</v>
      </c>
      <c r="H15" s="54" t="s">
        <v>30</v>
      </c>
      <c r="I15" s="118">
        <v>74.46</v>
      </c>
      <c r="J15" s="119"/>
      <c r="K15" s="118">
        <f t="shared" si="2"/>
        <v>74.46</v>
      </c>
    </row>
    <row r="16" ht="18" customHeight="1" spans="1:11">
      <c r="A16" s="90" t="s">
        <v>31</v>
      </c>
      <c r="B16" s="91">
        <v>1100</v>
      </c>
      <c r="C16" s="95"/>
      <c r="D16" s="93">
        <v>3900</v>
      </c>
      <c r="E16" s="88"/>
      <c r="F16" s="86">
        <f t="shared" si="1"/>
        <v>3900</v>
      </c>
      <c r="G16" s="89">
        <v>212</v>
      </c>
      <c r="H16" s="54" t="s">
        <v>32</v>
      </c>
      <c r="I16" s="118">
        <v>9662.06</v>
      </c>
      <c r="J16" s="119"/>
      <c r="K16" s="118">
        <f t="shared" si="2"/>
        <v>9662.06</v>
      </c>
    </row>
    <row r="17" ht="18" customHeight="1" spans="1:11">
      <c r="A17" s="90" t="s">
        <v>33</v>
      </c>
      <c r="B17" s="91">
        <v>3500</v>
      </c>
      <c r="C17" s="98"/>
      <c r="D17" s="93">
        <v>4500</v>
      </c>
      <c r="E17" s="88"/>
      <c r="F17" s="86">
        <f t="shared" si="1"/>
        <v>4500</v>
      </c>
      <c r="G17" s="89">
        <v>213</v>
      </c>
      <c r="H17" s="54" t="s">
        <v>34</v>
      </c>
      <c r="I17" s="118">
        <v>134082.31</v>
      </c>
      <c r="J17" s="118">
        <v>300</v>
      </c>
      <c r="K17" s="118">
        <f t="shared" si="2"/>
        <v>134382.31</v>
      </c>
    </row>
    <row r="18" ht="18" customHeight="1" spans="1:11">
      <c r="A18" s="90" t="s">
        <v>35</v>
      </c>
      <c r="B18" s="91">
        <v>900</v>
      </c>
      <c r="C18" s="98"/>
      <c r="D18" s="93">
        <v>1500</v>
      </c>
      <c r="E18" s="88"/>
      <c r="F18" s="86">
        <f t="shared" si="1"/>
        <v>1500</v>
      </c>
      <c r="G18" s="89">
        <v>214</v>
      </c>
      <c r="H18" s="54" t="s">
        <v>36</v>
      </c>
      <c r="I18" s="118">
        <v>12902.82</v>
      </c>
      <c r="J18" s="119"/>
      <c r="K18" s="118">
        <f t="shared" si="2"/>
        <v>12902.82</v>
      </c>
    </row>
    <row r="19" ht="18" customHeight="1" spans="1:11">
      <c r="A19" s="90" t="s">
        <v>37</v>
      </c>
      <c r="B19" s="91">
        <v>200</v>
      </c>
      <c r="C19" s="98"/>
      <c r="D19" s="93">
        <v>500</v>
      </c>
      <c r="E19" s="88"/>
      <c r="F19" s="86">
        <f t="shared" si="1"/>
        <v>500</v>
      </c>
      <c r="G19" s="89">
        <v>215</v>
      </c>
      <c r="H19" s="54" t="s">
        <v>38</v>
      </c>
      <c r="I19" s="118">
        <v>240</v>
      </c>
      <c r="J19" s="119"/>
      <c r="K19" s="118">
        <f t="shared" si="2"/>
        <v>240</v>
      </c>
    </row>
    <row r="20" ht="18" customHeight="1" spans="1:11">
      <c r="A20" s="90" t="s">
        <v>39</v>
      </c>
      <c r="B20" s="91">
        <v>300</v>
      </c>
      <c r="C20" s="98"/>
      <c r="D20" s="93">
        <v>1800</v>
      </c>
      <c r="E20" s="88"/>
      <c r="F20" s="86">
        <f t="shared" si="1"/>
        <v>1800</v>
      </c>
      <c r="G20" s="89">
        <v>216</v>
      </c>
      <c r="H20" s="54" t="s">
        <v>40</v>
      </c>
      <c r="I20" s="118">
        <v>1038.3</v>
      </c>
      <c r="J20" s="119"/>
      <c r="K20" s="118">
        <f t="shared" si="2"/>
        <v>1038.3</v>
      </c>
    </row>
    <row r="21" ht="18" customHeight="1" spans="1:11">
      <c r="A21" s="90" t="s">
        <v>41</v>
      </c>
      <c r="B21" s="91">
        <v>9795</v>
      </c>
      <c r="C21" s="98"/>
      <c r="D21" s="93">
        <v>5778</v>
      </c>
      <c r="E21" s="88"/>
      <c r="F21" s="86">
        <f t="shared" si="1"/>
        <v>5778</v>
      </c>
      <c r="G21" s="89">
        <v>217</v>
      </c>
      <c r="H21" s="54" t="s">
        <v>42</v>
      </c>
      <c r="I21" s="118"/>
      <c r="J21" s="119"/>
      <c r="K21" s="118">
        <f t="shared" si="2"/>
        <v>0</v>
      </c>
    </row>
    <row r="22" ht="18" customHeight="1" spans="1:11">
      <c r="A22" s="90" t="s">
        <v>43</v>
      </c>
      <c r="B22" s="99"/>
      <c r="C22" s="98"/>
      <c r="D22" s="100">
        <v>0</v>
      </c>
      <c r="E22" s="88"/>
      <c r="F22" s="86">
        <f t="shared" si="1"/>
        <v>0</v>
      </c>
      <c r="G22" s="89">
        <v>219</v>
      </c>
      <c r="H22" s="54" t="s">
        <v>44</v>
      </c>
      <c r="I22" s="118"/>
      <c r="J22" s="119"/>
      <c r="K22" s="118">
        <f t="shared" si="2"/>
        <v>0</v>
      </c>
    </row>
    <row r="23" ht="18" customHeight="1" spans="1:11">
      <c r="A23" s="85" t="s">
        <v>45</v>
      </c>
      <c r="B23" s="86">
        <f t="shared" ref="B23:F23" si="3">SUM(B24:B31)</f>
        <v>22064</v>
      </c>
      <c r="C23" s="86">
        <f t="shared" si="3"/>
        <v>0</v>
      </c>
      <c r="D23" s="86">
        <f t="shared" si="3"/>
        <v>49447</v>
      </c>
      <c r="E23" s="88"/>
      <c r="F23" s="86">
        <f t="shared" si="1"/>
        <v>49447</v>
      </c>
      <c r="G23" s="89">
        <v>220</v>
      </c>
      <c r="H23" s="54" t="s">
        <v>46</v>
      </c>
      <c r="I23" s="118">
        <v>3625.14</v>
      </c>
      <c r="J23" s="119"/>
      <c r="K23" s="118">
        <f t="shared" si="2"/>
        <v>3625.14</v>
      </c>
    </row>
    <row r="24" ht="18" customHeight="1" spans="1:11">
      <c r="A24" s="90" t="s">
        <v>47</v>
      </c>
      <c r="B24" s="101">
        <v>3620</v>
      </c>
      <c r="C24" s="102"/>
      <c r="D24" s="101">
        <v>918</v>
      </c>
      <c r="E24" s="88"/>
      <c r="F24" s="86">
        <f t="shared" si="1"/>
        <v>918</v>
      </c>
      <c r="G24" s="89">
        <v>221</v>
      </c>
      <c r="H24" s="54" t="s">
        <v>48</v>
      </c>
      <c r="I24" s="118">
        <v>51120.44</v>
      </c>
      <c r="J24" s="119"/>
      <c r="K24" s="118">
        <f t="shared" si="2"/>
        <v>51120.44</v>
      </c>
    </row>
    <row r="25" ht="18" customHeight="1" spans="1:11">
      <c r="A25" s="90" t="s">
        <v>49</v>
      </c>
      <c r="B25" s="101">
        <v>4008</v>
      </c>
      <c r="C25" s="102"/>
      <c r="D25" s="101">
        <v>5800</v>
      </c>
      <c r="E25" s="88"/>
      <c r="F25" s="86">
        <f t="shared" si="1"/>
        <v>5800</v>
      </c>
      <c r="G25" s="89">
        <v>222</v>
      </c>
      <c r="H25" s="54" t="s">
        <v>50</v>
      </c>
      <c r="I25" s="118">
        <v>1055.8</v>
      </c>
      <c r="J25" s="119"/>
      <c r="K25" s="118">
        <f t="shared" si="2"/>
        <v>1055.8</v>
      </c>
    </row>
    <row r="26" ht="15" spans="1:11">
      <c r="A26" s="90" t="s">
        <v>51</v>
      </c>
      <c r="B26" s="101">
        <v>5976</v>
      </c>
      <c r="C26" s="103"/>
      <c r="D26" s="101">
        <v>4700</v>
      </c>
      <c r="E26" s="88"/>
      <c r="F26" s="86">
        <f t="shared" si="1"/>
        <v>4700</v>
      </c>
      <c r="G26" s="89">
        <v>224</v>
      </c>
      <c r="H26" s="54" t="s">
        <v>52</v>
      </c>
      <c r="I26" s="118">
        <v>2060.98</v>
      </c>
      <c r="J26" s="119"/>
      <c r="K26" s="118">
        <f t="shared" si="2"/>
        <v>2060.98</v>
      </c>
    </row>
    <row r="27" ht="18" customHeight="1" spans="1:11">
      <c r="A27" s="90" t="s">
        <v>53</v>
      </c>
      <c r="B27" s="101"/>
      <c r="C27" s="103"/>
      <c r="D27" s="101">
        <v>0</v>
      </c>
      <c r="E27" s="88"/>
      <c r="F27" s="86">
        <f t="shared" si="1"/>
        <v>0</v>
      </c>
      <c r="G27" s="89">
        <v>227</v>
      </c>
      <c r="H27" s="54" t="s">
        <v>54</v>
      </c>
      <c r="I27" s="118">
        <v>5000</v>
      </c>
      <c r="J27" s="119"/>
      <c r="K27" s="118">
        <f t="shared" si="2"/>
        <v>5000</v>
      </c>
    </row>
    <row r="28" ht="18" customHeight="1" spans="1:11">
      <c r="A28" s="104" t="s">
        <v>55</v>
      </c>
      <c r="B28" s="101">
        <v>8400</v>
      </c>
      <c r="C28" s="102"/>
      <c r="D28" s="101">
        <v>37805</v>
      </c>
      <c r="E28" s="88"/>
      <c r="F28" s="86">
        <f t="shared" si="1"/>
        <v>37805</v>
      </c>
      <c r="G28" s="89">
        <v>229</v>
      </c>
      <c r="H28" s="54" t="s">
        <v>56</v>
      </c>
      <c r="I28" s="118">
        <v>940</v>
      </c>
      <c r="J28" s="119"/>
      <c r="K28" s="118">
        <f t="shared" si="2"/>
        <v>940</v>
      </c>
    </row>
    <row r="29" ht="18" customHeight="1" spans="1:11">
      <c r="A29" s="104" t="s">
        <v>57</v>
      </c>
      <c r="B29" s="101">
        <v>20</v>
      </c>
      <c r="C29" s="102"/>
      <c r="D29" s="101">
        <v>8</v>
      </c>
      <c r="E29" s="88"/>
      <c r="F29" s="86">
        <f t="shared" si="1"/>
        <v>8</v>
      </c>
      <c r="G29" s="89">
        <v>232</v>
      </c>
      <c r="H29" s="54" t="s">
        <v>58</v>
      </c>
      <c r="I29" s="118">
        <v>2300</v>
      </c>
      <c r="J29" s="119"/>
      <c r="K29" s="118">
        <f t="shared" si="2"/>
        <v>2300</v>
      </c>
    </row>
    <row r="30" ht="18" customHeight="1" spans="1:11">
      <c r="A30" s="104" t="s">
        <v>59</v>
      </c>
      <c r="B30" s="101">
        <v>40</v>
      </c>
      <c r="C30" s="103"/>
      <c r="D30" s="101">
        <v>30</v>
      </c>
      <c r="E30" s="88"/>
      <c r="F30" s="86">
        <f t="shared" si="1"/>
        <v>30</v>
      </c>
      <c r="G30" s="89">
        <v>233</v>
      </c>
      <c r="H30" s="54" t="s">
        <v>60</v>
      </c>
      <c r="I30" s="118">
        <v>15</v>
      </c>
      <c r="J30" s="119"/>
      <c r="K30" s="118">
        <f t="shared" si="2"/>
        <v>15</v>
      </c>
    </row>
    <row r="31" ht="18" customHeight="1" spans="1:11">
      <c r="A31" s="105" t="s">
        <v>61</v>
      </c>
      <c r="B31" s="101"/>
      <c r="C31" s="94"/>
      <c r="D31" s="101">
        <v>186</v>
      </c>
      <c r="E31" s="88"/>
      <c r="F31" s="86">
        <f t="shared" si="1"/>
        <v>186</v>
      </c>
      <c r="G31" s="88"/>
      <c r="H31" s="106"/>
      <c r="I31" s="120"/>
      <c r="J31" s="119"/>
      <c r="K31" s="118">
        <f t="shared" ref="K31:K37" si="4">I31+J31</f>
        <v>0</v>
      </c>
    </row>
    <row r="32" ht="20.1" customHeight="1" spans="1:11">
      <c r="A32" s="107" t="s">
        <v>62</v>
      </c>
      <c r="B32" s="108">
        <f t="shared" ref="B32:F32" si="5">B6+B23</f>
        <v>60509</v>
      </c>
      <c r="C32" s="108">
        <f t="shared" si="5"/>
        <v>0</v>
      </c>
      <c r="D32" s="108">
        <f t="shared" si="5"/>
        <v>92547</v>
      </c>
      <c r="E32" s="88"/>
      <c r="F32" s="86">
        <f t="shared" si="1"/>
        <v>92547</v>
      </c>
      <c r="G32" s="88"/>
      <c r="H32" s="106"/>
      <c r="I32" s="120"/>
      <c r="J32" s="119"/>
      <c r="K32" s="118">
        <f t="shared" si="4"/>
        <v>0</v>
      </c>
    </row>
    <row r="33" ht="20.1" customHeight="1" spans="1:11">
      <c r="A33" s="85" t="s">
        <v>63</v>
      </c>
      <c r="B33" s="86">
        <f>B34+B41+B78</f>
        <v>488054.34</v>
      </c>
      <c r="C33" s="86">
        <f>C34+C41+C78</f>
        <v>0</v>
      </c>
      <c r="D33" s="86">
        <f>SUM(D34,D41,D78)</f>
        <v>346802.82</v>
      </c>
      <c r="E33" s="88"/>
      <c r="F33" s="86">
        <f t="shared" si="1"/>
        <v>346802.82</v>
      </c>
      <c r="G33" s="88"/>
      <c r="H33" s="82" t="s">
        <v>64</v>
      </c>
      <c r="I33" s="121">
        <f>SUM(I6:I30)</f>
        <v>848950.87</v>
      </c>
      <c r="J33" s="121">
        <f>SUM(J6:J30)</f>
        <v>300</v>
      </c>
      <c r="K33" s="121">
        <f>SUM(K6:K30)</f>
        <v>849250.87</v>
      </c>
    </row>
    <row r="34" s="73" customFormat="1" ht="20.1" customHeight="1" spans="1:11">
      <c r="A34" s="85" t="s">
        <v>65</v>
      </c>
      <c r="B34" s="109">
        <f t="shared" ref="B34:F34" si="6">SUM(B35:B40)</f>
        <v>6646</v>
      </c>
      <c r="C34" s="109">
        <f t="shared" si="6"/>
        <v>0</v>
      </c>
      <c r="D34" s="109">
        <f t="shared" si="6"/>
        <v>8119</v>
      </c>
      <c r="E34" s="110"/>
      <c r="F34" s="86">
        <f t="shared" si="1"/>
        <v>8119</v>
      </c>
      <c r="G34" s="110"/>
      <c r="H34" s="65"/>
      <c r="I34" s="122"/>
      <c r="J34" s="123"/>
      <c r="K34" s="118">
        <f t="shared" si="4"/>
        <v>0</v>
      </c>
    </row>
    <row r="35" ht="20.1" customHeight="1" spans="1:11">
      <c r="A35" s="97" t="s">
        <v>66</v>
      </c>
      <c r="B35" s="91">
        <v>539</v>
      </c>
      <c r="C35" s="91"/>
      <c r="D35" s="91">
        <v>539</v>
      </c>
      <c r="E35" s="88"/>
      <c r="F35" s="86">
        <f t="shared" si="1"/>
        <v>539</v>
      </c>
      <c r="G35" s="88"/>
      <c r="H35" s="65" t="s">
        <v>67</v>
      </c>
      <c r="I35" s="121">
        <f>SUM(I36:I38)</f>
        <v>30547</v>
      </c>
      <c r="J35" s="121">
        <f>SUM(J36:J38)</f>
        <v>0</v>
      </c>
      <c r="K35" s="121">
        <f>SUM(K36:K38)</f>
        <v>30547</v>
      </c>
    </row>
    <row r="36" ht="20.1" customHeight="1" spans="1:11">
      <c r="A36" s="97" t="s">
        <v>68</v>
      </c>
      <c r="B36" s="91"/>
      <c r="C36" s="91"/>
      <c r="D36" s="111">
        <v>1473</v>
      </c>
      <c r="E36" s="88"/>
      <c r="F36" s="86">
        <f t="shared" si="1"/>
        <v>1473</v>
      </c>
      <c r="G36" s="88"/>
      <c r="H36" s="54" t="s">
        <v>69</v>
      </c>
      <c r="I36" s="124">
        <v>577</v>
      </c>
      <c r="J36" s="119"/>
      <c r="K36" s="118">
        <f t="shared" si="4"/>
        <v>577</v>
      </c>
    </row>
    <row r="37" ht="20.1" customHeight="1" spans="1:11">
      <c r="A37" s="97" t="s">
        <v>70</v>
      </c>
      <c r="B37" s="91">
        <v>532</v>
      </c>
      <c r="C37" s="91"/>
      <c r="D37" s="112">
        <v>532</v>
      </c>
      <c r="E37" s="88"/>
      <c r="F37" s="86">
        <f t="shared" si="1"/>
        <v>532</v>
      </c>
      <c r="G37" s="88"/>
      <c r="H37" s="54" t="s">
        <v>71</v>
      </c>
      <c r="I37" s="124"/>
      <c r="J37" s="119"/>
      <c r="K37" s="118">
        <f t="shared" si="4"/>
        <v>0</v>
      </c>
    </row>
    <row r="38" ht="20.1" customHeight="1" spans="1:11">
      <c r="A38" s="97" t="s">
        <v>72</v>
      </c>
      <c r="B38" s="91">
        <v>27</v>
      </c>
      <c r="C38" s="91"/>
      <c r="D38" s="113">
        <v>27</v>
      </c>
      <c r="E38" s="88"/>
      <c r="F38" s="86">
        <f t="shared" si="1"/>
        <v>27</v>
      </c>
      <c r="G38" s="88"/>
      <c r="H38" s="54" t="s">
        <v>73</v>
      </c>
      <c r="I38" s="124">
        <v>29970</v>
      </c>
      <c r="J38" s="119"/>
      <c r="K38" s="118">
        <f t="shared" ref="K38:K69" si="7">I38+J38</f>
        <v>29970</v>
      </c>
    </row>
    <row r="39" ht="20.1" customHeight="1" spans="1:11">
      <c r="A39" s="97" t="s">
        <v>74</v>
      </c>
      <c r="B39" s="91">
        <v>3680</v>
      </c>
      <c r="C39" s="91"/>
      <c r="D39" s="113">
        <v>3680</v>
      </c>
      <c r="E39" s="88"/>
      <c r="F39" s="86">
        <f t="shared" si="1"/>
        <v>3680</v>
      </c>
      <c r="G39" s="88">
        <v>231</v>
      </c>
      <c r="H39" s="65" t="s">
        <v>75</v>
      </c>
      <c r="I39" s="122">
        <v>10949.74</v>
      </c>
      <c r="J39" s="122"/>
      <c r="K39" s="122">
        <f t="shared" si="7"/>
        <v>10949.74</v>
      </c>
    </row>
    <row r="40" ht="24.95" customHeight="1" spans="1:11">
      <c r="A40" s="97" t="s">
        <v>76</v>
      </c>
      <c r="B40" s="91">
        <v>1868</v>
      </c>
      <c r="C40" s="91"/>
      <c r="D40" s="91">
        <v>1868</v>
      </c>
      <c r="E40" s="88"/>
      <c r="F40" s="86">
        <f t="shared" si="1"/>
        <v>1868</v>
      </c>
      <c r="G40" s="88"/>
      <c r="H40" s="65" t="s">
        <v>77</v>
      </c>
      <c r="I40" s="125">
        <v>0</v>
      </c>
      <c r="J40" s="119"/>
      <c r="K40" s="118">
        <f t="shared" si="7"/>
        <v>0</v>
      </c>
    </row>
    <row r="41" ht="15" spans="1:11">
      <c r="A41" s="85" t="s">
        <v>78</v>
      </c>
      <c r="B41" s="86">
        <f>SUM(B42:B77)</f>
        <v>458425.34</v>
      </c>
      <c r="C41" s="86">
        <f>SUM(C42:C77)</f>
        <v>0</v>
      </c>
      <c r="D41" s="86">
        <f>SUM(D42:D77)</f>
        <v>332556.71</v>
      </c>
      <c r="E41" s="88"/>
      <c r="F41" s="86">
        <f t="shared" si="1"/>
        <v>332556.71</v>
      </c>
      <c r="G41" s="88"/>
      <c r="H41" s="65" t="s">
        <v>79</v>
      </c>
      <c r="I41" s="125">
        <v>0</v>
      </c>
      <c r="J41" s="119"/>
      <c r="K41" s="118">
        <f t="shared" si="7"/>
        <v>0</v>
      </c>
    </row>
    <row r="42" ht="27" customHeight="1" spans="1:11">
      <c r="A42" s="97" t="s">
        <v>80</v>
      </c>
      <c r="B42" s="114"/>
      <c r="C42" s="91"/>
      <c r="D42" s="115"/>
      <c r="E42" s="88"/>
      <c r="F42" s="86">
        <f t="shared" si="1"/>
        <v>0</v>
      </c>
      <c r="G42" s="88"/>
      <c r="H42" s="65" t="s">
        <v>81</v>
      </c>
      <c r="I42" s="125">
        <v>0</v>
      </c>
      <c r="J42" s="119"/>
      <c r="K42" s="118">
        <f t="shared" si="7"/>
        <v>0</v>
      </c>
    </row>
    <row r="43" ht="27" customHeight="1" spans="1:11">
      <c r="A43" s="97" t="s">
        <v>82</v>
      </c>
      <c r="B43" s="91">
        <v>71900</v>
      </c>
      <c r="C43" s="94"/>
      <c r="D43" s="91">
        <v>88977</v>
      </c>
      <c r="E43" s="88"/>
      <c r="F43" s="86">
        <f t="shared" si="1"/>
        <v>88977</v>
      </c>
      <c r="G43" s="88"/>
      <c r="H43" s="65" t="s">
        <v>83</v>
      </c>
      <c r="I43" s="125">
        <v>0</v>
      </c>
      <c r="J43" s="119"/>
      <c r="K43" s="118">
        <f t="shared" si="7"/>
        <v>0</v>
      </c>
    </row>
    <row r="44" ht="27" customHeight="1" spans="1:11">
      <c r="A44" s="97" t="s">
        <v>84</v>
      </c>
      <c r="B44" s="91">
        <v>59276</v>
      </c>
      <c r="C44" s="94"/>
      <c r="D44" s="91">
        <v>84213</v>
      </c>
      <c r="E44" s="88"/>
      <c r="F44" s="86">
        <f t="shared" si="1"/>
        <v>84213</v>
      </c>
      <c r="G44" s="88"/>
      <c r="H44" s="54" t="s">
        <v>85</v>
      </c>
      <c r="I44" s="124">
        <v>0</v>
      </c>
      <c r="J44" s="119"/>
      <c r="K44" s="118">
        <f t="shared" si="7"/>
        <v>0</v>
      </c>
    </row>
    <row r="45" ht="27" customHeight="1" spans="1:11">
      <c r="A45" s="97" t="s">
        <v>86</v>
      </c>
      <c r="B45" s="91"/>
      <c r="C45" s="91"/>
      <c r="D45" s="91">
        <v>50.94</v>
      </c>
      <c r="E45" s="88"/>
      <c r="F45" s="86">
        <f t="shared" si="1"/>
        <v>50.94</v>
      </c>
      <c r="G45" s="88"/>
      <c r="H45" s="106"/>
      <c r="I45" s="120"/>
      <c r="J45" s="119"/>
      <c r="K45" s="118">
        <f t="shared" si="7"/>
        <v>0</v>
      </c>
    </row>
    <row r="46" ht="27" customHeight="1" spans="1:11">
      <c r="A46" s="97" t="s">
        <v>87</v>
      </c>
      <c r="B46" s="91"/>
      <c r="C46" s="91"/>
      <c r="D46" s="91"/>
      <c r="E46" s="88"/>
      <c r="F46" s="86">
        <f t="shared" si="1"/>
        <v>0</v>
      </c>
      <c r="G46" s="88"/>
      <c r="H46" s="106"/>
      <c r="I46" s="120"/>
      <c r="J46" s="119"/>
      <c r="K46" s="118">
        <f t="shared" si="7"/>
        <v>0</v>
      </c>
    </row>
    <row r="47" ht="27" customHeight="1" spans="1:11">
      <c r="A47" s="97" t="s">
        <v>88</v>
      </c>
      <c r="B47" s="91">
        <v>3774</v>
      </c>
      <c r="C47" s="94"/>
      <c r="D47" s="91">
        <v>758</v>
      </c>
      <c r="E47" s="88"/>
      <c r="F47" s="86">
        <f t="shared" si="1"/>
        <v>758</v>
      </c>
      <c r="G47" s="88"/>
      <c r="H47" s="106"/>
      <c r="I47" s="120"/>
      <c r="J47" s="119"/>
      <c r="K47" s="118">
        <f t="shared" si="7"/>
        <v>0</v>
      </c>
    </row>
    <row r="48" ht="27" customHeight="1" spans="1:11">
      <c r="A48" s="97" t="s">
        <v>89</v>
      </c>
      <c r="B48" s="91"/>
      <c r="C48" s="94"/>
      <c r="D48" s="91"/>
      <c r="E48" s="88"/>
      <c r="F48" s="86">
        <f t="shared" si="1"/>
        <v>0</v>
      </c>
      <c r="G48" s="88"/>
      <c r="H48" s="54"/>
      <c r="I48" s="124">
        <v>0</v>
      </c>
      <c r="J48" s="119"/>
      <c r="K48" s="118">
        <f t="shared" si="7"/>
        <v>0</v>
      </c>
    </row>
    <row r="49" ht="27" customHeight="1" spans="1:11">
      <c r="A49" s="97" t="s">
        <v>90</v>
      </c>
      <c r="B49" s="91">
        <v>1656</v>
      </c>
      <c r="C49" s="94"/>
      <c r="D49" s="91">
        <v>1133</v>
      </c>
      <c r="E49" s="88"/>
      <c r="F49" s="86">
        <f t="shared" si="1"/>
        <v>1133</v>
      </c>
      <c r="G49" s="88"/>
      <c r="H49" s="54"/>
      <c r="I49" s="124">
        <v>0</v>
      </c>
      <c r="J49" s="119"/>
      <c r="K49" s="118">
        <f t="shared" si="7"/>
        <v>0</v>
      </c>
    </row>
    <row r="50" ht="27" customHeight="1" spans="1:11">
      <c r="A50" s="97" t="s">
        <v>91</v>
      </c>
      <c r="B50" s="91">
        <v>26531</v>
      </c>
      <c r="C50" s="94"/>
      <c r="D50" s="91">
        <v>23175.2</v>
      </c>
      <c r="E50" s="88"/>
      <c r="F50" s="86">
        <f t="shared" si="1"/>
        <v>23175.2</v>
      </c>
      <c r="G50" s="88"/>
      <c r="H50" s="54"/>
      <c r="I50" s="124">
        <v>0</v>
      </c>
      <c r="J50" s="119"/>
      <c r="K50" s="118">
        <f t="shared" si="7"/>
        <v>0</v>
      </c>
    </row>
    <row r="51" ht="27" customHeight="1" spans="1:11">
      <c r="A51" s="97" t="s">
        <v>92</v>
      </c>
      <c r="B51" s="91">
        <v>1000</v>
      </c>
      <c r="C51" s="94"/>
      <c r="D51" s="91">
        <v>2000</v>
      </c>
      <c r="E51" s="88"/>
      <c r="F51" s="86">
        <f t="shared" si="1"/>
        <v>2000</v>
      </c>
      <c r="G51" s="88"/>
      <c r="H51" s="54"/>
      <c r="I51" s="124">
        <v>0</v>
      </c>
      <c r="J51" s="119"/>
      <c r="K51" s="118">
        <f t="shared" si="7"/>
        <v>0</v>
      </c>
    </row>
    <row r="52" ht="27" customHeight="1" spans="1:11">
      <c r="A52" s="97" t="s">
        <v>93</v>
      </c>
      <c r="B52" s="91"/>
      <c r="C52" s="94"/>
      <c r="D52" s="91"/>
      <c r="E52" s="88"/>
      <c r="F52" s="86">
        <f t="shared" si="1"/>
        <v>0</v>
      </c>
      <c r="G52" s="88"/>
      <c r="H52" s="54"/>
      <c r="I52" s="124">
        <v>0</v>
      </c>
      <c r="J52" s="119"/>
      <c r="K52" s="118">
        <f t="shared" si="7"/>
        <v>0</v>
      </c>
    </row>
    <row r="53" ht="27" customHeight="1" spans="1:11">
      <c r="A53" s="97" t="s">
        <v>94</v>
      </c>
      <c r="B53" s="91">
        <v>520</v>
      </c>
      <c r="C53" s="94"/>
      <c r="D53" s="91">
        <v>672</v>
      </c>
      <c r="E53" s="88"/>
      <c r="F53" s="86">
        <f t="shared" si="1"/>
        <v>672</v>
      </c>
      <c r="G53" s="88"/>
      <c r="H53" s="54"/>
      <c r="I53" s="124">
        <v>0</v>
      </c>
      <c r="J53" s="119"/>
      <c r="K53" s="118">
        <f t="shared" si="7"/>
        <v>0</v>
      </c>
    </row>
    <row r="54" ht="27" customHeight="1" spans="1:11">
      <c r="A54" s="97" t="s">
        <v>95</v>
      </c>
      <c r="B54" s="91"/>
      <c r="C54" s="94"/>
      <c r="D54" s="91">
        <v>8127</v>
      </c>
      <c r="E54" s="88"/>
      <c r="F54" s="86"/>
      <c r="G54" s="88"/>
      <c r="H54" s="54"/>
      <c r="I54" s="124"/>
      <c r="J54" s="119"/>
      <c r="K54" s="118"/>
    </row>
    <row r="55" ht="27" customHeight="1" spans="1:11">
      <c r="A55" s="97" t="s">
        <v>96</v>
      </c>
      <c r="B55" s="91">
        <v>2015</v>
      </c>
      <c r="C55" s="94"/>
      <c r="D55" s="91"/>
      <c r="E55" s="88"/>
      <c r="F55" s="86">
        <f t="shared" ref="F55:F71" si="8">D55+E55</f>
        <v>0</v>
      </c>
      <c r="G55" s="88"/>
      <c r="H55" s="54"/>
      <c r="I55" s="124">
        <v>0</v>
      </c>
      <c r="J55" s="119"/>
      <c r="K55" s="118">
        <f t="shared" ref="K55:K70" si="9">I55+J55</f>
        <v>0</v>
      </c>
    </row>
    <row r="56" ht="27" customHeight="1" spans="1:11">
      <c r="A56" s="97" t="s">
        <v>97</v>
      </c>
      <c r="B56" s="91"/>
      <c r="C56" s="94"/>
      <c r="D56" s="91"/>
      <c r="E56" s="88"/>
      <c r="F56" s="86">
        <f t="shared" si="8"/>
        <v>0</v>
      </c>
      <c r="G56" s="88"/>
      <c r="H56" s="54"/>
      <c r="I56" s="124">
        <v>0</v>
      </c>
      <c r="J56" s="119"/>
      <c r="K56" s="118">
        <f t="shared" si="9"/>
        <v>0</v>
      </c>
    </row>
    <row r="57" ht="27" customHeight="1" spans="1:11">
      <c r="A57" s="97" t="s">
        <v>98</v>
      </c>
      <c r="B57" s="91"/>
      <c r="C57" s="94"/>
      <c r="D57" s="91"/>
      <c r="E57" s="88"/>
      <c r="F57" s="86">
        <f t="shared" si="8"/>
        <v>0</v>
      </c>
      <c r="G57" s="88"/>
      <c r="H57" s="54"/>
      <c r="I57" s="124">
        <v>0</v>
      </c>
      <c r="J57" s="119"/>
      <c r="K57" s="118">
        <f t="shared" si="9"/>
        <v>0</v>
      </c>
    </row>
    <row r="58" ht="27" customHeight="1" spans="1:11">
      <c r="A58" s="97" t="s">
        <v>99</v>
      </c>
      <c r="B58" s="91"/>
      <c r="C58" s="94"/>
      <c r="D58" s="91"/>
      <c r="E58" s="88"/>
      <c r="F58" s="86">
        <f t="shared" si="8"/>
        <v>0</v>
      </c>
      <c r="G58" s="88"/>
      <c r="H58" s="54"/>
      <c r="I58" s="124">
        <v>0</v>
      </c>
      <c r="J58" s="119"/>
      <c r="K58" s="118">
        <f t="shared" si="9"/>
        <v>0</v>
      </c>
    </row>
    <row r="59" ht="27" customHeight="1" spans="1:11">
      <c r="A59" s="97" t="s">
        <v>100</v>
      </c>
      <c r="B59" s="91">
        <v>305</v>
      </c>
      <c r="C59" s="94"/>
      <c r="D59" s="91">
        <v>1397</v>
      </c>
      <c r="E59" s="88"/>
      <c r="F59" s="86">
        <f t="shared" si="8"/>
        <v>1397</v>
      </c>
      <c r="G59" s="88"/>
      <c r="H59" s="54"/>
      <c r="I59" s="124">
        <v>0</v>
      </c>
      <c r="J59" s="119"/>
      <c r="K59" s="118">
        <f t="shared" si="9"/>
        <v>0</v>
      </c>
    </row>
    <row r="60" ht="27" customHeight="1" spans="1:11">
      <c r="A60" s="97" t="s">
        <v>101</v>
      </c>
      <c r="B60" s="91">
        <v>40727.53</v>
      </c>
      <c r="C60" s="94"/>
      <c r="D60" s="91">
        <v>36140.73</v>
      </c>
      <c r="E60" s="88"/>
      <c r="F60" s="86">
        <f t="shared" si="8"/>
        <v>36140.73</v>
      </c>
      <c r="G60" s="88"/>
      <c r="H60" s="54"/>
      <c r="I60" s="124">
        <v>0</v>
      </c>
      <c r="J60" s="119"/>
      <c r="K60" s="118">
        <f t="shared" si="9"/>
        <v>0</v>
      </c>
    </row>
    <row r="61" ht="27" customHeight="1" spans="1:11">
      <c r="A61" s="97" t="s">
        <v>102</v>
      </c>
      <c r="B61" s="91"/>
      <c r="C61" s="94"/>
      <c r="D61" s="91"/>
      <c r="E61" s="88"/>
      <c r="F61" s="86">
        <f t="shared" si="8"/>
        <v>0</v>
      </c>
      <c r="G61" s="88"/>
      <c r="H61" s="54"/>
      <c r="I61" s="124">
        <v>0</v>
      </c>
      <c r="J61" s="119"/>
      <c r="K61" s="118">
        <f t="shared" si="9"/>
        <v>0</v>
      </c>
    </row>
    <row r="62" ht="27" customHeight="1" spans="1:11">
      <c r="A62" s="97" t="s">
        <v>103</v>
      </c>
      <c r="B62" s="91">
        <v>357.34</v>
      </c>
      <c r="C62" s="94"/>
      <c r="D62" s="91">
        <v>235.03</v>
      </c>
      <c r="E62" s="88"/>
      <c r="F62" s="86">
        <f t="shared" si="8"/>
        <v>235.03</v>
      </c>
      <c r="G62" s="88"/>
      <c r="H62" s="54"/>
      <c r="I62" s="124">
        <v>0</v>
      </c>
      <c r="J62" s="119"/>
      <c r="K62" s="118">
        <f t="shared" si="9"/>
        <v>0</v>
      </c>
    </row>
    <row r="63" ht="27" customHeight="1" spans="1:11">
      <c r="A63" s="97" t="s">
        <v>104</v>
      </c>
      <c r="B63" s="91">
        <v>74324.9</v>
      </c>
      <c r="C63" s="94"/>
      <c r="D63" s="91">
        <v>41144.99</v>
      </c>
      <c r="E63" s="88"/>
      <c r="F63" s="86">
        <f t="shared" si="8"/>
        <v>41144.99</v>
      </c>
      <c r="G63" s="88"/>
      <c r="H63" s="54"/>
      <c r="I63" s="124">
        <v>0</v>
      </c>
      <c r="J63" s="119"/>
      <c r="K63" s="118">
        <f t="shared" si="9"/>
        <v>0</v>
      </c>
    </row>
    <row r="64" ht="27" customHeight="1" spans="1:11">
      <c r="A64" s="97" t="s">
        <v>105</v>
      </c>
      <c r="B64" s="91">
        <v>84566.09</v>
      </c>
      <c r="C64" s="94"/>
      <c r="D64" s="91">
        <v>14584.46</v>
      </c>
      <c r="E64" s="88"/>
      <c r="F64" s="86">
        <f t="shared" si="8"/>
        <v>14584.46</v>
      </c>
      <c r="G64" s="88"/>
      <c r="H64" s="54"/>
      <c r="I64" s="124">
        <v>0</v>
      </c>
      <c r="J64" s="119"/>
      <c r="K64" s="118">
        <f t="shared" si="9"/>
        <v>0</v>
      </c>
    </row>
    <row r="65" ht="27" customHeight="1" spans="1:11">
      <c r="A65" s="97" t="s">
        <v>106</v>
      </c>
      <c r="B65" s="91"/>
      <c r="C65" s="94"/>
      <c r="D65" s="91"/>
      <c r="E65" s="88"/>
      <c r="F65" s="86">
        <f t="shared" si="8"/>
        <v>0</v>
      </c>
      <c r="G65" s="88"/>
      <c r="H65" s="54"/>
      <c r="I65" s="124">
        <v>0</v>
      </c>
      <c r="J65" s="119"/>
      <c r="K65" s="118">
        <f t="shared" si="9"/>
        <v>0</v>
      </c>
    </row>
    <row r="66" ht="27" customHeight="1" spans="1:11">
      <c r="A66" s="97" t="s">
        <v>107</v>
      </c>
      <c r="B66" s="91"/>
      <c r="C66" s="94"/>
      <c r="D66" s="91"/>
      <c r="E66" s="88"/>
      <c r="F66" s="86">
        <f t="shared" si="8"/>
        <v>0</v>
      </c>
      <c r="G66" s="88"/>
      <c r="H66" s="54"/>
      <c r="I66" s="124">
        <v>0</v>
      </c>
      <c r="J66" s="119"/>
      <c r="K66" s="118">
        <f t="shared" si="9"/>
        <v>0</v>
      </c>
    </row>
    <row r="67" ht="27" customHeight="1" spans="1:11">
      <c r="A67" s="97" t="s">
        <v>108</v>
      </c>
      <c r="B67" s="91">
        <v>82011.84</v>
      </c>
      <c r="C67" s="94"/>
      <c r="D67" s="91">
        <v>20029.45</v>
      </c>
      <c r="E67" s="88"/>
      <c r="F67" s="86">
        <f t="shared" si="8"/>
        <v>20029.45</v>
      </c>
      <c r="G67" s="88"/>
      <c r="H67" s="54"/>
      <c r="I67" s="124">
        <v>0</v>
      </c>
      <c r="J67" s="119"/>
      <c r="K67" s="118">
        <f t="shared" si="9"/>
        <v>0</v>
      </c>
    </row>
    <row r="68" ht="27" customHeight="1" spans="1:11">
      <c r="A68" s="97" t="s">
        <v>109</v>
      </c>
      <c r="B68" s="91">
        <v>2260.9</v>
      </c>
      <c r="C68" s="94"/>
      <c r="D68" s="91">
        <v>3003.9</v>
      </c>
      <c r="E68" s="88"/>
      <c r="F68" s="86">
        <f t="shared" si="8"/>
        <v>3003.9</v>
      </c>
      <c r="G68" s="88"/>
      <c r="H68" s="54"/>
      <c r="I68" s="124">
        <v>0</v>
      </c>
      <c r="J68" s="119"/>
      <c r="K68" s="118">
        <f t="shared" si="9"/>
        <v>0</v>
      </c>
    </row>
    <row r="69" ht="27" customHeight="1" spans="1:11">
      <c r="A69" s="97" t="s">
        <v>110</v>
      </c>
      <c r="B69" s="91"/>
      <c r="C69" s="94"/>
      <c r="D69" s="91"/>
      <c r="E69" s="88"/>
      <c r="F69" s="86">
        <f t="shared" si="8"/>
        <v>0</v>
      </c>
      <c r="G69" s="88"/>
      <c r="H69" s="54"/>
      <c r="I69" s="131">
        <v>0</v>
      </c>
      <c r="J69" s="119"/>
      <c r="K69" s="118">
        <f t="shared" si="9"/>
        <v>0</v>
      </c>
    </row>
    <row r="70" ht="27" customHeight="1" spans="1:11">
      <c r="A70" s="97" t="s">
        <v>111</v>
      </c>
      <c r="B70" s="91"/>
      <c r="C70" s="94"/>
      <c r="D70" s="91"/>
      <c r="E70" s="88"/>
      <c r="F70" s="86">
        <f t="shared" si="8"/>
        <v>0</v>
      </c>
      <c r="G70" s="88"/>
      <c r="H70" s="82"/>
      <c r="I70" s="124">
        <v>0</v>
      </c>
      <c r="J70" s="119"/>
      <c r="K70" s="118">
        <f t="shared" si="9"/>
        <v>0</v>
      </c>
    </row>
    <row r="71" ht="27" customHeight="1" spans="1:11">
      <c r="A71" s="97" t="s">
        <v>112</v>
      </c>
      <c r="B71" s="91"/>
      <c r="C71" s="94"/>
      <c r="D71" s="91"/>
      <c r="E71" s="88"/>
      <c r="F71" s="86">
        <f t="shared" si="8"/>
        <v>0</v>
      </c>
      <c r="G71" s="88"/>
      <c r="H71" s="106"/>
      <c r="I71" s="131">
        <v>0</v>
      </c>
      <c r="J71" s="119"/>
      <c r="K71" s="118">
        <f t="shared" ref="K71:K102" si="10">I71+J71</f>
        <v>0</v>
      </c>
    </row>
    <row r="72" ht="27" customHeight="1" spans="1:11">
      <c r="A72" s="97" t="s">
        <v>113</v>
      </c>
      <c r="B72" s="91"/>
      <c r="C72" s="94"/>
      <c r="D72" s="91"/>
      <c r="E72" s="88"/>
      <c r="F72" s="86">
        <f t="shared" ref="F72:F103" si="11">D72+E72</f>
        <v>0</v>
      </c>
      <c r="G72" s="88"/>
      <c r="H72" s="106"/>
      <c r="I72" s="132">
        <v>0</v>
      </c>
      <c r="J72" s="119"/>
      <c r="K72" s="118">
        <f t="shared" si="10"/>
        <v>0</v>
      </c>
    </row>
    <row r="73" ht="27" customHeight="1" spans="1:11">
      <c r="A73" s="97" t="s">
        <v>114</v>
      </c>
      <c r="B73" s="91">
        <v>186.68</v>
      </c>
      <c r="C73" s="94"/>
      <c r="D73" s="91">
        <v>82.01</v>
      </c>
      <c r="E73" s="88"/>
      <c r="F73" s="86">
        <f t="shared" si="11"/>
        <v>82.01</v>
      </c>
      <c r="G73" s="88"/>
      <c r="H73" s="106"/>
      <c r="I73" s="132">
        <v>0</v>
      </c>
      <c r="J73" s="119"/>
      <c r="K73" s="118">
        <f t="shared" si="10"/>
        <v>0</v>
      </c>
    </row>
    <row r="74" ht="27" customHeight="1" spans="1:11">
      <c r="A74" s="97" t="s">
        <v>115</v>
      </c>
      <c r="B74" s="91"/>
      <c r="C74" s="91"/>
      <c r="D74" s="91"/>
      <c r="E74" s="88"/>
      <c r="F74" s="86">
        <f t="shared" si="11"/>
        <v>0</v>
      </c>
      <c r="G74" s="88"/>
      <c r="H74" s="106"/>
      <c r="I74" s="132">
        <v>0</v>
      </c>
      <c r="J74" s="119"/>
      <c r="K74" s="118">
        <f t="shared" si="10"/>
        <v>0</v>
      </c>
    </row>
    <row r="75" ht="27" customHeight="1" spans="1:11">
      <c r="A75" s="97" t="s">
        <v>116</v>
      </c>
      <c r="B75" s="91"/>
      <c r="C75" s="91"/>
      <c r="D75" s="91"/>
      <c r="E75" s="88"/>
      <c r="F75" s="86">
        <f t="shared" si="11"/>
        <v>0</v>
      </c>
      <c r="G75" s="88"/>
      <c r="H75" s="106"/>
      <c r="I75" s="132">
        <v>0</v>
      </c>
      <c r="J75" s="119"/>
      <c r="K75" s="118">
        <f t="shared" si="10"/>
        <v>0</v>
      </c>
    </row>
    <row r="76" ht="27" customHeight="1" spans="1:11">
      <c r="A76" s="97" t="s">
        <v>117</v>
      </c>
      <c r="B76" s="91"/>
      <c r="C76" s="91"/>
      <c r="D76" s="91"/>
      <c r="E76" s="88"/>
      <c r="F76" s="86">
        <f t="shared" si="11"/>
        <v>0</v>
      </c>
      <c r="G76" s="88"/>
      <c r="H76" s="106"/>
      <c r="I76" s="132">
        <v>0</v>
      </c>
      <c r="J76" s="119"/>
      <c r="K76" s="118">
        <f t="shared" si="10"/>
        <v>0</v>
      </c>
    </row>
    <row r="77" ht="24" customHeight="1" spans="1:11">
      <c r="A77" s="97" t="s">
        <v>118</v>
      </c>
      <c r="B77" s="91">
        <v>7013.06</v>
      </c>
      <c r="C77" s="91"/>
      <c r="D77" s="91">
        <v>6833</v>
      </c>
      <c r="E77" s="88"/>
      <c r="F77" s="86">
        <f t="shared" si="11"/>
        <v>6833</v>
      </c>
      <c r="G77" s="88"/>
      <c r="H77" s="106"/>
      <c r="I77" s="133">
        <v>0</v>
      </c>
      <c r="J77" s="119"/>
      <c r="K77" s="118">
        <f t="shared" si="10"/>
        <v>0</v>
      </c>
    </row>
    <row r="78" ht="23.1" customHeight="1" spans="1:11">
      <c r="A78" s="126" t="s">
        <v>119</v>
      </c>
      <c r="B78" s="86">
        <f t="shared" ref="B78:F78" si="12">SUM(B79:B99)</f>
        <v>22983</v>
      </c>
      <c r="C78" s="86">
        <f t="shared" si="12"/>
        <v>0</v>
      </c>
      <c r="D78" s="86">
        <f t="shared" si="12"/>
        <v>6127.11</v>
      </c>
      <c r="E78" s="88"/>
      <c r="F78" s="86">
        <f t="shared" si="11"/>
        <v>6127.11</v>
      </c>
      <c r="G78" s="88"/>
      <c r="H78" s="106"/>
      <c r="I78" s="133">
        <v>0</v>
      </c>
      <c r="J78" s="119"/>
      <c r="K78" s="118">
        <f t="shared" si="10"/>
        <v>0</v>
      </c>
    </row>
    <row r="79" ht="15" spans="1:11">
      <c r="A79" s="127" t="s">
        <v>120</v>
      </c>
      <c r="B79" s="91">
        <v>1324.24</v>
      </c>
      <c r="C79" s="94"/>
      <c r="D79" s="94">
        <v>459.39</v>
      </c>
      <c r="E79" s="88"/>
      <c r="F79" s="86">
        <f t="shared" si="11"/>
        <v>459.39</v>
      </c>
      <c r="G79" s="88"/>
      <c r="H79" s="106"/>
      <c r="I79" s="133">
        <v>0</v>
      </c>
      <c r="J79" s="119"/>
      <c r="K79" s="118">
        <f t="shared" si="10"/>
        <v>0</v>
      </c>
    </row>
    <row r="80" ht="15" spans="1:11">
      <c r="A80" s="127" t="s">
        <v>121</v>
      </c>
      <c r="B80" s="91"/>
      <c r="C80" s="94"/>
      <c r="D80" s="94"/>
      <c r="E80" s="88"/>
      <c r="F80" s="86">
        <f t="shared" si="11"/>
        <v>0</v>
      </c>
      <c r="G80" s="88"/>
      <c r="H80" s="106"/>
      <c r="I80" s="133">
        <v>0</v>
      </c>
      <c r="J80" s="119"/>
      <c r="K80" s="118">
        <f t="shared" si="10"/>
        <v>0</v>
      </c>
    </row>
    <row r="81" ht="15" spans="1:11">
      <c r="A81" s="127" t="s">
        <v>122</v>
      </c>
      <c r="B81" s="91"/>
      <c r="C81" s="94"/>
      <c r="D81" s="94">
        <v>72.6</v>
      </c>
      <c r="E81" s="88"/>
      <c r="F81" s="86">
        <f t="shared" si="11"/>
        <v>72.6</v>
      </c>
      <c r="G81" s="88"/>
      <c r="H81" s="106"/>
      <c r="I81" s="133">
        <v>0</v>
      </c>
      <c r="J81" s="119"/>
      <c r="K81" s="118">
        <f t="shared" si="10"/>
        <v>0</v>
      </c>
    </row>
    <row r="82" ht="15" spans="1:11">
      <c r="A82" s="127" t="s">
        <v>123</v>
      </c>
      <c r="B82" s="91"/>
      <c r="C82" s="94"/>
      <c r="D82" s="94">
        <v>445.5</v>
      </c>
      <c r="E82" s="88"/>
      <c r="F82" s="86">
        <f t="shared" si="11"/>
        <v>445.5</v>
      </c>
      <c r="G82" s="88"/>
      <c r="H82" s="106"/>
      <c r="I82" s="133">
        <v>0</v>
      </c>
      <c r="J82" s="119"/>
      <c r="K82" s="118">
        <f t="shared" si="10"/>
        <v>0</v>
      </c>
    </row>
    <row r="83" ht="15" spans="1:11">
      <c r="A83" s="127" t="s">
        <v>124</v>
      </c>
      <c r="B83" s="91"/>
      <c r="C83" s="94"/>
      <c r="D83" s="94"/>
      <c r="E83" s="88"/>
      <c r="F83" s="86">
        <f t="shared" si="11"/>
        <v>0</v>
      </c>
      <c r="G83" s="88"/>
      <c r="H83" s="106"/>
      <c r="I83" s="133">
        <v>0</v>
      </c>
      <c r="J83" s="119"/>
      <c r="K83" s="118">
        <f t="shared" si="10"/>
        <v>0</v>
      </c>
    </row>
    <row r="84" ht="15" spans="1:11">
      <c r="A84" s="127" t="s">
        <v>125</v>
      </c>
      <c r="B84" s="91"/>
      <c r="C84" s="94"/>
      <c r="D84" s="94"/>
      <c r="E84" s="88"/>
      <c r="F84" s="86">
        <f t="shared" si="11"/>
        <v>0</v>
      </c>
      <c r="G84" s="88"/>
      <c r="H84" s="106"/>
      <c r="I84" s="133">
        <v>0</v>
      </c>
      <c r="J84" s="119"/>
      <c r="K84" s="118">
        <f t="shared" si="10"/>
        <v>0</v>
      </c>
    </row>
    <row r="85" ht="15" spans="1:11">
      <c r="A85" s="127" t="s">
        <v>126</v>
      </c>
      <c r="B85" s="91">
        <v>139</v>
      </c>
      <c r="C85" s="94"/>
      <c r="D85" s="94">
        <v>2.8</v>
      </c>
      <c r="E85" s="88"/>
      <c r="F85" s="86">
        <f t="shared" si="11"/>
        <v>2.8</v>
      </c>
      <c r="G85" s="88"/>
      <c r="H85" s="106"/>
      <c r="I85" s="133">
        <v>0</v>
      </c>
      <c r="J85" s="119"/>
      <c r="K85" s="118">
        <f t="shared" si="10"/>
        <v>0</v>
      </c>
    </row>
    <row r="86" ht="15" spans="1:11">
      <c r="A86" s="127" t="s">
        <v>127</v>
      </c>
      <c r="B86" s="91">
        <v>131.3</v>
      </c>
      <c r="C86" s="94"/>
      <c r="D86" s="94"/>
      <c r="E86" s="88"/>
      <c r="F86" s="86">
        <f t="shared" si="11"/>
        <v>0</v>
      </c>
      <c r="G86" s="88"/>
      <c r="H86" s="106"/>
      <c r="I86" s="133">
        <v>0</v>
      </c>
      <c r="J86" s="119"/>
      <c r="K86" s="118">
        <f t="shared" si="10"/>
        <v>0</v>
      </c>
    </row>
    <row r="87" ht="15" spans="1:11">
      <c r="A87" s="127" t="s">
        <v>128</v>
      </c>
      <c r="B87" s="91">
        <v>7942.88</v>
      </c>
      <c r="C87" s="94"/>
      <c r="D87" s="94">
        <v>566.09</v>
      </c>
      <c r="E87" s="88"/>
      <c r="F87" s="86">
        <f t="shared" si="11"/>
        <v>566.09</v>
      </c>
      <c r="G87" s="88"/>
      <c r="H87" s="106"/>
      <c r="I87" s="133">
        <v>0</v>
      </c>
      <c r="J87" s="119"/>
      <c r="K87" s="118">
        <f t="shared" si="10"/>
        <v>0</v>
      </c>
    </row>
    <row r="88" ht="15" spans="1:11">
      <c r="A88" s="127" t="s">
        <v>129</v>
      </c>
      <c r="B88" s="91">
        <v>349</v>
      </c>
      <c r="C88" s="94"/>
      <c r="D88" s="94"/>
      <c r="E88" s="88"/>
      <c r="F88" s="86">
        <f t="shared" si="11"/>
        <v>0</v>
      </c>
      <c r="G88" s="88"/>
      <c r="H88" s="106"/>
      <c r="I88" s="133">
        <v>0</v>
      </c>
      <c r="J88" s="119"/>
      <c r="K88" s="118">
        <f t="shared" si="10"/>
        <v>0</v>
      </c>
    </row>
    <row r="89" ht="15" spans="1:11">
      <c r="A89" s="127" t="s">
        <v>130</v>
      </c>
      <c r="B89" s="91">
        <v>100</v>
      </c>
      <c r="C89" s="94"/>
      <c r="D89" s="94"/>
      <c r="E89" s="88"/>
      <c r="F89" s="86">
        <f t="shared" si="11"/>
        <v>0</v>
      </c>
      <c r="G89" s="88"/>
      <c r="H89" s="106"/>
      <c r="I89" s="133">
        <v>0</v>
      </c>
      <c r="J89" s="119"/>
      <c r="K89" s="118">
        <f t="shared" si="10"/>
        <v>0</v>
      </c>
    </row>
    <row r="90" ht="15" spans="1:11">
      <c r="A90" s="127" t="s">
        <v>131</v>
      </c>
      <c r="B90" s="91">
        <v>11369.47</v>
      </c>
      <c r="C90" s="94"/>
      <c r="D90" s="94">
        <v>781.72</v>
      </c>
      <c r="E90" s="88"/>
      <c r="F90" s="86">
        <f t="shared" si="11"/>
        <v>781.72</v>
      </c>
      <c r="G90" s="88"/>
      <c r="H90" s="106"/>
      <c r="I90" s="133">
        <v>0</v>
      </c>
      <c r="J90" s="119"/>
      <c r="K90" s="118">
        <f t="shared" si="10"/>
        <v>0</v>
      </c>
    </row>
    <row r="91" ht="15" spans="1:11">
      <c r="A91" s="127" t="s">
        <v>132</v>
      </c>
      <c r="B91" s="91">
        <v>1158</v>
      </c>
      <c r="C91" s="94"/>
      <c r="D91" s="94">
        <v>725</v>
      </c>
      <c r="E91" s="88"/>
      <c r="F91" s="86">
        <f t="shared" si="11"/>
        <v>725</v>
      </c>
      <c r="G91" s="88"/>
      <c r="H91" s="106"/>
      <c r="I91" s="133">
        <v>0</v>
      </c>
      <c r="J91" s="119"/>
      <c r="K91" s="118">
        <f t="shared" si="10"/>
        <v>0</v>
      </c>
    </row>
    <row r="92" ht="15" spans="1:11">
      <c r="A92" s="127" t="s">
        <v>133</v>
      </c>
      <c r="B92" s="91"/>
      <c r="C92" s="94"/>
      <c r="D92" s="94"/>
      <c r="E92" s="88"/>
      <c r="F92" s="86">
        <f t="shared" si="11"/>
        <v>0</v>
      </c>
      <c r="G92" s="88"/>
      <c r="H92" s="106"/>
      <c r="I92" s="133">
        <v>0</v>
      </c>
      <c r="J92" s="119"/>
      <c r="K92" s="118">
        <f t="shared" si="10"/>
        <v>0</v>
      </c>
    </row>
    <row r="93" ht="15" spans="1:11">
      <c r="A93" s="127" t="s">
        <v>134</v>
      </c>
      <c r="B93" s="91">
        <v>2</v>
      </c>
      <c r="C93" s="94"/>
      <c r="D93" s="94"/>
      <c r="E93" s="88"/>
      <c r="F93" s="86">
        <f t="shared" si="11"/>
        <v>0</v>
      </c>
      <c r="G93" s="88"/>
      <c r="H93" s="106"/>
      <c r="I93" s="133">
        <v>0</v>
      </c>
      <c r="J93" s="119"/>
      <c r="K93" s="118">
        <f t="shared" si="10"/>
        <v>0</v>
      </c>
    </row>
    <row r="94" ht="15" spans="1:11">
      <c r="A94" s="127" t="s">
        <v>135</v>
      </c>
      <c r="B94" s="91">
        <v>10</v>
      </c>
      <c r="C94" s="94"/>
      <c r="D94" s="94"/>
      <c r="E94" s="88"/>
      <c r="F94" s="86">
        <f t="shared" si="11"/>
        <v>0</v>
      </c>
      <c r="G94" s="88"/>
      <c r="H94" s="106"/>
      <c r="I94" s="133">
        <v>0</v>
      </c>
      <c r="J94" s="119"/>
      <c r="K94" s="118">
        <f t="shared" si="10"/>
        <v>0</v>
      </c>
    </row>
    <row r="95" ht="15" spans="1:11">
      <c r="A95" s="127" t="s">
        <v>136</v>
      </c>
      <c r="B95" s="91"/>
      <c r="C95" s="94"/>
      <c r="D95" s="94"/>
      <c r="E95" s="88"/>
      <c r="F95" s="86">
        <f t="shared" si="11"/>
        <v>0</v>
      </c>
      <c r="G95" s="88"/>
      <c r="H95" s="106"/>
      <c r="I95" s="133">
        <v>0</v>
      </c>
      <c r="J95" s="119"/>
      <c r="K95" s="118">
        <f t="shared" si="10"/>
        <v>0</v>
      </c>
    </row>
    <row r="96" ht="15" spans="1:11">
      <c r="A96" s="127" t="s">
        <v>137</v>
      </c>
      <c r="B96" s="91">
        <v>413.88</v>
      </c>
      <c r="C96" s="94"/>
      <c r="D96" s="94"/>
      <c r="E96" s="88"/>
      <c r="F96" s="86">
        <f t="shared" si="11"/>
        <v>0</v>
      </c>
      <c r="G96" s="88"/>
      <c r="H96" s="106"/>
      <c r="I96" s="133">
        <v>0</v>
      </c>
      <c r="J96" s="119"/>
      <c r="K96" s="118">
        <f t="shared" si="10"/>
        <v>0</v>
      </c>
    </row>
    <row r="97" ht="15" spans="1:11">
      <c r="A97" s="127" t="s">
        <v>138</v>
      </c>
      <c r="B97" s="91"/>
      <c r="C97" s="94"/>
      <c r="D97" s="94"/>
      <c r="E97" s="88"/>
      <c r="F97" s="86">
        <f t="shared" si="11"/>
        <v>0</v>
      </c>
      <c r="G97" s="88"/>
      <c r="H97" s="106"/>
      <c r="I97" s="133">
        <v>0</v>
      </c>
      <c r="J97" s="119"/>
      <c r="K97" s="118">
        <f t="shared" si="10"/>
        <v>0</v>
      </c>
    </row>
    <row r="98" ht="15" spans="1:11">
      <c r="A98" s="127" t="s">
        <v>139</v>
      </c>
      <c r="B98" s="91">
        <v>36</v>
      </c>
      <c r="C98" s="94"/>
      <c r="D98" s="94">
        <v>38.01</v>
      </c>
      <c r="E98" s="88"/>
      <c r="F98" s="86">
        <f t="shared" si="11"/>
        <v>38.01</v>
      </c>
      <c r="G98" s="88"/>
      <c r="H98" s="106"/>
      <c r="I98" s="133">
        <v>0</v>
      </c>
      <c r="J98" s="119"/>
      <c r="K98" s="118">
        <f t="shared" si="10"/>
        <v>0</v>
      </c>
    </row>
    <row r="99" ht="18" customHeight="1" spans="1:11">
      <c r="A99" s="127" t="s">
        <v>140</v>
      </c>
      <c r="B99" s="91">
        <v>7.23</v>
      </c>
      <c r="C99" s="91"/>
      <c r="D99" s="91">
        <v>3036</v>
      </c>
      <c r="E99" s="88"/>
      <c r="F99" s="86">
        <f t="shared" si="11"/>
        <v>3036</v>
      </c>
      <c r="G99" s="88"/>
      <c r="H99" s="106"/>
      <c r="I99" s="133">
        <v>0</v>
      </c>
      <c r="J99" s="119"/>
      <c r="K99" s="118">
        <f t="shared" si="10"/>
        <v>0</v>
      </c>
    </row>
    <row r="100" ht="18" customHeight="1" spans="1:11">
      <c r="A100" s="126"/>
      <c r="B100" s="91"/>
      <c r="C100" s="91"/>
      <c r="D100" s="91"/>
      <c r="E100" s="88"/>
      <c r="F100" s="86">
        <f t="shared" si="11"/>
        <v>0</v>
      </c>
      <c r="G100" s="88"/>
      <c r="H100" s="106"/>
      <c r="I100" s="133">
        <v>0</v>
      </c>
      <c r="J100" s="119"/>
      <c r="K100" s="118">
        <f t="shared" si="10"/>
        <v>0</v>
      </c>
    </row>
    <row r="101" ht="18" customHeight="1" spans="1:11">
      <c r="A101" s="128" t="s">
        <v>141</v>
      </c>
      <c r="B101" s="94"/>
      <c r="C101" s="94"/>
      <c r="D101" s="94"/>
      <c r="E101" s="88"/>
      <c r="F101" s="86">
        <f t="shared" si="11"/>
        <v>0</v>
      </c>
      <c r="G101" s="88"/>
      <c r="H101" s="106"/>
      <c r="I101" s="133">
        <v>0</v>
      </c>
      <c r="J101" s="119"/>
      <c r="K101" s="118">
        <f t="shared" si="10"/>
        <v>0</v>
      </c>
    </row>
    <row r="102" ht="18" customHeight="1" spans="1:11">
      <c r="A102" s="127" t="s">
        <v>142</v>
      </c>
      <c r="B102" s="94"/>
      <c r="C102" s="94"/>
      <c r="D102" s="94"/>
      <c r="E102" s="88"/>
      <c r="F102" s="86">
        <f t="shared" si="11"/>
        <v>0</v>
      </c>
      <c r="G102" s="88"/>
      <c r="H102" s="106"/>
      <c r="I102" s="133">
        <v>0</v>
      </c>
      <c r="J102" s="119"/>
      <c r="K102" s="118">
        <f t="shared" si="10"/>
        <v>0</v>
      </c>
    </row>
    <row r="103" ht="18" customHeight="1" spans="1:11">
      <c r="A103" s="127" t="s">
        <v>143</v>
      </c>
      <c r="B103" s="91"/>
      <c r="C103" s="94"/>
      <c r="D103" s="91"/>
      <c r="E103" s="88"/>
      <c r="F103" s="86">
        <f t="shared" si="11"/>
        <v>0</v>
      </c>
      <c r="G103" s="88"/>
      <c r="H103" s="106"/>
      <c r="I103" s="133">
        <v>0</v>
      </c>
      <c r="J103" s="119"/>
      <c r="K103" s="118">
        <f t="shared" ref="K103:K119" si="13">I103+J103</f>
        <v>0</v>
      </c>
    </row>
    <row r="104" ht="18" customHeight="1" spans="1:11">
      <c r="A104" s="128"/>
      <c r="B104" s="91"/>
      <c r="C104" s="94"/>
      <c r="D104" s="91"/>
      <c r="E104" s="88"/>
      <c r="F104" s="86">
        <f t="shared" ref="F104:F119" si="14">D104+E104</f>
        <v>0</v>
      </c>
      <c r="G104" s="88"/>
      <c r="H104" s="106"/>
      <c r="I104" s="133">
        <v>0</v>
      </c>
      <c r="J104" s="119"/>
      <c r="K104" s="118">
        <f t="shared" si="13"/>
        <v>0</v>
      </c>
    </row>
    <row r="105" ht="18" customHeight="1" spans="1:11">
      <c r="A105" s="128"/>
      <c r="B105" s="91"/>
      <c r="C105" s="94"/>
      <c r="D105" s="91"/>
      <c r="E105" s="88"/>
      <c r="F105" s="86">
        <f t="shared" si="14"/>
        <v>0</v>
      </c>
      <c r="G105" s="88"/>
      <c r="H105" s="106"/>
      <c r="I105" s="133">
        <v>0</v>
      </c>
      <c r="J105" s="119"/>
      <c r="K105" s="118">
        <f t="shared" si="13"/>
        <v>0</v>
      </c>
    </row>
    <row r="106" ht="18" customHeight="1" spans="1:11">
      <c r="A106" s="128" t="s">
        <v>144</v>
      </c>
      <c r="B106" s="86">
        <v>161734.41</v>
      </c>
      <c r="C106" s="129"/>
      <c r="D106" s="86">
        <v>137216</v>
      </c>
      <c r="E106" s="88"/>
      <c r="F106" s="86">
        <f t="shared" si="14"/>
        <v>137216</v>
      </c>
      <c r="G106" s="88"/>
      <c r="H106" s="106"/>
      <c r="I106" s="133">
        <v>0</v>
      </c>
      <c r="J106" s="119"/>
      <c r="K106" s="118">
        <f t="shared" si="13"/>
        <v>0</v>
      </c>
    </row>
    <row r="107" ht="18" customHeight="1" spans="1:11">
      <c r="A107" s="128" t="s">
        <v>145</v>
      </c>
      <c r="B107" s="86">
        <f t="shared" ref="B107:F107" si="15">SUM(B108:B111)</f>
        <v>177607.02</v>
      </c>
      <c r="C107" s="86">
        <f t="shared" si="15"/>
        <v>0</v>
      </c>
      <c r="D107" s="86">
        <f t="shared" si="15"/>
        <v>0</v>
      </c>
      <c r="E107" s="88"/>
      <c r="F107" s="86">
        <f t="shared" si="14"/>
        <v>0</v>
      </c>
      <c r="G107" s="88"/>
      <c r="H107" s="106"/>
      <c r="I107" s="133"/>
      <c r="J107" s="119"/>
      <c r="K107" s="118">
        <f t="shared" si="13"/>
        <v>0</v>
      </c>
    </row>
    <row r="108" ht="18" customHeight="1" spans="1:11">
      <c r="A108" s="127" t="s">
        <v>146</v>
      </c>
      <c r="B108" s="91"/>
      <c r="C108" s="94"/>
      <c r="D108" s="94"/>
      <c r="E108" s="88"/>
      <c r="F108" s="86">
        <f t="shared" si="14"/>
        <v>0</v>
      </c>
      <c r="G108" s="88"/>
      <c r="H108" s="106"/>
      <c r="I108" s="133"/>
      <c r="J108" s="119"/>
      <c r="K108" s="118">
        <f t="shared" si="13"/>
        <v>0</v>
      </c>
    </row>
    <row r="109" ht="30" customHeight="1" spans="1:11">
      <c r="A109" s="127" t="s">
        <v>147</v>
      </c>
      <c r="B109" s="91"/>
      <c r="C109" s="94"/>
      <c r="D109" s="91"/>
      <c r="E109" s="88"/>
      <c r="F109" s="86">
        <f t="shared" si="14"/>
        <v>0</v>
      </c>
      <c r="G109" s="88"/>
      <c r="H109" s="106"/>
      <c r="I109" s="133"/>
      <c r="J109" s="119"/>
      <c r="K109" s="118">
        <f t="shared" si="13"/>
        <v>0</v>
      </c>
    </row>
    <row r="110" ht="18" customHeight="1" spans="1:11">
      <c r="A110" s="127" t="s">
        <v>148</v>
      </c>
      <c r="B110" s="91"/>
      <c r="C110" s="94"/>
      <c r="D110" s="91"/>
      <c r="E110" s="88"/>
      <c r="F110" s="86">
        <f t="shared" si="14"/>
        <v>0</v>
      </c>
      <c r="G110" s="88"/>
      <c r="H110" s="106"/>
      <c r="I110" s="133"/>
      <c r="J110" s="119"/>
      <c r="K110" s="118">
        <f t="shared" si="13"/>
        <v>0</v>
      </c>
    </row>
    <row r="111" ht="18" customHeight="1" spans="1:11">
      <c r="A111" s="127" t="s">
        <v>149</v>
      </c>
      <c r="B111" s="91">
        <v>177607.02</v>
      </c>
      <c r="C111" s="94"/>
      <c r="D111" s="91"/>
      <c r="E111" s="88"/>
      <c r="F111" s="86">
        <f t="shared" si="14"/>
        <v>0</v>
      </c>
      <c r="G111" s="88"/>
      <c r="H111" s="106"/>
      <c r="I111" s="133"/>
      <c r="J111" s="119"/>
      <c r="K111" s="118">
        <f t="shared" si="13"/>
        <v>0</v>
      </c>
    </row>
    <row r="112" ht="18" customHeight="1" spans="1:11">
      <c r="A112" s="128" t="s">
        <v>150</v>
      </c>
      <c r="B112" s="86"/>
      <c r="C112" s="129"/>
      <c r="D112" s="86"/>
      <c r="E112" s="88"/>
      <c r="F112" s="86">
        <f t="shared" si="14"/>
        <v>0</v>
      </c>
      <c r="G112" s="88"/>
      <c r="H112" s="106"/>
      <c r="I112" s="133"/>
      <c r="J112" s="119"/>
      <c r="K112" s="118">
        <f t="shared" si="13"/>
        <v>0</v>
      </c>
    </row>
    <row r="113" ht="18" customHeight="1" spans="1:11">
      <c r="A113" s="128" t="s">
        <v>151</v>
      </c>
      <c r="B113" s="86">
        <v>1500</v>
      </c>
      <c r="C113" s="129"/>
      <c r="D113" s="86">
        <v>14948</v>
      </c>
      <c r="E113" s="88">
        <v>300</v>
      </c>
      <c r="F113" s="86">
        <f t="shared" si="14"/>
        <v>15248</v>
      </c>
      <c r="G113" s="88"/>
      <c r="H113" s="106"/>
      <c r="I113" s="133"/>
      <c r="J113" s="119"/>
      <c r="K113" s="118">
        <f t="shared" si="13"/>
        <v>0</v>
      </c>
    </row>
    <row r="114" ht="18" customHeight="1" spans="1:11">
      <c r="A114" s="128" t="s">
        <v>152</v>
      </c>
      <c r="B114" s="86"/>
      <c r="C114" s="129"/>
      <c r="D114" s="86"/>
      <c r="E114" s="88"/>
      <c r="F114" s="86">
        <f t="shared" si="14"/>
        <v>0</v>
      </c>
      <c r="G114" s="88"/>
      <c r="H114" s="106"/>
      <c r="I114" s="133"/>
      <c r="J114" s="119"/>
      <c r="K114" s="118">
        <f t="shared" si="13"/>
        <v>0</v>
      </c>
    </row>
    <row r="115" ht="18" customHeight="1" spans="1:11">
      <c r="A115" s="128" t="s">
        <v>153</v>
      </c>
      <c r="B115" s="86">
        <v>0</v>
      </c>
      <c r="C115" s="129"/>
      <c r="D115" s="129">
        <v>6000</v>
      </c>
      <c r="E115" s="88"/>
      <c r="F115" s="86">
        <f t="shared" si="14"/>
        <v>6000</v>
      </c>
      <c r="G115" s="88"/>
      <c r="H115" s="106"/>
      <c r="I115" s="133"/>
      <c r="J115" s="119"/>
      <c r="K115" s="118">
        <f t="shared" si="13"/>
        <v>0</v>
      </c>
    </row>
    <row r="116" ht="18" customHeight="1" spans="1:11">
      <c r="A116" s="128" t="s">
        <v>154</v>
      </c>
      <c r="B116" s="129"/>
      <c r="C116" s="129"/>
      <c r="D116" s="86"/>
      <c r="E116" s="88"/>
      <c r="F116" s="86">
        <f t="shared" si="14"/>
        <v>0</v>
      </c>
      <c r="G116" s="88"/>
      <c r="H116" s="106"/>
      <c r="I116" s="133"/>
      <c r="J116" s="119"/>
      <c r="K116" s="118">
        <f t="shared" si="13"/>
        <v>0</v>
      </c>
    </row>
    <row r="117" ht="18" customHeight="1" spans="1:11">
      <c r="A117" s="128" t="s">
        <v>155</v>
      </c>
      <c r="B117" s="91"/>
      <c r="C117" s="94"/>
      <c r="D117" s="86">
        <v>292933.79</v>
      </c>
      <c r="E117" s="88"/>
      <c r="F117" s="86">
        <f t="shared" si="14"/>
        <v>292933.79</v>
      </c>
      <c r="G117" s="88"/>
      <c r="H117" s="106"/>
      <c r="I117" s="133"/>
      <c r="J117" s="119"/>
      <c r="K117" s="118">
        <f t="shared" si="13"/>
        <v>0</v>
      </c>
    </row>
    <row r="118" ht="18" customHeight="1" spans="1:11">
      <c r="A118" s="128"/>
      <c r="B118" s="91"/>
      <c r="C118" s="94"/>
      <c r="D118" s="91"/>
      <c r="E118" s="88"/>
      <c r="F118" s="86">
        <f t="shared" si="14"/>
        <v>0</v>
      </c>
      <c r="G118" s="88"/>
      <c r="H118" s="106"/>
      <c r="I118" s="133">
        <v>0</v>
      </c>
      <c r="J118" s="119"/>
      <c r="K118" s="118">
        <f t="shared" si="13"/>
        <v>0</v>
      </c>
    </row>
    <row r="119" s="73" customFormat="1" ht="18" customHeight="1" spans="1:11">
      <c r="A119" s="130" t="s">
        <v>156</v>
      </c>
      <c r="B119" s="129">
        <f>B32+B33+B101+B106+B107+B112+B113-B116</f>
        <v>889404.77</v>
      </c>
      <c r="C119" s="129">
        <f>C32+C33+C101+C106+C107+C112+C113+C115</f>
        <v>0</v>
      </c>
      <c r="D119" s="129">
        <f>D32+D33+D101+D106+D107+D112+D113+D115+D117</f>
        <v>890447.61</v>
      </c>
      <c r="E119" s="129">
        <f>E32+E33+E101+E106+E107+E112+E113+E115+E117</f>
        <v>300</v>
      </c>
      <c r="F119" s="86">
        <f t="shared" si="14"/>
        <v>890747.61</v>
      </c>
      <c r="G119" s="110"/>
      <c r="H119" s="82" t="s">
        <v>157</v>
      </c>
      <c r="I119" s="121">
        <f>I33+I35+I39</f>
        <v>890447.61</v>
      </c>
      <c r="J119" s="121">
        <f>J33+J35+J39</f>
        <v>300</v>
      </c>
      <c r="K119" s="122">
        <f t="shared" si="13"/>
        <v>890747.61</v>
      </c>
    </row>
    <row r="120" spans="4:9">
      <c r="D120" s="75">
        <f>I119-D119</f>
        <v>0</v>
      </c>
      <c r="I120" s="134"/>
    </row>
    <row r="121" spans="9:9">
      <c r="I121" s="76">
        <f>I119-D119</f>
        <v>0</v>
      </c>
    </row>
  </sheetData>
  <autoFilter ref="A5:I121">
    <extLst/>
  </autoFilter>
  <mergeCells count="11">
    <mergeCell ref="A2:K2"/>
    <mergeCell ref="A4:A5"/>
    <mergeCell ref="B4:B5"/>
    <mergeCell ref="C4:C5"/>
    <mergeCell ref="D4:D5"/>
    <mergeCell ref="E4:E5"/>
    <mergeCell ref="F4:F5"/>
    <mergeCell ref="H4:H5"/>
    <mergeCell ref="I4:I5"/>
    <mergeCell ref="J4:J5"/>
    <mergeCell ref="K4:K5"/>
  </mergeCells>
  <printOptions horizontalCentered="1"/>
  <pageMargins left="0.511805555555556" right="0.511805555555556" top="0.468055555555556" bottom="0.550694444444444" header="0.468055555555556" footer="0.118055555555556"/>
  <pageSetup paperSize="9" fitToHeight="0" orientation="landscape" useFirstPageNumber="1"/>
  <headerFooter alignWithMargins="0" scaleWithDoc="0">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3"/>
  <sheetViews>
    <sheetView showZeros="0" tabSelected="1" topLeftCell="A169" workbookViewId="0">
      <selection activeCell="E197" sqref="E197"/>
    </sheetView>
  </sheetViews>
  <sheetFormatPr defaultColWidth="9.33333333333333" defaultRowHeight="11.25" outlineLevelCol="7"/>
  <cols>
    <col min="1" max="1" width="42.5" style="36" customWidth="1"/>
    <col min="2" max="2" width="15.8333333333333" style="37" customWidth="1"/>
    <col min="3" max="3" width="14.3777777777778" style="37" customWidth="1"/>
    <col min="4" max="4" width="15.3333333333333" style="37" customWidth="1"/>
    <col min="5" max="5" width="35" style="38" customWidth="1"/>
    <col min="6" max="6" width="13.8333333333333" style="37" customWidth="1"/>
    <col min="7" max="8" width="14" style="8" customWidth="1"/>
    <col min="9" max="16384" width="9.33333333333333" style="8"/>
  </cols>
  <sheetData>
    <row r="1" ht="12.75" spans="1:6">
      <c r="A1" s="39"/>
      <c r="B1" s="1"/>
      <c r="C1" s="1"/>
      <c r="D1" s="1"/>
      <c r="E1" s="10"/>
      <c r="F1" s="40" t="s">
        <v>158</v>
      </c>
    </row>
    <row r="2" ht="30" customHeight="1" spans="1:8">
      <c r="A2" s="41" t="s">
        <v>159</v>
      </c>
      <c r="B2" s="41"/>
      <c r="C2" s="41"/>
      <c r="D2" s="41"/>
      <c r="E2" s="41"/>
      <c r="F2" s="41"/>
      <c r="G2" s="41"/>
      <c r="H2" s="41"/>
    </row>
    <row r="3" ht="13.5" spans="1:8">
      <c r="A3" s="42"/>
      <c r="B3" s="43"/>
      <c r="C3" s="43"/>
      <c r="D3" s="43"/>
      <c r="E3" s="44"/>
      <c r="F3" s="45" t="s">
        <v>160</v>
      </c>
      <c r="G3" s="45"/>
      <c r="H3" s="45"/>
    </row>
    <row r="4" ht="32.1" customHeight="1" spans="1:8">
      <c r="A4" s="46" t="s">
        <v>161</v>
      </c>
      <c r="B4" s="47"/>
      <c r="C4" s="47"/>
      <c r="D4" s="47"/>
      <c r="E4" s="48" t="s">
        <v>162</v>
      </c>
      <c r="F4" s="48"/>
      <c r="G4" s="48"/>
      <c r="H4" s="48"/>
    </row>
    <row r="5" ht="27" customHeight="1" spans="1:8">
      <c r="A5" s="49" t="s">
        <v>163</v>
      </c>
      <c r="B5" s="50" t="s">
        <v>10</v>
      </c>
      <c r="C5" s="50" t="s">
        <v>7</v>
      </c>
      <c r="D5" s="51" t="s">
        <v>8</v>
      </c>
      <c r="E5" s="50" t="s">
        <v>163</v>
      </c>
      <c r="F5" s="50" t="s">
        <v>10</v>
      </c>
      <c r="G5" s="50" t="s">
        <v>7</v>
      </c>
      <c r="H5" s="50" t="s">
        <v>8</v>
      </c>
    </row>
    <row r="6" ht="18.95" customHeight="1" spans="1:8">
      <c r="A6" s="52" t="s">
        <v>164</v>
      </c>
      <c r="B6" s="53"/>
      <c r="C6" s="53"/>
      <c r="D6" s="53"/>
      <c r="E6" s="54" t="s">
        <v>165</v>
      </c>
      <c r="F6" s="53">
        <f>F7+F13+F19</f>
        <v>1.1</v>
      </c>
      <c r="G6" s="55"/>
      <c r="H6" s="56">
        <f>H7+H13+H19</f>
        <v>1.1</v>
      </c>
    </row>
    <row r="7" ht="28" customHeight="1" spans="1:8">
      <c r="A7" s="52" t="s">
        <v>166</v>
      </c>
      <c r="B7" s="53"/>
      <c r="C7" s="53"/>
      <c r="D7" s="53"/>
      <c r="E7" s="54" t="s">
        <v>167</v>
      </c>
      <c r="F7" s="53">
        <v>1.1</v>
      </c>
      <c r="G7" s="55"/>
      <c r="H7" s="56">
        <f t="shared" ref="H7:H12" si="0">G7+F7</f>
        <v>1.1</v>
      </c>
    </row>
    <row r="8" ht="18.95" customHeight="1" spans="1:8">
      <c r="A8" s="52" t="s">
        <v>168</v>
      </c>
      <c r="B8" s="53"/>
      <c r="C8" s="53"/>
      <c r="D8" s="53"/>
      <c r="E8" s="54" t="s">
        <v>169</v>
      </c>
      <c r="F8" s="57"/>
      <c r="G8" s="55"/>
      <c r="H8" s="56">
        <f t="shared" si="0"/>
        <v>0</v>
      </c>
    </row>
    <row r="9" ht="18.95" customHeight="1" spans="1:8">
      <c r="A9" s="52" t="s">
        <v>170</v>
      </c>
      <c r="B9" s="53"/>
      <c r="C9" s="53"/>
      <c r="D9" s="53"/>
      <c r="E9" s="54" t="s">
        <v>171</v>
      </c>
      <c r="F9" s="57"/>
      <c r="G9" s="55"/>
      <c r="H9" s="56">
        <f t="shared" si="0"/>
        <v>0</v>
      </c>
    </row>
    <row r="10" ht="18.95" customHeight="1" spans="1:8">
      <c r="A10" s="52" t="s">
        <v>172</v>
      </c>
      <c r="B10" s="53">
        <v>300</v>
      </c>
      <c r="C10" s="53"/>
      <c r="D10" s="53">
        <f>B10+C10</f>
        <v>300</v>
      </c>
      <c r="E10" s="54" t="s">
        <v>173</v>
      </c>
      <c r="F10" s="57"/>
      <c r="G10" s="55"/>
      <c r="H10" s="56">
        <f t="shared" si="0"/>
        <v>0</v>
      </c>
    </row>
    <row r="11" ht="25" customHeight="1" spans="1:8">
      <c r="A11" s="52" t="s">
        <v>174</v>
      </c>
      <c r="B11" s="53">
        <v>100</v>
      </c>
      <c r="C11" s="53"/>
      <c r="D11" s="53">
        <f t="shared" ref="D11:D42" si="1">B11+C11</f>
        <v>100</v>
      </c>
      <c r="E11" s="54" t="s">
        <v>175</v>
      </c>
      <c r="F11" s="57"/>
      <c r="G11" s="55"/>
      <c r="H11" s="56">
        <f t="shared" si="0"/>
        <v>0</v>
      </c>
    </row>
    <row r="12" ht="28" customHeight="1" spans="1:8">
      <c r="A12" s="52" t="s">
        <v>176</v>
      </c>
      <c r="B12" s="53">
        <f>SUM(B13:B17)</f>
        <v>165685.85</v>
      </c>
      <c r="C12" s="53"/>
      <c r="D12" s="53">
        <f t="shared" si="1"/>
        <v>165685.85</v>
      </c>
      <c r="E12" s="54" t="s">
        <v>177</v>
      </c>
      <c r="F12" s="57">
        <v>1.1</v>
      </c>
      <c r="G12" s="55"/>
      <c r="H12" s="56">
        <f t="shared" si="0"/>
        <v>1.1</v>
      </c>
    </row>
    <row r="13" ht="18.95" customHeight="1" spans="1:8">
      <c r="A13" s="52" t="s">
        <v>178</v>
      </c>
      <c r="B13" s="53">
        <v>138761</v>
      </c>
      <c r="C13" s="53"/>
      <c r="D13" s="53">
        <f t="shared" si="1"/>
        <v>138761</v>
      </c>
      <c r="E13" s="54" t="s">
        <v>179</v>
      </c>
      <c r="F13" s="53"/>
      <c r="G13" s="55"/>
      <c r="H13" s="56">
        <f>SUM(H14:H18)</f>
        <v>0</v>
      </c>
    </row>
    <row r="14" ht="18.95" customHeight="1" spans="1:8">
      <c r="A14" s="52" t="s">
        <v>180</v>
      </c>
      <c r="B14" s="53"/>
      <c r="C14" s="53"/>
      <c r="D14" s="53">
        <f t="shared" si="1"/>
        <v>0</v>
      </c>
      <c r="E14" s="54" t="s">
        <v>181</v>
      </c>
      <c r="F14" s="53"/>
      <c r="G14" s="55"/>
      <c r="H14" s="56"/>
    </row>
    <row r="15" ht="18.95" customHeight="1" spans="1:8">
      <c r="A15" s="52" t="s">
        <v>182</v>
      </c>
      <c r="B15" s="53"/>
      <c r="C15" s="53"/>
      <c r="D15" s="53">
        <f t="shared" si="1"/>
        <v>0</v>
      </c>
      <c r="E15" s="54" t="s">
        <v>183</v>
      </c>
      <c r="F15" s="53"/>
      <c r="G15" s="55"/>
      <c r="H15" s="56"/>
    </row>
    <row r="16" ht="18" customHeight="1" spans="1:8">
      <c r="A16" s="52" t="s">
        <v>184</v>
      </c>
      <c r="B16" s="53"/>
      <c r="C16" s="53"/>
      <c r="D16" s="53">
        <f t="shared" si="1"/>
        <v>0</v>
      </c>
      <c r="E16" s="54" t="s">
        <v>185</v>
      </c>
      <c r="F16" s="53"/>
      <c r="G16" s="55"/>
      <c r="H16" s="56"/>
    </row>
    <row r="17" ht="18.95" customHeight="1" spans="1:8">
      <c r="A17" s="52" t="s">
        <v>186</v>
      </c>
      <c r="B17" s="53">
        <v>26924.85</v>
      </c>
      <c r="C17" s="58"/>
      <c r="D17" s="53">
        <f t="shared" si="1"/>
        <v>26924.85</v>
      </c>
      <c r="E17" s="54" t="s">
        <v>187</v>
      </c>
      <c r="F17" s="53"/>
      <c r="G17" s="55"/>
      <c r="H17" s="56"/>
    </row>
    <row r="18" ht="18.95" customHeight="1" spans="1:8">
      <c r="A18" s="52" t="s">
        <v>188</v>
      </c>
      <c r="B18" s="53"/>
      <c r="C18" s="53"/>
      <c r="D18" s="53">
        <f t="shared" si="1"/>
        <v>0</v>
      </c>
      <c r="E18" s="54" t="s">
        <v>189</v>
      </c>
      <c r="F18" s="53"/>
      <c r="G18" s="55"/>
      <c r="H18" s="56"/>
    </row>
    <row r="19" ht="30" customHeight="1" spans="1:8">
      <c r="A19" s="52" t="s">
        <v>190</v>
      </c>
      <c r="B19" s="53">
        <f>SUM(B20:B21)</f>
        <v>360</v>
      </c>
      <c r="C19" s="53"/>
      <c r="D19" s="53">
        <f t="shared" si="1"/>
        <v>360</v>
      </c>
      <c r="E19" s="54" t="s">
        <v>191</v>
      </c>
      <c r="F19" s="53"/>
      <c r="G19" s="55"/>
      <c r="H19" s="56">
        <f>SUM(H20:H21)</f>
        <v>0</v>
      </c>
    </row>
    <row r="20" ht="20.1" customHeight="1" spans="1:8">
      <c r="A20" s="52" t="s">
        <v>192</v>
      </c>
      <c r="B20" s="53">
        <v>60</v>
      </c>
      <c r="C20" s="53"/>
      <c r="D20" s="53">
        <f t="shared" si="1"/>
        <v>60</v>
      </c>
      <c r="E20" s="54" t="s">
        <v>193</v>
      </c>
      <c r="F20" s="53"/>
      <c r="G20" s="55"/>
      <c r="H20" s="56"/>
    </row>
    <row r="21" ht="29.1" customHeight="1" spans="1:8">
      <c r="A21" s="52" t="s">
        <v>194</v>
      </c>
      <c r="B21" s="53">
        <v>300</v>
      </c>
      <c r="C21" s="53"/>
      <c r="D21" s="53">
        <f t="shared" si="1"/>
        <v>300</v>
      </c>
      <c r="E21" s="54" t="s">
        <v>195</v>
      </c>
      <c r="F21" s="53"/>
      <c r="G21" s="55"/>
      <c r="H21" s="56"/>
    </row>
    <row r="22" ht="18.95" customHeight="1" spans="1:8">
      <c r="A22" s="52" t="s">
        <v>196</v>
      </c>
      <c r="B22" s="53">
        <v>5000</v>
      </c>
      <c r="C22" s="53"/>
      <c r="D22" s="53">
        <f t="shared" si="1"/>
        <v>5000</v>
      </c>
      <c r="E22" s="54" t="s">
        <v>197</v>
      </c>
      <c r="F22" s="53">
        <f>F23+F27+F31</f>
        <v>4478.83</v>
      </c>
      <c r="G22" s="55"/>
      <c r="H22" s="56">
        <f>H23+H27+H31</f>
        <v>4478.83</v>
      </c>
    </row>
    <row r="23" ht="24.95" customHeight="1" spans="1:8">
      <c r="A23" s="52" t="s">
        <v>198</v>
      </c>
      <c r="B23" s="53"/>
      <c r="C23" s="53"/>
      <c r="D23" s="53">
        <f t="shared" si="1"/>
        <v>0</v>
      </c>
      <c r="E23" s="54" t="s">
        <v>199</v>
      </c>
      <c r="F23" s="53">
        <f>SUM(F24:F26)</f>
        <v>3922.83</v>
      </c>
      <c r="G23" s="55"/>
      <c r="H23" s="56">
        <f>F23+G23</f>
        <v>3922.83</v>
      </c>
    </row>
    <row r="24" ht="18.95" customHeight="1" spans="1:8">
      <c r="A24" s="52" t="s">
        <v>200</v>
      </c>
      <c r="B24" s="53"/>
      <c r="C24" s="53"/>
      <c r="D24" s="53">
        <f t="shared" si="1"/>
        <v>0</v>
      </c>
      <c r="E24" s="54" t="s">
        <v>201</v>
      </c>
      <c r="F24" s="53">
        <v>423.69</v>
      </c>
      <c r="G24" s="55"/>
      <c r="H24" s="56">
        <f t="shared" ref="H24:H30" si="2">F24+G24</f>
        <v>423.69</v>
      </c>
    </row>
    <row r="25" ht="18.95" customHeight="1" spans="1:8">
      <c r="A25" s="52" t="s">
        <v>202</v>
      </c>
      <c r="B25" s="53"/>
      <c r="C25" s="53"/>
      <c r="D25" s="53">
        <f t="shared" si="1"/>
        <v>0</v>
      </c>
      <c r="E25" s="54" t="s">
        <v>203</v>
      </c>
      <c r="F25" s="53">
        <v>3499.14</v>
      </c>
      <c r="G25" s="55"/>
      <c r="H25" s="56">
        <f t="shared" si="2"/>
        <v>3499.14</v>
      </c>
    </row>
    <row r="26" ht="25" customHeight="1" spans="1:8">
      <c r="A26" s="52" t="s">
        <v>204</v>
      </c>
      <c r="B26" s="53">
        <v>1000</v>
      </c>
      <c r="C26" s="53"/>
      <c r="D26" s="53">
        <f t="shared" si="1"/>
        <v>1000</v>
      </c>
      <c r="E26" s="54" t="s">
        <v>205</v>
      </c>
      <c r="F26" s="53"/>
      <c r="G26" s="55"/>
      <c r="H26" s="56">
        <f t="shared" si="2"/>
        <v>0</v>
      </c>
    </row>
    <row r="27" ht="23" customHeight="1" spans="1:8">
      <c r="A27" s="59" t="s">
        <v>206</v>
      </c>
      <c r="B27" s="53"/>
      <c r="C27" s="53"/>
      <c r="D27" s="53">
        <f t="shared" si="1"/>
        <v>0</v>
      </c>
      <c r="E27" s="54" t="s">
        <v>207</v>
      </c>
      <c r="F27" s="53">
        <f>SUM(F28:F30)</f>
        <v>556</v>
      </c>
      <c r="G27" s="55"/>
      <c r="H27" s="56">
        <f t="shared" si="2"/>
        <v>556</v>
      </c>
    </row>
    <row r="28" ht="18.95" customHeight="1" spans="1:8">
      <c r="A28" s="52" t="s">
        <v>208</v>
      </c>
      <c r="B28" s="53"/>
      <c r="C28" s="53"/>
      <c r="D28" s="53">
        <f t="shared" si="1"/>
        <v>0</v>
      </c>
      <c r="E28" s="54" t="s">
        <v>201</v>
      </c>
      <c r="F28" s="53"/>
      <c r="G28" s="55"/>
      <c r="H28" s="56">
        <f t="shared" si="2"/>
        <v>0</v>
      </c>
    </row>
    <row r="29" ht="18.95" customHeight="1" spans="1:8">
      <c r="A29" s="52" t="s">
        <v>209</v>
      </c>
      <c r="B29" s="53"/>
      <c r="C29" s="53"/>
      <c r="D29" s="53">
        <f t="shared" si="1"/>
        <v>0</v>
      </c>
      <c r="E29" s="54" t="s">
        <v>203</v>
      </c>
      <c r="F29" s="53"/>
      <c r="G29" s="55"/>
      <c r="H29" s="56">
        <f t="shared" si="2"/>
        <v>0</v>
      </c>
    </row>
    <row r="30" ht="18.95" customHeight="1" spans="1:8">
      <c r="A30" s="52" t="s">
        <v>210</v>
      </c>
      <c r="B30" s="53"/>
      <c r="C30" s="53"/>
      <c r="D30" s="53">
        <f t="shared" si="1"/>
        <v>0</v>
      </c>
      <c r="E30" s="54" t="s">
        <v>211</v>
      </c>
      <c r="F30" s="53">
        <v>556</v>
      </c>
      <c r="G30" s="55"/>
      <c r="H30" s="56">
        <f t="shared" si="2"/>
        <v>556</v>
      </c>
    </row>
    <row r="31" ht="30" customHeight="1" spans="1:8">
      <c r="A31" s="52" t="s">
        <v>212</v>
      </c>
      <c r="B31" s="53"/>
      <c r="C31" s="53"/>
      <c r="D31" s="53">
        <f t="shared" si="1"/>
        <v>0</v>
      </c>
      <c r="E31" s="54" t="s">
        <v>213</v>
      </c>
      <c r="F31" s="53"/>
      <c r="G31" s="55"/>
      <c r="H31" s="56">
        <f>SUM(H32:H33)</f>
        <v>0</v>
      </c>
    </row>
    <row r="32" ht="21" customHeight="1" spans="1:8">
      <c r="A32" s="52" t="s">
        <v>214</v>
      </c>
      <c r="B32" s="53"/>
      <c r="C32" s="53"/>
      <c r="D32" s="53">
        <f t="shared" si="1"/>
        <v>0</v>
      </c>
      <c r="E32" s="54" t="s">
        <v>203</v>
      </c>
      <c r="F32" s="53"/>
      <c r="G32" s="55"/>
      <c r="H32" s="56"/>
    </row>
    <row r="33" ht="27.95" customHeight="1" spans="1:8">
      <c r="A33" s="52" t="s">
        <v>215</v>
      </c>
      <c r="B33" s="53"/>
      <c r="C33" s="53"/>
      <c r="D33" s="53">
        <f t="shared" si="1"/>
        <v>0</v>
      </c>
      <c r="E33" s="54" t="s">
        <v>216</v>
      </c>
      <c r="F33" s="53"/>
      <c r="G33" s="55"/>
      <c r="H33" s="56"/>
    </row>
    <row r="34" ht="18.95" customHeight="1" spans="1:8">
      <c r="A34" s="52" t="s">
        <v>217</v>
      </c>
      <c r="B34" s="53"/>
      <c r="C34" s="53"/>
      <c r="D34" s="53">
        <f t="shared" si="1"/>
        <v>0</v>
      </c>
      <c r="E34" s="54" t="s">
        <v>218</v>
      </c>
      <c r="F34" s="53"/>
      <c r="G34" s="55"/>
      <c r="H34" s="56">
        <f>H35+H40</f>
        <v>0</v>
      </c>
    </row>
    <row r="35" ht="30" customHeight="1" spans="1:8">
      <c r="A35" s="52"/>
      <c r="B35" s="60"/>
      <c r="C35" s="60"/>
      <c r="D35" s="53">
        <f t="shared" si="1"/>
        <v>0</v>
      </c>
      <c r="E35" s="54" t="s">
        <v>219</v>
      </c>
      <c r="F35" s="53"/>
      <c r="G35" s="55"/>
      <c r="H35" s="56">
        <f>SUM(H36:H39)</f>
        <v>0</v>
      </c>
    </row>
    <row r="36" ht="18.95" customHeight="1" spans="1:8">
      <c r="A36" s="52"/>
      <c r="B36" s="60"/>
      <c r="C36" s="60"/>
      <c r="D36" s="53">
        <f t="shared" si="1"/>
        <v>0</v>
      </c>
      <c r="E36" s="54" t="s">
        <v>220</v>
      </c>
      <c r="F36" s="53"/>
      <c r="G36" s="55"/>
      <c r="H36" s="56"/>
    </row>
    <row r="37" ht="18.95" customHeight="1" spans="1:8">
      <c r="A37" s="52"/>
      <c r="B37" s="61"/>
      <c r="C37" s="61"/>
      <c r="D37" s="53">
        <f t="shared" si="1"/>
        <v>0</v>
      </c>
      <c r="E37" s="54" t="s">
        <v>221</v>
      </c>
      <c r="F37" s="53"/>
      <c r="G37" s="55"/>
      <c r="H37" s="56"/>
    </row>
    <row r="38" ht="18.95" customHeight="1" spans="1:8">
      <c r="A38" s="52"/>
      <c r="B38" s="61"/>
      <c r="C38" s="61"/>
      <c r="D38" s="53">
        <f t="shared" si="1"/>
        <v>0</v>
      </c>
      <c r="E38" s="54" t="s">
        <v>222</v>
      </c>
      <c r="F38" s="53"/>
      <c r="G38" s="55"/>
      <c r="H38" s="56"/>
    </row>
    <row r="39" ht="18.95" customHeight="1" spans="1:8">
      <c r="A39" s="52"/>
      <c r="B39" s="61"/>
      <c r="C39" s="61"/>
      <c r="D39" s="53">
        <f t="shared" si="1"/>
        <v>0</v>
      </c>
      <c r="E39" s="54" t="s">
        <v>223</v>
      </c>
      <c r="F39" s="53"/>
      <c r="G39" s="55"/>
      <c r="H39" s="56"/>
    </row>
    <row r="40" ht="18.95" customHeight="1" spans="1:8">
      <c r="A40" s="52"/>
      <c r="B40" s="61"/>
      <c r="C40" s="61"/>
      <c r="D40" s="53">
        <f t="shared" si="1"/>
        <v>0</v>
      </c>
      <c r="E40" s="54" t="s">
        <v>224</v>
      </c>
      <c r="F40" s="53"/>
      <c r="G40" s="55"/>
      <c r="H40" s="56">
        <f>SUM(H41:H44)</f>
        <v>0</v>
      </c>
    </row>
    <row r="41" ht="18.95" customHeight="1" spans="1:8">
      <c r="A41" s="52"/>
      <c r="B41" s="61"/>
      <c r="C41" s="61"/>
      <c r="D41" s="53">
        <f t="shared" si="1"/>
        <v>0</v>
      </c>
      <c r="E41" s="54" t="s">
        <v>225</v>
      </c>
      <c r="F41" s="53"/>
      <c r="G41" s="55"/>
      <c r="H41" s="56"/>
    </row>
    <row r="42" ht="18.95" customHeight="1" spans="1:8">
      <c r="A42" s="52"/>
      <c r="B42" s="61"/>
      <c r="C42" s="61"/>
      <c r="D42" s="53">
        <f t="shared" si="1"/>
        <v>0</v>
      </c>
      <c r="E42" s="54" t="s">
        <v>226</v>
      </c>
      <c r="F42" s="53"/>
      <c r="G42" s="55"/>
      <c r="H42" s="56"/>
    </row>
    <row r="43" ht="18.95" customHeight="1" spans="1:8">
      <c r="A43" s="52"/>
      <c r="B43" s="61"/>
      <c r="C43" s="61"/>
      <c r="D43" s="53">
        <f t="shared" ref="D43:D74" si="3">B43+C43</f>
        <v>0</v>
      </c>
      <c r="E43" s="54" t="s">
        <v>227</v>
      </c>
      <c r="F43" s="53"/>
      <c r="G43" s="55"/>
      <c r="H43" s="56"/>
    </row>
    <row r="44" ht="18.95" customHeight="1" spans="1:8">
      <c r="A44" s="52"/>
      <c r="B44" s="61"/>
      <c r="C44" s="61"/>
      <c r="D44" s="53">
        <f t="shared" si="3"/>
        <v>0</v>
      </c>
      <c r="E44" s="54" t="s">
        <v>228</v>
      </c>
      <c r="F44" s="53"/>
      <c r="G44" s="55"/>
      <c r="H44" s="56"/>
    </row>
    <row r="45" ht="18.95" customHeight="1" spans="1:8">
      <c r="A45" s="52"/>
      <c r="B45" s="61"/>
      <c r="C45" s="61"/>
      <c r="D45" s="53">
        <f t="shared" si="3"/>
        <v>0</v>
      </c>
      <c r="E45" s="54" t="s">
        <v>229</v>
      </c>
      <c r="F45" s="53">
        <f>F46+F59+F63+F64+F70+F74+F78+F82+F88+F91</f>
        <v>133533.6</v>
      </c>
      <c r="G45" s="55"/>
      <c r="H45" s="56">
        <f>H46+H59+H63+H64+H70+H74+H78+H82+H88+H91</f>
        <v>133533.6</v>
      </c>
    </row>
    <row r="46" ht="18.95" customHeight="1" spans="1:8">
      <c r="A46" s="52"/>
      <c r="B46" s="61"/>
      <c r="C46" s="61"/>
      <c r="D46" s="53">
        <f t="shared" si="3"/>
        <v>0</v>
      </c>
      <c r="E46" s="54" t="s">
        <v>230</v>
      </c>
      <c r="F46" s="53">
        <f>SUM(F47:F58)</f>
        <v>127133.6</v>
      </c>
      <c r="G46" s="55"/>
      <c r="H46" s="56">
        <f>SUM(H47:H58)</f>
        <v>127133.6</v>
      </c>
    </row>
    <row r="47" ht="18.95" customHeight="1" spans="1:8">
      <c r="A47" s="52"/>
      <c r="B47" s="61"/>
      <c r="C47" s="61"/>
      <c r="D47" s="53">
        <f t="shared" si="3"/>
        <v>0</v>
      </c>
      <c r="E47" s="54" t="s">
        <v>231</v>
      </c>
      <c r="F47" s="53">
        <v>30448.52</v>
      </c>
      <c r="G47" s="55"/>
      <c r="H47" s="56">
        <f>G47+F47</f>
        <v>30448.52</v>
      </c>
    </row>
    <row r="48" ht="30" customHeight="1" spans="1:8">
      <c r="A48" s="52"/>
      <c r="B48" s="61"/>
      <c r="C48" s="61"/>
      <c r="D48" s="53">
        <f t="shared" si="3"/>
        <v>0</v>
      </c>
      <c r="E48" s="54" t="s">
        <v>232</v>
      </c>
      <c r="F48" s="53"/>
      <c r="G48" s="55"/>
      <c r="H48" s="56">
        <f t="shared" ref="H48:H58" si="4">G48+F48</f>
        <v>0</v>
      </c>
    </row>
    <row r="49" ht="18.95" customHeight="1" spans="1:8">
      <c r="A49" s="52"/>
      <c r="B49" s="61"/>
      <c r="C49" s="61"/>
      <c r="D49" s="53">
        <f t="shared" si="3"/>
        <v>0</v>
      </c>
      <c r="E49" s="54" t="s">
        <v>233</v>
      </c>
      <c r="F49" s="53">
        <v>14071.71</v>
      </c>
      <c r="G49" s="55"/>
      <c r="H49" s="56">
        <f t="shared" si="4"/>
        <v>14071.71</v>
      </c>
    </row>
    <row r="50" ht="18.95" customHeight="1" spans="1:8">
      <c r="A50" s="52"/>
      <c r="B50" s="61"/>
      <c r="C50" s="61"/>
      <c r="D50" s="53">
        <f t="shared" si="3"/>
        <v>0</v>
      </c>
      <c r="E50" s="54" t="s">
        <v>234</v>
      </c>
      <c r="F50" s="53">
        <v>16858.05</v>
      </c>
      <c r="G50" s="55"/>
      <c r="H50" s="56">
        <f t="shared" si="4"/>
        <v>16858.05</v>
      </c>
    </row>
    <row r="51" ht="18.95" customHeight="1" spans="1:8">
      <c r="A51" s="52"/>
      <c r="B51" s="61"/>
      <c r="C51" s="61"/>
      <c r="D51" s="53">
        <f t="shared" si="3"/>
        <v>0</v>
      </c>
      <c r="E51" s="54" t="s">
        <v>235</v>
      </c>
      <c r="F51" s="53"/>
      <c r="G51" s="55"/>
      <c r="H51" s="56">
        <f t="shared" si="4"/>
        <v>0</v>
      </c>
    </row>
    <row r="52" ht="18.95" customHeight="1" spans="1:8">
      <c r="A52" s="52"/>
      <c r="B52" s="61"/>
      <c r="C52" s="61"/>
      <c r="D52" s="53">
        <f t="shared" si="3"/>
        <v>0</v>
      </c>
      <c r="E52" s="54" t="s">
        <v>236</v>
      </c>
      <c r="F52" s="53">
        <v>723.01</v>
      </c>
      <c r="G52" s="55"/>
      <c r="H52" s="56">
        <f t="shared" si="4"/>
        <v>723.01</v>
      </c>
    </row>
    <row r="53" ht="18.95" customHeight="1" spans="1:8">
      <c r="A53" s="52"/>
      <c r="B53" s="61"/>
      <c r="C53" s="61"/>
      <c r="D53" s="53">
        <f t="shared" si="3"/>
        <v>0</v>
      </c>
      <c r="E53" s="54" t="s">
        <v>237</v>
      </c>
      <c r="F53" s="53"/>
      <c r="G53" s="55"/>
      <c r="H53" s="56">
        <f t="shared" si="4"/>
        <v>0</v>
      </c>
    </row>
    <row r="54" ht="18.95" customHeight="1" spans="1:8">
      <c r="A54" s="52"/>
      <c r="B54" s="61"/>
      <c r="C54" s="61"/>
      <c r="D54" s="53">
        <f t="shared" si="3"/>
        <v>0</v>
      </c>
      <c r="E54" s="54" t="s">
        <v>238</v>
      </c>
      <c r="F54" s="53"/>
      <c r="G54" s="55"/>
      <c r="H54" s="56">
        <f t="shared" si="4"/>
        <v>0</v>
      </c>
    </row>
    <row r="55" ht="18.95" customHeight="1" spans="1:8">
      <c r="A55" s="52"/>
      <c r="B55" s="61"/>
      <c r="C55" s="61"/>
      <c r="D55" s="53">
        <f t="shared" si="3"/>
        <v>0</v>
      </c>
      <c r="E55" s="54" t="s">
        <v>239</v>
      </c>
      <c r="F55" s="53"/>
      <c r="G55" s="55"/>
      <c r="H55" s="56">
        <f t="shared" si="4"/>
        <v>0</v>
      </c>
    </row>
    <row r="56" ht="18.95" customHeight="1" spans="1:8">
      <c r="A56" s="52"/>
      <c r="B56" s="61"/>
      <c r="C56" s="61"/>
      <c r="D56" s="53">
        <f t="shared" si="3"/>
        <v>0</v>
      </c>
      <c r="E56" s="54" t="s">
        <v>240</v>
      </c>
      <c r="F56" s="53"/>
      <c r="G56" s="55"/>
      <c r="H56" s="56">
        <f t="shared" si="4"/>
        <v>0</v>
      </c>
    </row>
    <row r="57" ht="18.95" customHeight="1" spans="1:8">
      <c r="A57" s="52"/>
      <c r="B57" s="61"/>
      <c r="C57" s="61"/>
      <c r="D57" s="53">
        <f t="shared" si="3"/>
        <v>0</v>
      </c>
      <c r="E57" s="54" t="s">
        <v>241</v>
      </c>
      <c r="F57" s="53"/>
      <c r="G57" s="55"/>
      <c r="H57" s="56">
        <f t="shared" si="4"/>
        <v>0</v>
      </c>
    </row>
    <row r="58" ht="18.95" customHeight="1" spans="1:8">
      <c r="A58" s="52"/>
      <c r="B58" s="61"/>
      <c r="C58" s="61"/>
      <c r="D58" s="53">
        <f t="shared" si="3"/>
        <v>0</v>
      </c>
      <c r="E58" s="54" t="s">
        <v>242</v>
      </c>
      <c r="F58" s="53">
        <v>65032.31</v>
      </c>
      <c r="G58" s="55"/>
      <c r="H58" s="56">
        <f t="shared" si="4"/>
        <v>65032.31</v>
      </c>
    </row>
    <row r="59" ht="18.95" customHeight="1" spans="1:8">
      <c r="A59" s="52"/>
      <c r="B59" s="61"/>
      <c r="C59" s="61"/>
      <c r="D59" s="53">
        <f t="shared" si="3"/>
        <v>0</v>
      </c>
      <c r="E59" s="54" t="s">
        <v>243</v>
      </c>
      <c r="F59" s="53">
        <f>SUM(F60:F62)</f>
        <v>300</v>
      </c>
      <c r="G59" s="55"/>
      <c r="H59" s="56">
        <f>SUM(H60:H62)</f>
        <v>300</v>
      </c>
    </row>
    <row r="60" ht="18.95" customHeight="1" spans="1:8">
      <c r="A60" s="52"/>
      <c r="B60" s="61"/>
      <c r="C60" s="61"/>
      <c r="D60" s="53">
        <f t="shared" si="3"/>
        <v>0</v>
      </c>
      <c r="E60" s="54" t="s">
        <v>231</v>
      </c>
      <c r="F60" s="53"/>
      <c r="G60" s="55"/>
      <c r="H60" s="56"/>
    </row>
    <row r="61" ht="27" customHeight="1" spans="1:8">
      <c r="A61" s="52"/>
      <c r="B61" s="61"/>
      <c r="C61" s="61"/>
      <c r="D61" s="53">
        <f t="shared" si="3"/>
        <v>0</v>
      </c>
      <c r="E61" s="54" t="s">
        <v>232</v>
      </c>
      <c r="F61" s="53"/>
      <c r="G61" s="55"/>
      <c r="H61" s="56"/>
    </row>
    <row r="62" ht="18.95" customHeight="1" spans="1:8">
      <c r="A62" s="52"/>
      <c r="B62" s="61"/>
      <c r="C62" s="61"/>
      <c r="D62" s="53">
        <f t="shared" si="3"/>
        <v>0</v>
      </c>
      <c r="E62" s="54" t="s">
        <v>244</v>
      </c>
      <c r="F62" s="53">
        <v>300</v>
      </c>
      <c r="G62" s="55"/>
      <c r="H62" s="56">
        <v>300</v>
      </c>
    </row>
    <row r="63" ht="18.95" customHeight="1" spans="1:8">
      <c r="A63" s="52"/>
      <c r="B63" s="61"/>
      <c r="C63" s="61"/>
      <c r="D63" s="53">
        <f t="shared" si="3"/>
        <v>0</v>
      </c>
      <c r="E63" s="54" t="s">
        <v>245</v>
      </c>
      <c r="F63" s="53">
        <v>100</v>
      </c>
      <c r="G63" s="55"/>
      <c r="H63" s="56">
        <v>100</v>
      </c>
    </row>
    <row r="64" ht="18.95" customHeight="1" spans="1:8">
      <c r="A64" s="52"/>
      <c r="B64" s="61"/>
      <c r="C64" s="61"/>
      <c r="D64" s="53">
        <f t="shared" si="3"/>
        <v>0</v>
      </c>
      <c r="E64" s="54" t="s">
        <v>246</v>
      </c>
      <c r="F64" s="53">
        <f>SUM(F65:F69)</f>
        <v>5000</v>
      </c>
      <c r="G64" s="55"/>
      <c r="H64" s="56">
        <f>SUM(H65:H69)</f>
        <v>5000</v>
      </c>
    </row>
    <row r="65" ht="18.95" customHeight="1" spans="1:8">
      <c r="A65" s="52"/>
      <c r="B65" s="61"/>
      <c r="C65" s="61"/>
      <c r="D65" s="53">
        <f t="shared" si="3"/>
        <v>0</v>
      </c>
      <c r="E65" s="54" t="s">
        <v>247</v>
      </c>
      <c r="F65" s="53"/>
      <c r="G65" s="55"/>
      <c r="H65" s="56"/>
    </row>
    <row r="66" ht="18.95" customHeight="1" spans="1:8">
      <c r="A66" s="52"/>
      <c r="B66" s="61"/>
      <c r="C66" s="61"/>
      <c r="D66" s="53">
        <f t="shared" si="3"/>
        <v>0</v>
      </c>
      <c r="E66" s="54" t="s">
        <v>248</v>
      </c>
      <c r="F66" s="53"/>
      <c r="G66" s="55"/>
      <c r="H66" s="56"/>
    </row>
    <row r="67" ht="18.95" customHeight="1" spans="1:8">
      <c r="A67" s="52"/>
      <c r="B67" s="61"/>
      <c r="C67" s="61"/>
      <c r="D67" s="53">
        <f t="shared" si="3"/>
        <v>0</v>
      </c>
      <c r="E67" s="54" t="s">
        <v>249</v>
      </c>
      <c r="F67" s="53"/>
      <c r="G67" s="55"/>
      <c r="H67" s="56"/>
    </row>
    <row r="68" ht="18.95" customHeight="1" spans="1:8">
      <c r="A68" s="52"/>
      <c r="B68" s="61"/>
      <c r="C68" s="61"/>
      <c r="D68" s="53">
        <f t="shared" si="3"/>
        <v>0</v>
      </c>
      <c r="E68" s="54" t="s">
        <v>250</v>
      </c>
      <c r="F68" s="53"/>
      <c r="G68" s="55"/>
      <c r="H68" s="56"/>
    </row>
    <row r="69" ht="18.95" customHeight="1" spans="1:8">
      <c r="A69" s="52"/>
      <c r="B69" s="61"/>
      <c r="C69" s="61"/>
      <c r="D69" s="53">
        <f t="shared" si="3"/>
        <v>0</v>
      </c>
      <c r="E69" s="54" t="s">
        <v>251</v>
      </c>
      <c r="F69" s="53">
        <v>5000</v>
      </c>
      <c r="G69" s="55"/>
      <c r="H69" s="56">
        <v>5000</v>
      </c>
    </row>
    <row r="70" ht="18.95" customHeight="1" spans="1:8">
      <c r="A70" s="52"/>
      <c r="B70" s="61"/>
      <c r="C70" s="61"/>
      <c r="D70" s="53">
        <f t="shared" si="3"/>
        <v>0</v>
      </c>
      <c r="E70" s="54" t="s">
        <v>252</v>
      </c>
      <c r="F70" s="53">
        <f>SUM(F71:F73)</f>
        <v>1000</v>
      </c>
      <c r="G70" s="55"/>
      <c r="H70" s="56">
        <f>SUM(H71:H73)</f>
        <v>1000</v>
      </c>
    </row>
    <row r="71" ht="18.95" customHeight="1" spans="1:8">
      <c r="A71" s="52"/>
      <c r="B71" s="61"/>
      <c r="C71" s="61"/>
      <c r="D71" s="53">
        <f t="shared" si="3"/>
        <v>0</v>
      </c>
      <c r="E71" s="54" t="s">
        <v>253</v>
      </c>
      <c r="F71" s="53">
        <v>1000</v>
      </c>
      <c r="G71" s="55"/>
      <c r="H71" s="56">
        <f>F71+G71</f>
        <v>1000</v>
      </c>
    </row>
    <row r="72" ht="18.95" customHeight="1" spans="1:8">
      <c r="A72" s="52"/>
      <c r="B72" s="61"/>
      <c r="C72" s="61"/>
      <c r="D72" s="53">
        <f t="shared" si="3"/>
        <v>0</v>
      </c>
      <c r="E72" s="54" t="s">
        <v>254</v>
      </c>
      <c r="F72" s="53"/>
      <c r="G72" s="55"/>
      <c r="H72" s="56"/>
    </row>
    <row r="73" ht="18.95" customHeight="1" spans="1:8">
      <c r="A73" s="52"/>
      <c r="B73" s="61"/>
      <c r="C73" s="61"/>
      <c r="D73" s="53">
        <f t="shared" si="3"/>
        <v>0</v>
      </c>
      <c r="E73" s="54" t="s">
        <v>255</v>
      </c>
      <c r="F73" s="53"/>
      <c r="G73" s="55"/>
      <c r="H73" s="56"/>
    </row>
    <row r="74" ht="18.95" customHeight="1" spans="1:8">
      <c r="A74" s="52"/>
      <c r="B74" s="61"/>
      <c r="C74" s="61"/>
      <c r="D74" s="53">
        <f t="shared" si="3"/>
        <v>0</v>
      </c>
      <c r="E74" s="54" t="s">
        <v>256</v>
      </c>
      <c r="F74" s="53"/>
      <c r="G74" s="55"/>
      <c r="H74" s="56">
        <f>SUM(H75:H77)</f>
        <v>0</v>
      </c>
    </row>
    <row r="75" ht="18.95" customHeight="1" spans="1:8">
      <c r="A75" s="52"/>
      <c r="B75" s="61"/>
      <c r="C75" s="61"/>
      <c r="D75" s="53">
        <f t="shared" ref="D75:D106" si="5">B75+C75</f>
        <v>0</v>
      </c>
      <c r="E75" s="54" t="s">
        <v>231</v>
      </c>
      <c r="F75" s="53"/>
      <c r="G75" s="55"/>
      <c r="H75" s="56"/>
    </row>
    <row r="76" ht="18.95" customHeight="1" spans="1:8">
      <c r="A76" s="52"/>
      <c r="B76" s="61"/>
      <c r="C76" s="61"/>
      <c r="D76" s="53">
        <f t="shared" si="5"/>
        <v>0</v>
      </c>
      <c r="E76" s="54" t="s">
        <v>232</v>
      </c>
      <c r="F76" s="53"/>
      <c r="G76" s="55"/>
      <c r="H76" s="56"/>
    </row>
    <row r="77" ht="18.95" customHeight="1" spans="1:8">
      <c r="A77" s="52"/>
      <c r="B77" s="61"/>
      <c r="C77" s="61"/>
      <c r="D77" s="53">
        <f t="shared" si="5"/>
        <v>0</v>
      </c>
      <c r="E77" s="54" t="s">
        <v>257</v>
      </c>
      <c r="F77" s="53"/>
      <c r="G77" s="55"/>
      <c r="H77" s="56"/>
    </row>
    <row r="78" ht="18.95" customHeight="1" spans="1:8">
      <c r="A78" s="52"/>
      <c r="B78" s="61"/>
      <c r="C78" s="61"/>
      <c r="D78" s="53">
        <f t="shared" si="5"/>
        <v>0</v>
      </c>
      <c r="E78" s="54" t="s">
        <v>258</v>
      </c>
      <c r="F78" s="53"/>
      <c r="G78" s="55"/>
      <c r="H78" s="56">
        <f>SUM(H79:H81)</f>
        <v>0</v>
      </c>
    </row>
    <row r="79" ht="18.95" customHeight="1" spans="1:8">
      <c r="A79" s="52"/>
      <c r="B79" s="61"/>
      <c r="C79" s="61"/>
      <c r="D79" s="53">
        <f t="shared" si="5"/>
        <v>0</v>
      </c>
      <c r="E79" s="54" t="s">
        <v>231</v>
      </c>
      <c r="F79" s="53"/>
      <c r="G79" s="55"/>
      <c r="H79" s="56"/>
    </row>
    <row r="80" ht="18.95" customHeight="1" spans="1:8">
      <c r="A80" s="52"/>
      <c r="B80" s="61"/>
      <c r="C80" s="61"/>
      <c r="D80" s="53">
        <f t="shared" si="5"/>
        <v>0</v>
      </c>
      <c r="E80" s="54" t="s">
        <v>232</v>
      </c>
      <c r="F80" s="53"/>
      <c r="G80" s="55"/>
      <c r="H80" s="56"/>
    </row>
    <row r="81" ht="18.95" customHeight="1" spans="1:8">
      <c r="A81" s="52"/>
      <c r="B81" s="61"/>
      <c r="C81" s="61"/>
      <c r="D81" s="53">
        <f t="shared" si="5"/>
        <v>0</v>
      </c>
      <c r="E81" s="54" t="s">
        <v>259</v>
      </c>
      <c r="F81" s="53"/>
      <c r="G81" s="55"/>
      <c r="H81" s="56"/>
    </row>
    <row r="82" ht="27" customHeight="1" spans="1:8">
      <c r="A82" s="52"/>
      <c r="B82" s="61"/>
      <c r="C82" s="61"/>
      <c r="D82" s="53">
        <f t="shared" si="5"/>
        <v>0</v>
      </c>
      <c r="E82" s="54" t="s">
        <v>260</v>
      </c>
      <c r="F82" s="53"/>
      <c r="G82" s="55"/>
      <c r="H82" s="56">
        <f>SUM(H83:H87)</f>
        <v>0</v>
      </c>
    </row>
    <row r="83" ht="18.95" customHeight="1" spans="1:8">
      <c r="A83" s="52"/>
      <c r="B83" s="61"/>
      <c r="C83" s="61"/>
      <c r="D83" s="53">
        <f t="shared" si="5"/>
        <v>0</v>
      </c>
      <c r="E83" s="54" t="s">
        <v>247</v>
      </c>
      <c r="F83" s="53"/>
      <c r="G83" s="55"/>
      <c r="H83" s="56"/>
    </row>
    <row r="84" ht="27" customHeight="1" spans="1:8">
      <c r="A84" s="52"/>
      <c r="B84" s="61"/>
      <c r="C84" s="61"/>
      <c r="D84" s="53">
        <f t="shared" si="5"/>
        <v>0</v>
      </c>
      <c r="E84" s="54" t="s">
        <v>248</v>
      </c>
      <c r="F84" s="53"/>
      <c r="G84" s="55"/>
      <c r="H84" s="56"/>
    </row>
    <row r="85" ht="18.95" customHeight="1" spans="1:8">
      <c r="A85" s="52"/>
      <c r="B85" s="61"/>
      <c r="C85" s="61"/>
      <c r="D85" s="53">
        <f t="shared" si="5"/>
        <v>0</v>
      </c>
      <c r="E85" s="54" t="s">
        <v>249</v>
      </c>
      <c r="F85" s="53"/>
      <c r="G85" s="55"/>
      <c r="H85" s="56"/>
    </row>
    <row r="86" ht="18.95" customHeight="1" spans="1:8">
      <c r="A86" s="52"/>
      <c r="B86" s="61"/>
      <c r="C86" s="61"/>
      <c r="D86" s="53">
        <f t="shared" si="5"/>
        <v>0</v>
      </c>
      <c r="E86" s="54" t="s">
        <v>250</v>
      </c>
      <c r="F86" s="53"/>
      <c r="G86" s="55"/>
      <c r="H86" s="56"/>
    </row>
    <row r="87" ht="29.1" customHeight="1" spans="1:8">
      <c r="A87" s="52"/>
      <c r="B87" s="61"/>
      <c r="C87" s="61"/>
      <c r="D87" s="53">
        <f t="shared" si="5"/>
        <v>0</v>
      </c>
      <c r="E87" s="54" t="s">
        <v>261</v>
      </c>
      <c r="F87" s="53"/>
      <c r="G87" s="55"/>
      <c r="H87" s="56"/>
    </row>
    <row r="88" ht="21" customHeight="1" spans="1:8">
      <c r="A88" s="52"/>
      <c r="B88" s="61"/>
      <c r="C88" s="61"/>
      <c r="D88" s="53">
        <f t="shared" si="5"/>
        <v>0</v>
      </c>
      <c r="E88" s="54" t="s">
        <v>262</v>
      </c>
      <c r="F88" s="53"/>
      <c r="G88" s="55"/>
      <c r="H88" s="56">
        <f>SUM(H89:H90)</f>
        <v>0</v>
      </c>
    </row>
    <row r="89" ht="21" customHeight="1" spans="1:8">
      <c r="A89" s="52"/>
      <c r="B89" s="61"/>
      <c r="C89" s="61"/>
      <c r="D89" s="53">
        <f t="shared" si="5"/>
        <v>0</v>
      </c>
      <c r="E89" s="54" t="s">
        <v>253</v>
      </c>
      <c r="F89" s="53"/>
      <c r="G89" s="55"/>
      <c r="H89" s="56"/>
    </row>
    <row r="90" ht="21" customHeight="1" spans="1:8">
      <c r="A90" s="52"/>
      <c r="B90" s="61"/>
      <c r="C90" s="61"/>
      <c r="D90" s="53">
        <f t="shared" si="5"/>
        <v>0</v>
      </c>
      <c r="E90" s="54" t="s">
        <v>263</v>
      </c>
      <c r="F90" s="53"/>
      <c r="G90" s="55"/>
      <c r="H90" s="56"/>
    </row>
    <row r="91" ht="26.1" customHeight="1" spans="1:8">
      <c r="A91" s="52"/>
      <c r="B91" s="61"/>
      <c r="C91" s="61"/>
      <c r="D91" s="53">
        <f t="shared" si="5"/>
        <v>0</v>
      </c>
      <c r="E91" s="54" t="s">
        <v>264</v>
      </c>
      <c r="F91" s="53"/>
      <c r="G91" s="55"/>
      <c r="H91" s="56">
        <f>SUM(H92:H99)</f>
        <v>0</v>
      </c>
    </row>
    <row r="92" ht="23.1" customHeight="1" spans="1:8">
      <c r="A92" s="52"/>
      <c r="B92" s="61"/>
      <c r="C92" s="61"/>
      <c r="D92" s="53">
        <f t="shared" si="5"/>
        <v>0</v>
      </c>
      <c r="E92" s="54" t="s">
        <v>231</v>
      </c>
      <c r="F92" s="53"/>
      <c r="G92" s="55"/>
      <c r="H92" s="56"/>
    </row>
    <row r="93" ht="23.1" customHeight="1" spans="1:8">
      <c r="A93" s="52"/>
      <c r="B93" s="61"/>
      <c r="C93" s="61"/>
      <c r="D93" s="53">
        <f t="shared" si="5"/>
        <v>0</v>
      </c>
      <c r="E93" s="54" t="s">
        <v>232</v>
      </c>
      <c r="F93" s="53"/>
      <c r="G93" s="55"/>
      <c r="H93" s="56"/>
    </row>
    <row r="94" ht="23.1" customHeight="1" spans="1:8">
      <c r="A94" s="52"/>
      <c r="B94" s="61"/>
      <c r="C94" s="61"/>
      <c r="D94" s="53">
        <f t="shared" si="5"/>
        <v>0</v>
      </c>
      <c r="E94" s="54" t="s">
        <v>233</v>
      </c>
      <c r="F94" s="53"/>
      <c r="G94" s="55"/>
      <c r="H94" s="56"/>
    </row>
    <row r="95" ht="23.1" customHeight="1" spans="1:8">
      <c r="A95" s="52"/>
      <c r="B95" s="61"/>
      <c r="C95" s="61"/>
      <c r="D95" s="53">
        <f t="shared" si="5"/>
        <v>0</v>
      </c>
      <c r="E95" s="54" t="s">
        <v>234</v>
      </c>
      <c r="F95" s="53"/>
      <c r="G95" s="55"/>
      <c r="H95" s="56"/>
    </row>
    <row r="96" ht="23.1" customHeight="1" spans="1:8">
      <c r="A96" s="52"/>
      <c r="B96" s="61"/>
      <c r="C96" s="61"/>
      <c r="D96" s="53">
        <f t="shared" si="5"/>
        <v>0</v>
      </c>
      <c r="E96" s="54" t="s">
        <v>237</v>
      </c>
      <c r="F96" s="53"/>
      <c r="G96" s="55"/>
      <c r="H96" s="56"/>
    </row>
    <row r="97" ht="23.1" customHeight="1" spans="1:8">
      <c r="A97" s="52"/>
      <c r="B97" s="61"/>
      <c r="C97" s="61"/>
      <c r="D97" s="53">
        <f t="shared" si="5"/>
        <v>0</v>
      </c>
      <c r="E97" s="54" t="s">
        <v>239</v>
      </c>
      <c r="F97" s="53"/>
      <c r="G97" s="55"/>
      <c r="H97" s="56"/>
    </row>
    <row r="98" ht="23.1" customHeight="1" spans="1:8">
      <c r="A98" s="52"/>
      <c r="B98" s="61"/>
      <c r="C98" s="61"/>
      <c r="D98" s="53">
        <f t="shared" si="5"/>
        <v>0</v>
      </c>
      <c r="E98" s="54" t="s">
        <v>240</v>
      </c>
      <c r="F98" s="53"/>
      <c r="G98" s="55"/>
      <c r="H98" s="56"/>
    </row>
    <row r="99" ht="27" customHeight="1" spans="1:8">
      <c r="A99" s="52"/>
      <c r="B99" s="61"/>
      <c r="C99" s="61"/>
      <c r="D99" s="53">
        <f t="shared" si="5"/>
        <v>0</v>
      </c>
      <c r="E99" s="54" t="s">
        <v>265</v>
      </c>
      <c r="F99" s="53"/>
      <c r="G99" s="55"/>
      <c r="H99" s="56"/>
    </row>
    <row r="100" ht="23.1" customHeight="1" spans="1:8">
      <c r="A100" s="52"/>
      <c r="B100" s="61"/>
      <c r="C100" s="61"/>
      <c r="D100" s="53">
        <f t="shared" si="5"/>
        <v>0</v>
      </c>
      <c r="E100" s="54" t="s">
        <v>266</v>
      </c>
      <c r="F100" s="53">
        <f>F101+F106+F111+F116+F117</f>
        <v>93</v>
      </c>
      <c r="G100" s="55"/>
      <c r="H100" s="56">
        <f>H101+H106+H111+H116+H117</f>
        <v>93</v>
      </c>
    </row>
    <row r="101" ht="27" customHeight="1" spans="1:8">
      <c r="A101" s="52"/>
      <c r="B101" s="61"/>
      <c r="C101" s="61"/>
      <c r="D101" s="53">
        <f t="shared" si="5"/>
        <v>0</v>
      </c>
      <c r="E101" s="54" t="s">
        <v>267</v>
      </c>
      <c r="F101" s="53">
        <f>SUM(F102:F105)</f>
        <v>93</v>
      </c>
      <c r="G101" s="55"/>
      <c r="H101" s="56">
        <f>SUM(H102:H105)</f>
        <v>93</v>
      </c>
    </row>
    <row r="102" ht="18.95" customHeight="1" spans="1:8">
      <c r="A102" s="52"/>
      <c r="B102" s="61"/>
      <c r="C102" s="61"/>
      <c r="D102" s="53">
        <f t="shared" si="5"/>
        <v>0</v>
      </c>
      <c r="E102" s="54" t="s">
        <v>203</v>
      </c>
      <c r="F102" s="53"/>
      <c r="G102" s="55"/>
      <c r="H102" s="56">
        <f>F102+G102</f>
        <v>0</v>
      </c>
    </row>
    <row r="103" ht="18.95" customHeight="1" spans="1:8">
      <c r="A103" s="52"/>
      <c r="B103" s="61"/>
      <c r="C103" s="61"/>
      <c r="D103" s="53">
        <f t="shared" si="5"/>
        <v>0</v>
      </c>
      <c r="E103" s="54" t="s">
        <v>268</v>
      </c>
      <c r="F103" s="53"/>
      <c r="G103" s="55"/>
      <c r="H103" s="56">
        <f>F103+G103</f>
        <v>0</v>
      </c>
    </row>
    <row r="104" ht="18.95" customHeight="1" spans="1:8">
      <c r="A104" s="52"/>
      <c r="B104" s="61"/>
      <c r="C104" s="61"/>
      <c r="D104" s="53">
        <f t="shared" si="5"/>
        <v>0</v>
      </c>
      <c r="E104" s="54" t="s">
        <v>269</v>
      </c>
      <c r="F104" s="53"/>
      <c r="G104" s="55"/>
      <c r="H104" s="56">
        <f>F104+G104</f>
        <v>0</v>
      </c>
    </row>
    <row r="105" ht="18.95" customHeight="1" spans="1:8">
      <c r="A105" s="52"/>
      <c r="B105" s="61"/>
      <c r="C105" s="61"/>
      <c r="D105" s="53">
        <f t="shared" si="5"/>
        <v>0</v>
      </c>
      <c r="E105" s="54" t="s">
        <v>270</v>
      </c>
      <c r="F105" s="53">
        <v>93</v>
      </c>
      <c r="G105" s="55"/>
      <c r="H105" s="56">
        <f>F105+G105</f>
        <v>93</v>
      </c>
    </row>
    <row r="106" ht="18.95" customHeight="1" spans="1:8">
      <c r="A106" s="52"/>
      <c r="B106" s="61"/>
      <c r="C106" s="61"/>
      <c r="D106" s="53">
        <f t="shared" si="5"/>
        <v>0</v>
      </c>
      <c r="E106" s="54" t="s">
        <v>271</v>
      </c>
      <c r="F106" s="53"/>
      <c r="G106" s="55"/>
      <c r="H106" s="56">
        <f>SUM(H107:H110)</f>
        <v>0</v>
      </c>
    </row>
    <row r="107" ht="18.95" customHeight="1" spans="1:8">
      <c r="A107" s="52"/>
      <c r="B107" s="61"/>
      <c r="C107" s="61"/>
      <c r="D107" s="53">
        <f t="shared" ref="D107:D134" si="6">B107+C107</f>
        <v>0</v>
      </c>
      <c r="E107" s="54" t="s">
        <v>203</v>
      </c>
      <c r="F107" s="53"/>
      <c r="G107" s="55"/>
      <c r="H107" s="56"/>
    </row>
    <row r="108" ht="18.95" customHeight="1" spans="1:8">
      <c r="A108" s="52"/>
      <c r="B108" s="61"/>
      <c r="C108" s="61"/>
      <c r="D108" s="53">
        <f t="shared" si="6"/>
        <v>0</v>
      </c>
      <c r="E108" s="54" t="s">
        <v>268</v>
      </c>
      <c r="F108" s="53"/>
      <c r="G108" s="55"/>
      <c r="H108" s="56"/>
    </row>
    <row r="109" ht="18.95" customHeight="1" spans="1:8">
      <c r="A109" s="52"/>
      <c r="B109" s="61"/>
      <c r="C109" s="61"/>
      <c r="D109" s="53">
        <f t="shared" si="6"/>
        <v>0</v>
      </c>
      <c r="E109" s="54" t="s">
        <v>272</v>
      </c>
      <c r="F109" s="53"/>
      <c r="G109" s="55"/>
      <c r="H109" s="56"/>
    </row>
    <row r="110" ht="18.95" customHeight="1" spans="1:8">
      <c r="A110" s="52"/>
      <c r="B110" s="61"/>
      <c r="C110" s="61"/>
      <c r="D110" s="53">
        <f t="shared" si="6"/>
        <v>0</v>
      </c>
      <c r="E110" s="54" t="s">
        <v>273</v>
      </c>
      <c r="F110" s="53"/>
      <c r="G110" s="55"/>
      <c r="H110" s="56"/>
    </row>
    <row r="111" ht="18.95" customHeight="1" spans="1:8">
      <c r="A111" s="52"/>
      <c r="B111" s="61"/>
      <c r="C111" s="61"/>
      <c r="D111" s="53">
        <f t="shared" si="6"/>
        <v>0</v>
      </c>
      <c r="E111" s="54" t="s">
        <v>274</v>
      </c>
      <c r="F111" s="53"/>
      <c r="G111" s="55"/>
      <c r="H111" s="56">
        <f>SUM(H112:H115)</f>
        <v>0</v>
      </c>
    </row>
    <row r="112" ht="18.95" customHeight="1" spans="1:8">
      <c r="A112" s="52"/>
      <c r="B112" s="61"/>
      <c r="C112" s="61"/>
      <c r="D112" s="53">
        <f t="shared" si="6"/>
        <v>0</v>
      </c>
      <c r="E112" s="54" t="s">
        <v>275</v>
      </c>
      <c r="F112" s="53"/>
      <c r="G112" s="55"/>
      <c r="H112" s="56"/>
    </row>
    <row r="113" ht="18.95" customHeight="1" spans="1:8">
      <c r="A113" s="52"/>
      <c r="B113" s="61"/>
      <c r="C113" s="61"/>
      <c r="D113" s="53">
        <f t="shared" si="6"/>
        <v>0</v>
      </c>
      <c r="E113" s="54" t="s">
        <v>276</v>
      </c>
      <c r="F113" s="53"/>
      <c r="G113" s="55"/>
      <c r="H113" s="56"/>
    </row>
    <row r="114" ht="18.95" customHeight="1" spans="1:8">
      <c r="A114" s="52"/>
      <c r="B114" s="61"/>
      <c r="C114" s="61"/>
      <c r="D114" s="53">
        <f t="shared" si="6"/>
        <v>0</v>
      </c>
      <c r="E114" s="54" t="s">
        <v>277</v>
      </c>
      <c r="F114" s="53"/>
      <c r="G114" s="55"/>
      <c r="H114" s="56"/>
    </row>
    <row r="115" ht="18.95" customHeight="1" spans="1:8">
      <c r="A115" s="52"/>
      <c r="B115" s="61"/>
      <c r="C115" s="61"/>
      <c r="D115" s="53">
        <f t="shared" si="6"/>
        <v>0</v>
      </c>
      <c r="E115" s="54" t="s">
        <v>278</v>
      </c>
      <c r="F115" s="53"/>
      <c r="G115" s="55"/>
      <c r="H115" s="56"/>
    </row>
    <row r="116" ht="26.1" customHeight="1" spans="1:8">
      <c r="A116" s="52"/>
      <c r="B116" s="61"/>
      <c r="C116" s="61"/>
      <c r="D116" s="53">
        <f t="shared" si="6"/>
        <v>0</v>
      </c>
      <c r="E116" s="54" t="s">
        <v>279</v>
      </c>
      <c r="F116" s="53"/>
      <c r="G116" s="55"/>
      <c r="H116" s="56"/>
    </row>
    <row r="117" ht="26.1" customHeight="1" spans="1:8">
      <c r="A117" s="52"/>
      <c r="B117" s="61"/>
      <c r="C117" s="61"/>
      <c r="D117" s="53">
        <f t="shared" si="6"/>
        <v>0</v>
      </c>
      <c r="E117" s="54" t="s">
        <v>280</v>
      </c>
      <c r="F117" s="53"/>
      <c r="G117" s="55"/>
      <c r="H117" s="56"/>
    </row>
    <row r="118" ht="21" customHeight="1" spans="1:8">
      <c r="A118" s="52"/>
      <c r="B118" s="61"/>
      <c r="C118" s="61"/>
      <c r="D118" s="53">
        <f t="shared" si="6"/>
        <v>0</v>
      </c>
      <c r="E118" s="54" t="s">
        <v>281</v>
      </c>
      <c r="F118" s="53"/>
      <c r="G118" s="55"/>
      <c r="H118" s="56">
        <f>H119+H124+H129+H134+H143+H150+H159+H162+H165+H166</f>
        <v>0</v>
      </c>
    </row>
    <row r="119" ht="21" customHeight="1" spans="1:8">
      <c r="A119" s="52"/>
      <c r="B119" s="61"/>
      <c r="C119" s="61"/>
      <c r="D119" s="53">
        <f t="shared" si="6"/>
        <v>0</v>
      </c>
      <c r="E119" s="54" t="s">
        <v>282</v>
      </c>
      <c r="F119" s="53"/>
      <c r="G119" s="55"/>
      <c r="H119" s="56">
        <f>SUM(H120:H123)</f>
        <v>0</v>
      </c>
    </row>
    <row r="120" ht="21" customHeight="1" spans="1:8">
      <c r="A120" s="52"/>
      <c r="B120" s="61"/>
      <c r="C120" s="61"/>
      <c r="D120" s="53">
        <f t="shared" si="6"/>
        <v>0</v>
      </c>
      <c r="E120" s="54" t="s">
        <v>283</v>
      </c>
      <c r="F120" s="53"/>
      <c r="G120" s="55"/>
      <c r="H120" s="56"/>
    </row>
    <row r="121" ht="21" customHeight="1" spans="1:8">
      <c r="A121" s="52"/>
      <c r="B121" s="61"/>
      <c r="C121" s="61"/>
      <c r="D121" s="53">
        <f t="shared" si="6"/>
        <v>0</v>
      </c>
      <c r="E121" s="54" t="s">
        <v>284</v>
      </c>
      <c r="F121" s="53"/>
      <c r="G121" s="55"/>
      <c r="H121" s="56"/>
    </row>
    <row r="122" ht="21" customHeight="1" spans="1:8">
      <c r="A122" s="52"/>
      <c r="B122" s="61"/>
      <c r="C122" s="61"/>
      <c r="D122" s="53">
        <f t="shared" si="6"/>
        <v>0</v>
      </c>
      <c r="E122" s="54" t="s">
        <v>285</v>
      </c>
      <c r="F122" s="53"/>
      <c r="G122" s="55"/>
      <c r="H122" s="56"/>
    </row>
    <row r="123" ht="27" customHeight="1" spans="1:8">
      <c r="A123" s="52"/>
      <c r="B123" s="61"/>
      <c r="C123" s="61"/>
      <c r="D123" s="53">
        <f t="shared" si="6"/>
        <v>0</v>
      </c>
      <c r="E123" s="54" t="s">
        <v>286</v>
      </c>
      <c r="F123" s="53"/>
      <c r="G123" s="55"/>
      <c r="H123" s="56"/>
    </row>
    <row r="124" ht="21.95" customHeight="1" spans="1:8">
      <c r="A124" s="52"/>
      <c r="B124" s="61"/>
      <c r="C124" s="61"/>
      <c r="D124" s="53">
        <f t="shared" si="6"/>
        <v>0</v>
      </c>
      <c r="E124" s="54" t="s">
        <v>287</v>
      </c>
      <c r="F124" s="53"/>
      <c r="G124" s="55"/>
      <c r="H124" s="56">
        <f>SUM(H125:H128)</f>
        <v>0</v>
      </c>
    </row>
    <row r="125" ht="21.95" customHeight="1" spans="1:8">
      <c r="A125" s="52"/>
      <c r="B125" s="61"/>
      <c r="C125" s="61"/>
      <c r="D125" s="53">
        <f t="shared" si="6"/>
        <v>0</v>
      </c>
      <c r="E125" s="54" t="s">
        <v>285</v>
      </c>
      <c r="F125" s="53"/>
      <c r="G125" s="55"/>
      <c r="H125" s="56"/>
    </row>
    <row r="126" ht="21.95" customHeight="1" spans="1:8">
      <c r="A126" s="52"/>
      <c r="B126" s="61"/>
      <c r="C126" s="61"/>
      <c r="D126" s="53">
        <f t="shared" si="6"/>
        <v>0</v>
      </c>
      <c r="E126" s="54" t="s">
        <v>288</v>
      </c>
      <c r="F126" s="53"/>
      <c r="G126" s="55"/>
      <c r="H126" s="56"/>
    </row>
    <row r="127" ht="21.95" customHeight="1" spans="1:8">
      <c r="A127" s="52"/>
      <c r="B127" s="61"/>
      <c r="C127" s="61"/>
      <c r="D127" s="53">
        <f t="shared" si="6"/>
        <v>0</v>
      </c>
      <c r="E127" s="54" t="s">
        <v>289</v>
      </c>
      <c r="F127" s="53"/>
      <c r="G127" s="55"/>
      <c r="H127" s="56"/>
    </row>
    <row r="128" ht="21.95" customHeight="1" spans="1:8">
      <c r="A128" s="52"/>
      <c r="B128" s="61"/>
      <c r="C128" s="61"/>
      <c r="D128" s="53">
        <f t="shared" si="6"/>
        <v>0</v>
      </c>
      <c r="E128" s="54" t="s">
        <v>290</v>
      </c>
      <c r="F128" s="53"/>
      <c r="G128" s="55"/>
      <c r="H128" s="56"/>
    </row>
    <row r="129" ht="21.95" customHeight="1" spans="1:8">
      <c r="A129" s="52"/>
      <c r="B129" s="61"/>
      <c r="C129" s="61"/>
      <c r="D129" s="53">
        <f t="shared" si="6"/>
        <v>0</v>
      </c>
      <c r="E129" s="54" t="s">
        <v>291</v>
      </c>
      <c r="F129" s="53"/>
      <c r="G129" s="55"/>
      <c r="H129" s="56">
        <f>SUM(H130:H133)</f>
        <v>0</v>
      </c>
    </row>
    <row r="130" ht="21.95" customHeight="1" spans="1:8">
      <c r="A130" s="52"/>
      <c r="B130" s="61"/>
      <c r="C130" s="61"/>
      <c r="D130" s="53">
        <f t="shared" si="6"/>
        <v>0</v>
      </c>
      <c r="E130" s="54" t="s">
        <v>292</v>
      </c>
      <c r="F130" s="53"/>
      <c r="G130" s="55"/>
      <c r="H130" s="56"/>
    </row>
    <row r="131" ht="21.95" customHeight="1" spans="1:8">
      <c r="A131" s="52"/>
      <c r="B131" s="61"/>
      <c r="C131" s="61"/>
      <c r="D131" s="53">
        <f t="shared" si="6"/>
        <v>0</v>
      </c>
      <c r="E131" s="54" t="s">
        <v>293</v>
      </c>
      <c r="F131" s="53"/>
      <c r="G131" s="55"/>
      <c r="H131" s="56"/>
    </row>
    <row r="132" ht="21.95" customHeight="1" spans="1:8">
      <c r="A132" s="52"/>
      <c r="B132" s="61"/>
      <c r="C132" s="61"/>
      <c r="D132" s="53">
        <f t="shared" si="6"/>
        <v>0</v>
      </c>
      <c r="E132" s="54" t="s">
        <v>294</v>
      </c>
      <c r="F132" s="53"/>
      <c r="G132" s="55"/>
      <c r="H132" s="56"/>
    </row>
    <row r="133" ht="21.95" customHeight="1" spans="1:8">
      <c r="A133" s="52"/>
      <c r="B133" s="61"/>
      <c r="C133" s="61"/>
      <c r="D133" s="53">
        <f t="shared" si="6"/>
        <v>0</v>
      </c>
      <c r="E133" s="54" t="s">
        <v>295</v>
      </c>
      <c r="F133" s="53"/>
      <c r="G133" s="55"/>
      <c r="H133" s="56"/>
    </row>
    <row r="134" ht="18.95" customHeight="1" spans="1:8">
      <c r="A134" s="52"/>
      <c r="B134" s="61"/>
      <c r="C134" s="61"/>
      <c r="D134" s="53">
        <f t="shared" si="6"/>
        <v>0</v>
      </c>
      <c r="E134" s="54" t="s">
        <v>296</v>
      </c>
      <c r="F134" s="53"/>
      <c r="G134" s="55"/>
      <c r="H134" s="56">
        <f>SUM(H135:H142)</f>
        <v>0</v>
      </c>
    </row>
    <row r="135" ht="18.95" customHeight="1" spans="1:8">
      <c r="A135" s="52"/>
      <c r="B135" s="61"/>
      <c r="C135" s="61"/>
      <c r="D135" s="61"/>
      <c r="E135" s="54" t="s">
        <v>297</v>
      </c>
      <c r="F135" s="53"/>
      <c r="G135" s="55"/>
      <c r="H135" s="56"/>
    </row>
    <row r="136" ht="18.95" customHeight="1" spans="1:8">
      <c r="A136" s="52"/>
      <c r="B136" s="61"/>
      <c r="C136" s="61"/>
      <c r="D136" s="61"/>
      <c r="E136" s="54" t="s">
        <v>298</v>
      </c>
      <c r="F136" s="53"/>
      <c r="G136" s="55"/>
      <c r="H136" s="56"/>
    </row>
    <row r="137" ht="18.95" customHeight="1" spans="1:8">
      <c r="A137" s="52"/>
      <c r="B137" s="61"/>
      <c r="C137" s="61"/>
      <c r="D137" s="61"/>
      <c r="E137" s="54" t="s">
        <v>299</v>
      </c>
      <c r="F137" s="53"/>
      <c r="G137" s="55"/>
      <c r="H137" s="56"/>
    </row>
    <row r="138" ht="18.95" customHeight="1" spans="1:8">
      <c r="A138" s="52"/>
      <c r="B138" s="61"/>
      <c r="C138" s="61"/>
      <c r="D138" s="61"/>
      <c r="E138" s="54" t="s">
        <v>300</v>
      </c>
      <c r="F138" s="53"/>
      <c r="G138" s="55"/>
      <c r="H138" s="56"/>
    </row>
    <row r="139" ht="18.95" customHeight="1" spans="1:8">
      <c r="A139" s="52"/>
      <c r="B139" s="61"/>
      <c r="C139" s="61"/>
      <c r="D139" s="61"/>
      <c r="E139" s="54" t="s">
        <v>301</v>
      </c>
      <c r="F139" s="53"/>
      <c r="G139" s="55"/>
      <c r="H139" s="56"/>
    </row>
    <row r="140" ht="18.95" customHeight="1" spans="1:8">
      <c r="A140" s="52"/>
      <c r="B140" s="61"/>
      <c r="C140" s="61"/>
      <c r="D140" s="61"/>
      <c r="E140" s="54" t="s">
        <v>302</v>
      </c>
      <c r="F140" s="53"/>
      <c r="G140" s="55"/>
      <c r="H140" s="56"/>
    </row>
    <row r="141" ht="18.95" customHeight="1" spans="1:8">
      <c r="A141" s="52"/>
      <c r="B141" s="61"/>
      <c r="C141" s="61"/>
      <c r="D141" s="61"/>
      <c r="E141" s="54" t="s">
        <v>303</v>
      </c>
      <c r="F141" s="53"/>
      <c r="G141" s="55"/>
      <c r="H141" s="56"/>
    </row>
    <row r="142" ht="18.95" customHeight="1" spans="1:8">
      <c r="A142" s="52"/>
      <c r="B142" s="61"/>
      <c r="C142" s="61"/>
      <c r="D142" s="61"/>
      <c r="E142" s="54" t="s">
        <v>304</v>
      </c>
      <c r="F142" s="53"/>
      <c r="G142" s="55"/>
      <c r="H142" s="56"/>
    </row>
    <row r="143" ht="18.95" customHeight="1" spans="1:8">
      <c r="A143" s="52"/>
      <c r="B143" s="61"/>
      <c r="C143" s="61"/>
      <c r="D143" s="61"/>
      <c r="E143" s="54" t="s">
        <v>305</v>
      </c>
      <c r="F143" s="53"/>
      <c r="G143" s="55"/>
      <c r="H143" s="56">
        <f>SUM(H144:H149)</f>
        <v>0</v>
      </c>
    </row>
    <row r="144" ht="18.95" customHeight="1" spans="1:8">
      <c r="A144" s="52"/>
      <c r="B144" s="61"/>
      <c r="C144" s="61"/>
      <c r="D144" s="61"/>
      <c r="E144" s="54" t="s">
        <v>306</v>
      </c>
      <c r="F144" s="53"/>
      <c r="G144" s="55"/>
      <c r="H144" s="56"/>
    </row>
    <row r="145" ht="18.95" customHeight="1" spans="1:8">
      <c r="A145" s="52"/>
      <c r="B145" s="61"/>
      <c r="C145" s="61"/>
      <c r="D145" s="61"/>
      <c r="E145" s="54" t="s">
        <v>307</v>
      </c>
      <c r="F145" s="53"/>
      <c r="G145" s="55"/>
      <c r="H145" s="56"/>
    </row>
    <row r="146" ht="18.95" customHeight="1" spans="1:8">
      <c r="A146" s="52"/>
      <c r="B146" s="61"/>
      <c r="C146" s="61"/>
      <c r="D146" s="61"/>
      <c r="E146" s="54" t="s">
        <v>308</v>
      </c>
      <c r="F146" s="53"/>
      <c r="G146" s="55"/>
      <c r="H146" s="56"/>
    </row>
    <row r="147" ht="18.95" customHeight="1" spans="1:8">
      <c r="A147" s="52"/>
      <c r="B147" s="61"/>
      <c r="C147" s="61"/>
      <c r="D147" s="61"/>
      <c r="E147" s="54" t="s">
        <v>309</v>
      </c>
      <c r="F147" s="53"/>
      <c r="G147" s="55"/>
      <c r="H147" s="56"/>
    </row>
    <row r="148" ht="18.95" customHeight="1" spans="1:8">
      <c r="A148" s="52"/>
      <c r="B148" s="61"/>
      <c r="C148" s="61"/>
      <c r="D148" s="61"/>
      <c r="E148" s="54" t="s">
        <v>310</v>
      </c>
      <c r="F148" s="53"/>
      <c r="G148" s="55"/>
      <c r="H148" s="56"/>
    </row>
    <row r="149" ht="18.95" customHeight="1" spans="1:8">
      <c r="A149" s="52"/>
      <c r="B149" s="61"/>
      <c r="C149" s="61"/>
      <c r="D149" s="61"/>
      <c r="E149" s="54" t="s">
        <v>311</v>
      </c>
      <c r="F149" s="53"/>
      <c r="G149" s="55"/>
      <c r="H149" s="56"/>
    </row>
    <row r="150" ht="18.95" customHeight="1" spans="1:8">
      <c r="A150" s="52"/>
      <c r="B150" s="61"/>
      <c r="C150" s="61"/>
      <c r="D150" s="61"/>
      <c r="E150" s="54" t="s">
        <v>312</v>
      </c>
      <c r="F150" s="53"/>
      <c r="G150" s="55"/>
      <c r="H150" s="56">
        <f>SUM(H151:H158)</f>
        <v>0</v>
      </c>
    </row>
    <row r="151" ht="18.95" customHeight="1" spans="1:8">
      <c r="A151" s="52"/>
      <c r="B151" s="61"/>
      <c r="C151" s="61"/>
      <c r="D151" s="61"/>
      <c r="E151" s="54" t="s">
        <v>313</v>
      </c>
      <c r="F151" s="53"/>
      <c r="G151" s="55"/>
      <c r="H151" s="56"/>
    </row>
    <row r="152" ht="18.95" customHeight="1" spans="1:8">
      <c r="A152" s="52"/>
      <c r="B152" s="61"/>
      <c r="C152" s="61"/>
      <c r="D152" s="61"/>
      <c r="E152" s="54" t="s">
        <v>314</v>
      </c>
      <c r="F152" s="53"/>
      <c r="G152" s="55"/>
      <c r="H152" s="56"/>
    </row>
    <row r="153" ht="18.95" customHeight="1" spans="1:8">
      <c r="A153" s="52"/>
      <c r="B153" s="61"/>
      <c r="C153" s="61"/>
      <c r="D153" s="61"/>
      <c r="E153" s="54" t="s">
        <v>315</v>
      </c>
      <c r="F153" s="53"/>
      <c r="G153" s="55"/>
      <c r="H153" s="56"/>
    </row>
    <row r="154" ht="18.95" customHeight="1" spans="1:8">
      <c r="A154" s="52"/>
      <c r="B154" s="61"/>
      <c r="C154" s="61"/>
      <c r="D154" s="61"/>
      <c r="E154" s="54" t="s">
        <v>316</v>
      </c>
      <c r="F154" s="53"/>
      <c r="G154" s="55"/>
      <c r="H154" s="56"/>
    </row>
    <row r="155" ht="18.95" customHeight="1" spans="1:8">
      <c r="A155" s="52"/>
      <c r="B155" s="61"/>
      <c r="C155" s="61"/>
      <c r="D155" s="61"/>
      <c r="E155" s="54" t="s">
        <v>317</v>
      </c>
      <c r="F155" s="53"/>
      <c r="G155" s="55"/>
      <c r="H155" s="56"/>
    </row>
    <row r="156" ht="18.95" customHeight="1" spans="1:8">
      <c r="A156" s="52"/>
      <c r="B156" s="61"/>
      <c r="C156" s="61"/>
      <c r="D156" s="61"/>
      <c r="E156" s="54" t="s">
        <v>318</v>
      </c>
      <c r="F156" s="53"/>
      <c r="G156" s="55"/>
      <c r="H156" s="56"/>
    </row>
    <row r="157" ht="18.95" customHeight="1" spans="1:8">
      <c r="A157" s="52"/>
      <c r="B157" s="61"/>
      <c r="C157" s="61"/>
      <c r="D157" s="61"/>
      <c r="E157" s="54" t="s">
        <v>319</v>
      </c>
      <c r="F157" s="53"/>
      <c r="G157" s="55"/>
      <c r="H157" s="56"/>
    </row>
    <row r="158" ht="18.95" customHeight="1" spans="1:8">
      <c r="A158" s="52"/>
      <c r="B158" s="61"/>
      <c r="C158" s="61"/>
      <c r="D158" s="61"/>
      <c r="E158" s="54" t="s">
        <v>320</v>
      </c>
      <c r="F158" s="53"/>
      <c r="G158" s="55"/>
      <c r="H158" s="56"/>
    </row>
    <row r="159" ht="27" customHeight="1" spans="1:8">
      <c r="A159" s="52"/>
      <c r="B159" s="61"/>
      <c r="C159" s="61"/>
      <c r="D159" s="61"/>
      <c r="E159" s="54" t="s">
        <v>321</v>
      </c>
      <c r="F159" s="53"/>
      <c r="G159" s="55"/>
      <c r="H159" s="56">
        <f>SUM(H160:H161)</f>
        <v>0</v>
      </c>
    </row>
    <row r="160" ht="18.95" customHeight="1" spans="1:8">
      <c r="A160" s="52"/>
      <c r="B160" s="61"/>
      <c r="C160" s="61"/>
      <c r="D160" s="61"/>
      <c r="E160" s="54" t="s">
        <v>283</v>
      </c>
      <c r="F160" s="53"/>
      <c r="G160" s="55"/>
      <c r="H160" s="56"/>
    </row>
    <row r="161" ht="29.1" customHeight="1" spans="1:8">
      <c r="A161" s="52"/>
      <c r="B161" s="61"/>
      <c r="C161" s="61"/>
      <c r="D161" s="61"/>
      <c r="E161" s="54" t="s">
        <v>322</v>
      </c>
      <c r="F161" s="53"/>
      <c r="G161" s="55"/>
      <c r="H161" s="56"/>
    </row>
    <row r="162" ht="18.95" customHeight="1" spans="1:8">
      <c r="A162" s="52"/>
      <c r="B162" s="61"/>
      <c r="C162" s="61"/>
      <c r="D162" s="61"/>
      <c r="E162" s="54" t="s">
        <v>323</v>
      </c>
      <c r="F162" s="53"/>
      <c r="G162" s="55"/>
      <c r="H162" s="56">
        <f>SUM(H163:H164)</f>
        <v>0</v>
      </c>
    </row>
    <row r="163" ht="21" customHeight="1" spans="1:8">
      <c r="A163" s="52"/>
      <c r="B163" s="61"/>
      <c r="C163" s="61"/>
      <c r="D163" s="61"/>
      <c r="E163" s="54" t="s">
        <v>283</v>
      </c>
      <c r="F163" s="53"/>
      <c r="G163" s="55"/>
      <c r="H163" s="56"/>
    </row>
    <row r="164" ht="21" customHeight="1" spans="1:8">
      <c r="A164" s="52"/>
      <c r="B164" s="61"/>
      <c r="C164" s="61"/>
      <c r="D164" s="61"/>
      <c r="E164" s="54" t="s">
        <v>324</v>
      </c>
      <c r="F164" s="53"/>
      <c r="G164" s="55"/>
      <c r="H164" s="56"/>
    </row>
    <row r="165" ht="21" customHeight="1" spans="1:8">
      <c r="A165" s="52"/>
      <c r="B165" s="61"/>
      <c r="C165" s="61"/>
      <c r="D165" s="61"/>
      <c r="E165" s="54" t="s">
        <v>325</v>
      </c>
      <c r="F165" s="53"/>
      <c r="G165" s="55"/>
      <c r="H165" s="56"/>
    </row>
    <row r="166" ht="21" customHeight="1" spans="1:8">
      <c r="A166" s="52"/>
      <c r="B166" s="61"/>
      <c r="C166" s="61"/>
      <c r="D166" s="61"/>
      <c r="E166" s="54" t="s">
        <v>326</v>
      </c>
      <c r="F166" s="53"/>
      <c r="G166" s="55"/>
      <c r="H166" s="56">
        <f>SUM(H167:H169)</f>
        <v>0</v>
      </c>
    </row>
    <row r="167" ht="21" customHeight="1" spans="1:8">
      <c r="A167" s="52"/>
      <c r="B167" s="61"/>
      <c r="C167" s="61"/>
      <c r="D167" s="61"/>
      <c r="E167" s="54" t="s">
        <v>292</v>
      </c>
      <c r="F167" s="53"/>
      <c r="G167" s="55"/>
      <c r="H167" s="56"/>
    </row>
    <row r="168" ht="21" customHeight="1" spans="1:8">
      <c r="A168" s="52"/>
      <c r="B168" s="61"/>
      <c r="C168" s="61"/>
      <c r="D168" s="61"/>
      <c r="E168" s="54" t="s">
        <v>294</v>
      </c>
      <c r="F168" s="53"/>
      <c r="G168" s="55"/>
      <c r="H168" s="56"/>
    </row>
    <row r="169" ht="21" customHeight="1" spans="1:8">
      <c r="A169" s="52"/>
      <c r="B169" s="61"/>
      <c r="C169" s="61"/>
      <c r="D169" s="61"/>
      <c r="E169" s="54" t="s">
        <v>327</v>
      </c>
      <c r="F169" s="53"/>
      <c r="G169" s="55"/>
      <c r="H169" s="56"/>
    </row>
    <row r="170" ht="18.95" customHeight="1" spans="1:8">
      <c r="A170" s="52"/>
      <c r="B170" s="61"/>
      <c r="C170" s="61"/>
      <c r="D170" s="61"/>
      <c r="E170" s="54" t="s">
        <v>328</v>
      </c>
      <c r="F170" s="53"/>
      <c r="G170" s="55"/>
      <c r="H170" s="56">
        <f>H171</f>
        <v>0</v>
      </c>
    </row>
    <row r="171" ht="18.95" customHeight="1" spans="1:8">
      <c r="A171" s="52"/>
      <c r="B171" s="61"/>
      <c r="C171" s="61"/>
      <c r="D171" s="61"/>
      <c r="E171" s="54" t="s">
        <v>329</v>
      </c>
      <c r="F171" s="53"/>
      <c r="G171" s="55"/>
      <c r="H171" s="56"/>
    </row>
    <row r="172" ht="18.95" customHeight="1" spans="1:8">
      <c r="A172" s="52"/>
      <c r="B172" s="61"/>
      <c r="C172" s="61"/>
      <c r="D172" s="61"/>
      <c r="E172" s="54" t="s">
        <v>330</v>
      </c>
      <c r="F172" s="53"/>
      <c r="G172" s="55"/>
      <c r="H172" s="56"/>
    </row>
    <row r="173" ht="18.95" customHeight="1" spans="1:8">
      <c r="A173" s="52"/>
      <c r="B173" s="61"/>
      <c r="C173" s="61"/>
      <c r="D173" s="61"/>
      <c r="E173" s="54" t="s">
        <v>331</v>
      </c>
      <c r="F173" s="53"/>
      <c r="G173" s="55"/>
      <c r="H173" s="56"/>
    </row>
    <row r="174" ht="18.95" customHeight="1" spans="1:8">
      <c r="A174" s="52"/>
      <c r="B174" s="61"/>
      <c r="C174" s="61"/>
      <c r="D174" s="61"/>
      <c r="E174" s="54" t="s">
        <v>332</v>
      </c>
      <c r="F174" s="53">
        <f>F175+F179+F188</f>
        <v>58209.32</v>
      </c>
      <c r="G174" s="53">
        <f>G175+G179+G188</f>
        <v>112500</v>
      </c>
      <c r="H174" s="56">
        <f>H175+H179+H188</f>
        <v>170709.32</v>
      </c>
    </row>
    <row r="175" ht="18.95" customHeight="1" spans="1:8">
      <c r="A175" s="52"/>
      <c r="B175" s="61"/>
      <c r="C175" s="61"/>
      <c r="D175" s="61"/>
      <c r="E175" s="54" t="s">
        <v>333</v>
      </c>
      <c r="F175" s="53">
        <f>SUM(F176:F187)</f>
        <v>57000</v>
      </c>
      <c r="G175" s="53">
        <f>SUM(G176:G187)</f>
        <v>112500</v>
      </c>
      <c r="H175" s="56">
        <f>SUM(H176:H178)</f>
        <v>169500</v>
      </c>
    </row>
    <row r="176" ht="18.95" customHeight="1" spans="1:8">
      <c r="A176" s="52"/>
      <c r="B176" s="61"/>
      <c r="C176" s="61"/>
      <c r="D176" s="61"/>
      <c r="E176" s="54" t="s">
        <v>334</v>
      </c>
      <c r="F176" s="53"/>
      <c r="G176" s="55"/>
      <c r="H176" s="56">
        <f>F176+G176</f>
        <v>0</v>
      </c>
    </row>
    <row r="177" ht="26.1" customHeight="1" spans="1:8">
      <c r="A177" s="52"/>
      <c r="B177" s="61"/>
      <c r="C177" s="61"/>
      <c r="D177" s="61"/>
      <c r="E177" s="54" t="s">
        <v>335</v>
      </c>
      <c r="F177" s="53">
        <v>57000</v>
      </c>
      <c r="G177" s="53">
        <v>112500</v>
      </c>
      <c r="H177" s="56">
        <f t="shared" ref="H177:H187" si="7">F177+G177</f>
        <v>169500</v>
      </c>
    </row>
    <row r="178" ht="18.95" customHeight="1" spans="1:8">
      <c r="A178" s="52"/>
      <c r="B178" s="61"/>
      <c r="C178" s="61"/>
      <c r="D178" s="61"/>
      <c r="E178" s="54" t="s">
        <v>336</v>
      </c>
      <c r="F178" s="53"/>
      <c r="G178" s="55"/>
      <c r="H178" s="56">
        <f t="shared" si="7"/>
        <v>0</v>
      </c>
    </row>
    <row r="179" ht="18.95" customHeight="1" spans="1:8">
      <c r="A179" s="52"/>
      <c r="B179" s="61"/>
      <c r="C179" s="61"/>
      <c r="D179" s="61"/>
      <c r="E179" s="54" t="s">
        <v>337</v>
      </c>
      <c r="F179" s="53">
        <v>0</v>
      </c>
      <c r="G179" s="55"/>
      <c r="H179" s="56">
        <f t="shared" si="7"/>
        <v>0</v>
      </c>
    </row>
    <row r="180" ht="18.95" customHeight="1" spans="1:8">
      <c r="A180" s="52"/>
      <c r="B180" s="61"/>
      <c r="C180" s="61"/>
      <c r="D180" s="61"/>
      <c r="E180" s="54" t="s">
        <v>338</v>
      </c>
      <c r="F180" s="53"/>
      <c r="G180" s="55"/>
      <c r="H180" s="56">
        <f t="shared" si="7"/>
        <v>0</v>
      </c>
    </row>
    <row r="181" ht="18.95" customHeight="1" spans="1:8">
      <c r="A181" s="52"/>
      <c r="B181" s="61"/>
      <c r="C181" s="61"/>
      <c r="D181" s="61"/>
      <c r="E181" s="54" t="s">
        <v>339</v>
      </c>
      <c r="F181" s="53"/>
      <c r="G181" s="55"/>
      <c r="H181" s="56">
        <f t="shared" si="7"/>
        <v>0</v>
      </c>
    </row>
    <row r="182" ht="18.95" customHeight="1" spans="1:8">
      <c r="A182" s="52"/>
      <c r="B182" s="61"/>
      <c r="C182" s="61"/>
      <c r="D182" s="61"/>
      <c r="E182" s="54" t="s">
        <v>340</v>
      </c>
      <c r="F182" s="53"/>
      <c r="G182" s="55"/>
      <c r="H182" s="56">
        <f t="shared" si="7"/>
        <v>0</v>
      </c>
    </row>
    <row r="183" ht="18.95" customHeight="1" spans="1:8">
      <c r="A183" s="52"/>
      <c r="B183" s="61"/>
      <c r="C183" s="61"/>
      <c r="D183" s="61"/>
      <c r="E183" s="54" t="s">
        <v>341</v>
      </c>
      <c r="F183" s="53"/>
      <c r="G183" s="55"/>
      <c r="H183" s="56">
        <f t="shared" si="7"/>
        <v>0</v>
      </c>
    </row>
    <row r="184" ht="18.95" customHeight="1" spans="1:8">
      <c r="A184" s="52"/>
      <c r="B184" s="61"/>
      <c r="C184" s="61"/>
      <c r="D184" s="61"/>
      <c r="E184" s="54" t="s">
        <v>342</v>
      </c>
      <c r="F184" s="53"/>
      <c r="G184" s="55"/>
      <c r="H184" s="56">
        <f t="shared" si="7"/>
        <v>0</v>
      </c>
    </row>
    <row r="185" ht="18.95" customHeight="1" spans="1:8">
      <c r="A185" s="52"/>
      <c r="B185" s="61"/>
      <c r="C185" s="61"/>
      <c r="D185" s="61"/>
      <c r="E185" s="54" t="s">
        <v>343</v>
      </c>
      <c r="F185" s="53"/>
      <c r="G185" s="55"/>
      <c r="H185" s="56">
        <f t="shared" si="7"/>
        <v>0</v>
      </c>
    </row>
    <row r="186" ht="18.95" customHeight="1" spans="1:8">
      <c r="A186" s="52"/>
      <c r="B186" s="61"/>
      <c r="C186" s="61"/>
      <c r="D186" s="61"/>
      <c r="E186" s="54" t="s">
        <v>344</v>
      </c>
      <c r="F186" s="53"/>
      <c r="G186" s="55"/>
      <c r="H186" s="56">
        <f t="shared" si="7"/>
        <v>0</v>
      </c>
    </row>
    <row r="187" ht="18.95" customHeight="1" spans="1:8">
      <c r="A187" s="52"/>
      <c r="B187" s="61"/>
      <c r="C187" s="61"/>
      <c r="D187" s="61"/>
      <c r="E187" s="54" t="s">
        <v>345</v>
      </c>
      <c r="F187" s="53"/>
      <c r="G187" s="55"/>
      <c r="H187" s="56">
        <f t="shared" si="7"/>
        <v>0</v>
      </c>
    </row>
    <row r="188" ht="21" customHeight="1" spans="1:8">
      <c r="A188" s="52"/>
      <c r="B188" s="61"/>
      <c r="C188" s="61"/>
      <c r="D188" s="61"/>
      <c r="E188" s="54" t="s">
        <v>346</v>
      </c>
      <c r="F188" s="53">
        <f>SUM(F189:F198)</f>
        <v>1209.32</v>
      </c>
      <c r="G188" s="55"/>
      <c r="H188" s="56">
        <f>SUM(H189:H198)</f>
        <v>1209.32</v>
      </c>
    </row>
    <row r="189" ht="21" customHeight="1" spans="1:8">
      <c r="A189" s="52"/>
      <c r="B189" s="61"/>
      <c r="C189" s="61"/>
      <c r="D189" s="61"/>
      <c r="E189" s="54" t="s">
        <v>347</v>
      </c>
      <c r="F189" s="53">
        <v>813.3</v>
      </c>
      <c r="G189" s="55"/>
      <c r="H189" s="56">
        <f>F189+G189</f>
        <v>813.3</v>
      </c>
    </row>
    <row r="190" ht="21" customHeight="1" spans="1:8">
      <c r="A190" s="52"/>
      <c r="B190" s="61"/>
      <c r="C190" s="61"/>
      <c r="D190" s="61"/>
      <c r="E190" s="54" t="s">
        <v>348</v>
      </c>
      <c r="F190" s="53">
        <v>200</v>
      </c>
      <c r="G190" s="55"/>
      <c r="H190" s="56">
        <f t="shared" ref="H190:H198" si="8">F190+G190</f>
        <v>200</v>
      </c>
    </row>
    <row r="191" ht="21" customHeight="1" spans="1:8">
      <c r="A191" s="52"/>
      <c r="B191" s="61"/>
      <c r="C191" s="61"/>
      <c r="D191" s="61"/>
      <c r="E191" s="54" t="s">
        <v>349</v>
      </c>
      <c r="F191" s="53"/>
      <c r="G191" s="55"/>
      <c r="H191" s="56">
        <f t="shared" si="8"/>
        <v>0</v>
      </c>
    </row>
    <row r="192" ht="21" customHeight="1" spans="1:8">
      <c r="A192" s="52"/>
      <c r="B192" s="61"/>
      <c r="C192" s="61"/>
      <c r="D192" s="61"/>
      <c r="E192" s="54" t="s">
        <v>350</v>
      </c>
      <c r="F192" s="53"/>
      <c r="G192" s="55"/>
      <c r="H192" s="56">
        <f t="shared" si="8"/>
        <v>0</v>
      </c>
    </row>
    <row r="193" ht="21" customHeight="1" spans="1:8">
      <c r="A193" s="52"/>
      <c r="B193" s="61"/>
      <c r="C193" s="61"/>
      <c r="D193" s="61"/>
      <c r="E193" s="54" t="s">
        <v>351</v>
      </c>
      <c r="F193" s="53">
        <v>196.02</v>
      </c>
      <c r="G193" s="55"/>
      <c r="H193" s="56">
        <f t="shared" si="8"/>
        <v>196.02</v>
      </c>
    </row>
    <row r="194" ht="21" customHeight="1" spans="1:8">
      <c r="A194" s="52"/>
      <c r="B194" s="61"/>
      <c r="C194" s="61"/>
      <c r="D194" s="61"/>
      <c r="E194" s="54" t="s">
        <v>352</v>
      </c>
      <c r="F194" s="53"/>
      <c r="G194" s="55"/>
      <c r="H194" s="56">
        <f t="shared" si="8"/>
        <v>0</v>
      </c>
    </row>
    <row r="195" ht="21" customHeight="1" spans="1:8">
      <c r="A195" s="52"/>
      <c r="B195" s="61"/>
      <c r="C195" s="61"/>
      <c r="D195" s="61"/>
      <c r="E195" s="54" t="s">
        <v>353</v>
      </c>
      <c r="F195" s="53"/>
      <c r="G195" s="55"/>
      <c r="H195" s="56">
        <f t="shared" si="8"/>
        <v>0</v>
      </c>
    </row>
    <row r="196" ht="21" customHeight="1" spans="1:8">
      <c r="A196" s="52"/>
      <c r="B196" s="61"/>
      <c r="C196" s="61"/>
      <c r="D196" s="61"/>
      <c r="E196" s="54" t="s">
        <v>354</v>
      </c>
      <c r="F196" s="53"/>
      <c r="G196" s="55"/>
      <c r="H196" s="56">
        <f t="shared" si="8"/>
        <v>0</v>
      </c>
    </row>
    <row r="197" ht="21" customHeight="1" spans="1:8">
      <c r="A197" s="52"/>
      <c r="B197" s="61"/>
      <c r="C197" s="61"/>
      <c r="D197" s="61"/>
      <c r="E197" s="54" t="s">
        <v>355</v>
      </c>
      <c r="F197" s="53"/>
      <c r="G197" s="55"/>
      <c r="H197" s="56">
        <f t="shared" si="8"/>
        <v>0</v>
      </c>
    </row>
    <row r="198" ht="21" customHeight="1" spans="1:8">
      <c r="A198" s="52"/>
      <c r="B198" s="61"/>
      <c r="C198" s="61"/>
      <c r="D198" s="61"/>
      <c r="E198" s="54" t="s">
        <v>356</v>
      </c>
      <c r="F198" s="53"/>
      <c r="G198" s="55"/>
      <c r="H198" s="56">
        <f t="shared" si="8"/>
        <v>0</v>
      </c>
    </row>
    <row r="199" ht="18.95" customHeight="1" spans="1:8">
      <c r="A199" s="52"/>
      <c r="B199" s="61"/>
      <c r="C199" s="61"/>
      <c r="D199" s="61"/>
      <c r="E199" s="54" t="s">
        <v>357</v>
      </c>
      <c r="F199" s="53">
        <f>SUM(F200:F215)</f>
        <v>38700</v>
      </c>
      <c r="G199" s="55"/>
      <c r="H199" s="56">
        <f>SUM(H200:H215)</f>
        <v>38700</v>
      </c>
    </row>
    <row r="200" ht="27" customHeight="1" spans="1:8">
      <c r="A200" s="52"/>
      <c r="B200" s="61"/>
      <c r="C200" s="61"/>
      <c r="D200" s="61"/>
      <c r="E200" s="54" t="s">
        <v>358</v>
      </c>
      <c r="F200" s="53"/>
      <c r="G200" s="55"/>
      <c r="H200" s="56">
        <f t="shared" ref="H200:H205" si="9">G200+F200</f>
        <v>0</v>
      </c>
    </row>
    <row r="201" ht="21" customHeight="1" spans="1:8">
      <c r="A201" s="52"/>
      <c r="B201" s="61"/>
      <c r="C201" s="61"/>
      <c r="D201" s="61"/>
      <c r="E201" s="54" t="s">
        <v>359</v>
      </c>
      <c r="F201" s="53"/>
      <c r="G201" s="55"/>
      <c r="H201" s="56">
        <f t="shared" si="9"/>
        <v>0</v>
      </c>
    </row>
    <row r="202" ht="21" customHeight="1" spans="1:8">
      <c r="A202" s="52"/>
      <c r="B202" s="61"/>
      <c r="C202" s="61"/>
      <c r="D202" s="61"/>
      <c r="E202" s="54" t="s">
        <v>360</v>
      </c>
      <c r="F202" s="53"/>
      <c r="G202" s="55"/>
      <c r="H202" s="56">
        <f t="shared" si="9"/>
        <v>0</v>
      </c>
    </row>
    <row r="203" ht="21" customHeight="1" spans="1:8">
      <c r="A203" s="52"/>
      <c r="B203" s="61"/>
      <c r="C203" s="61"/>
      <c r="D203" s="61"/>
      <c r="E203" s="54" t="s">
        <v>361</v>
      </c>
      <c r="F203" s="53">
        <v>5100</v>
      </c>
      <c r="G203" s="55"/>
      <c r="H203" s="56">
        <f t="shared" si="9"/>
        <v>5100</v>
      </c>
    </row>
    <row r="204" ht="21" customHeight="1" spans="1:8">
      <c r="A204" s="52"/>
      <c r="B204" s="61"/>
      <c r="C204" s="61"/>
      <c r="D204" s="61"/>
      <c r="E204" s="54" t="s">
        <v>362</v>
      </c>
      <c r="F204" s="53"/>
      <c r="G204" s="55"/>
      <c r="H204" s="56">
        <f t="shared" si="9"/>
        <v>0</v>
      </c>
    </row>
    <row r="205" ht="21" customHeight="1" spans="1:8">
      <c r="A205" s="52"/>
      <c r="B205" s="61"/>
      <c r="C205" s="61"/>
      <c r="D205" s="61"/>
      <c r="E205" s="54" t="s">
        <v>363</v>
      </c>
      <c r="F205" s="53"/>
      <c r="G205" s="55"/>
      <c r="H205" s="56">
        <f t="shared" si="9"/>
        <v>0</v>
      </c>
    </row>
    <row r="206" ht="21" customHeight="1" spans="1:8">
      <c r="A206" s="52"/>
      <c r="B206" s="61"/>
      <c r="C206" s="61"/>
      <c r="D206" s="61"/>
      <c r="E206" s="54" t="s">
        <v>364</v>
      </c>
      <c r="F206" s="53"/>
      <c r="G206" s="55"/>
      <c r="H206" s="56">
        <f t="shared" ref="H206:H215" si="10">G206+F206</f>
        <v>0</v>
      </c>
    </row>
    <row r="207" ht="21" customHeight="1" spans="1:8">
      <c r="A207" s="52"/>
      <c r="B207" s="61"/>
      <c r="C207" s="61"/>
      <c r="D207" s="61"/>
      <c r="E207" s="54" t="s">
        <v>365</v>
      </c>
      <c r="F207" s="53"/>
      <c r="G207" s="55"/>
      <c r="H207" s="56">
        <f t="shared" si="10"/>
        <v>0</v>
      </c>
    </row>
    <row r="208" ht="21" customHeight="1" spans="1:8">
      <c r="A208" s="52"/>
      <c r="B208" s="61"/>
      <c r="C208" s="61"/>
      <c r="D208" s="61"/>
      <c r="E208" s="54" t="s">
        <v>366</v>
      </c>
      <c r="F208" s="53"/>
      <c r="G208" s="55"/>
      <c r="H208" s="56">
        <f t="shared" si="10"/>
        <v>0</v>
      </c>
    </row>
    <row r="209" ht="21" customHeight="1" spans="1:8">
      <c r="A209" s="52"/>
      <c r="B209" s="61"/>
      <c r="C209" s="61"/>
      <c r="D209" s="61"/>
      <c r="E209" s="54" t="s">
        <v>367</v>
      </c>
      <c r="F209" s="53"/>
      <c r="G209" s="55"/>
      <c r="H209" s="56">
        <f t="shared" si="10"/>
        <v>0</v>
      </c>
    </row>
    <row r="210" ht="21" customHeight="1" spans="1:8">
      <c r="A210" s="52"/>
      <c r="B210" s="61"/>
      <c r="C210" s="61"/>
      <c r="D210" s="61"/>
      <c r="E210" s="54" t="s">
        <v>368</v>
      </c>
      <c r="F210" s="53"/>
      <c r="G210" s="55"/>
      <c r="H210" s="56">
        <f t="shared" si="10"/>
        <v>0</v>
      </c>
    </row>
    <row r="211" ht="21" customHeight="1" spans="1:8">
      <c r="A211" s="52"/>
      <c r="B211" s="61"/>
      <c r="C211" s="61"/>
      <c r="D211" s="61"/>
      <c r="E211" s="54" t="s">
        <v>369</v>
      </c>
      <c r="F211" s="53">
        <v>2500</v>
      </c>
      <c r="G211" s="55"/>
      <c r="H211" s="56">
        <f t="shared" si="10"/>
        <v>2500</v>
      </c>
    </row>
    <row r="212" ht="21" customHeight="1" spans="1:8">
      <c r="A212" s="52"/>
      <c r="B212" s="61"/>
      <c r="C212" s="61"/>
      <c r="D212" s="61"/>
      <c r="E212" s="54" t="s">
        <v>370</v>
      </c>
      <c r="F212" s="53"/>
      <c r="G212" s="55"/>
      <c r="H212" s="56">
        <f t="shared" si="10"/>
        <v>0</v>
      </c>
    </row>
    <row r="213" ht="21" customHeight="1" spans="1:8">
      <c r="A213" s="52"/>
      <c r="B213" s="61"/>
      <c r="C213" s="61"/>
      <c r="D213" s="61"/>
      <c r="E213" s="54" t="s">
        <v>371</v>
      </c>
      <c r="F213" s="53"/>
      <c r="G213" s="55"/>
      <c r="H213" s="56">
        <f t="shared" si="10"/>
        <v>0</v>
      </c>
    </row>
    <row r="214" ht="21" customHeight="1" spans="1:8">
      <c r="A214" s="52"/>
      <c r="B214" s="61"/>
      <c r="C214" s="61"/>
      <c r="D214" s="61"/>
      <c r="E214" s="54" t="s">
        <v>372</v>
      </c>
      <c r="F214" s="53">
        <v>31100</v>
      </c>
      <c r="G214" s="53"/>
      <c r="H214" s="56">
        <f t="shared" si="10"/>
        <v>31100</v>
      </c>
    </row>
    <row r="215" ht="21" customHeight="1" spans="1:8">
      <c r="A215" s="52"/>
      <c r="B215" s="61"/>
      <c r="C215" s="61"/>
      <c r="D215" s="61"/>
      <c r="E215" s="54" t="s">
        <v>373</v>
      </c>
      <c r="F215" s="53"/>
      <c r="G215" s="55"/>
      <c r="H215" s="56">
        <f t="shared" si="10"/>
        <v>0</v>
      </c>
    </row>
    <row r="216" ht="21" customHeight="1" spans="1:8">
      <c r="A216" s="52"/>
      <c r="B216" s="61"/>
      <c r="C216" s="61"/>
      <c r="D216" s="61"/>
      <c r="E216" s="54" t="s">
        <v>374</v>
      </c>
      <c r="F216" s="53">
        <f>SUM(F217:F232)</f>
        <v>248</v>
      </c>
      <c r="G216" s="55"/>
      <c r="H216" s="56">
        <f>SUM(H217:H232)</f>
        <v>248</v>
      </c>
    </row>
    <row r="217" ht="24" customHeight="1" spans="1:8">
      <c r="A217" s="52"/>
      <c r="B217" s="61"/>
      <c r="C217" s="61"/>
      <c r="D217" s="61"/>
      <c r="E217" s="54" t="s">
        <v>375</v>
      </c>
      <c r="F217" s="53"/>
      <c r="G217" s="55"/>
      <c r="H217" s="56">
        <f>G217+F217</f>
        <v>0</v>
      </c>
    </row>
    <row r="218" ht="20.1" customHeight="1" spans="1:8">
      <c r="A218" s="52"/>
      <c r="B218" s="61"/>
      <c r="C218" s="61"/>
      <c r="D218" s="61"/>
      <c r="E218" s="54" t="s">
        <v>376</v>
      </c>
      <c r="F218" s="53"/>
      <c r="G218" s="55"/>
      <c r="H218" s="56">
        <f t="shared" ref="H218:H237" si="11">G218+F218</f>
        <v>0</v>
      </c>
    </row>
    <row r="219" ht="24" customHeight="1" spans="1:8">
      <c r="A219" s="52"/>
      <c r="B219" s="61"/>
      <c r="C219" s="61"/>
      <c r="D219" s="61"/>
      <c r="E219" s="54" t="s">
        <v>377</v>
      </c>
      <c r="F219" s="53"/>
      <c r="G219" s="55"/>
      <c r="H219" s="56">
        <f t="shared" si="11"/>
        <v>0</v>
      </c>
    </row>
    <row r="220" ht="24" customHeight="1" spans="1:8">
      <c r="A220" s="52"/>
      <c r="B220" s="61"/>
      <c r="C220" s="61"/>
      <c r="D220" s="61"/>
      <c r="E220" s="54" t="s">
        <v>378</v>
      </c>
      <c r="F220" s="53">
        <v>15</v>
      </c>
      <c r="G220" s="55"/>
      <c r="H220" s="56">
        <f t="shared" si="11"/>
        <v>15</v>
      </c>
    </row>
    <row r="221" ht="24" customHeight="1" spans="1:8">
      <c r="A221" s="52"/>
      <c r="B221" s="61"/>
      <c r="C221" s="61"/>
      <c r="D221" s="61"/>
      <c r="E221" s="54" t="s">
        <v>379</v>
      </c>
      <c r="F221" s="53"/>
      <c r="G221" s="55"/>
      <c r="H221" s="56">
        <f t="shared" si="11"/>
        <v>0</v>
      </c>
    </row>
    <row r="222" ht="24" customHeight="1" spans="1:8">
      <c r="A222" s="52"/>
      <c r="B222" s="61"/>
      <c r="C222" s="61"/>
      <c r="D222" s="61"/>
      <c r="E222" s="54" t="s">
        <v>380</v>
      </c>
      <c r="F222" s="53"/>
      <c r="G222" s="55"/>
      <c r="H222" s="56">
        <f t="shared" si="11"/>
        <v>0</v>
      </c>
    </row>
    <row r="223" ht="24" customHeight="1" spans="1:8">
      <c r="A223" s="52"/>
      <c r="B223" s="61"/>
      <c r="C223" s="61"/>
      <c r="D223" s="61"/>
      <c r="E223" s="54" t="s">
        <v>381</v>
      </c>
      <c r="F223" s="53"/>
      <c r="G223" s="55"/>
      <c r="H223" s="56">
        <f t="shared" si="11"/>
        <v>0</v>
      </c>
    </row>
    <row r="224" ht="24" customHeight="1" spans="1:8">
      <c r="A224" s="52"/>
      <c r="B224" s="61"/>
      <c r="C224" s="61"/>
      <c r="D224" s="61"/>
      <c r="E224" s="54" t="s">
        <v>382</v>
      </c>
      <c r="F224" s="53"/>
      <c r="G224" s="55"/>
      <c r="H224" s="56">
        <f t="shared" si="11"/>
        <v>0</v>
      </c>
    </row>
    <row r="225" ht="24" customHeight="1" spans="1:8">
      <c r="A225" s="52"/>
      <c r="B225" s="61"/>
      <c r="C225" s="61"/>
      <c r="D225" s="61"/>
      <c r="E225" s="54" t="s">
        <v>383</v>
      </c>
      <c r="F225" s="53"/>
      <c r="G225" s="55"/>
      <c r="H225" s="56">
        <f t="shared" si="11"/>
        <v>0</v>
      </c>
    </row>
    <row r="226" ht="24" customHeight="1" spans="1:8">
      <c r="A226" s="52"/>
      <c r="B226" s="61"/>
      <c r="C226" s="61"/>
      <c r="D226" s="61"/>
      <c r="E226" s="54" t="s">
        <v>384</v>
      </c>
      <c r="F226" s="53"/>
      <c r="G226" s="55"/>
      <c r="H226" s="56">
        <f t="shared" si="11"/>
        <v>0</v>
      </c>
    </row>
    <row r="227" ht="24" customHeight="1" spans="1:8">
      <c r="A227" s="52"/>
      <c r="B227" s="61"/>
      <c r="C227" s="61"/>
      <c r="D227" s="61"/>
      <c r="E227" s="54" t="s">
        <v>385</v>
      </c>
      <c r="F227" s="53"/>
      <c r="G227" s="55"/>
      <c r="H227" s="56">
        <f t="shared" si="11"/>
        <v>0</v>
      </c>
    </row>
    <row r="228" ht="24" customHeight="1" spans="1:8">
      <c r="A228" s="52"/>
      <c r="B228" s="61"/>
      <c r="C228" s="61"/>
      <c r="D228" s="61"/>
      <c r="E228" s="54" t="s">
        <v>386</v>
      </c>
      <c r="F228" s="53">
        <v>3</v>
      </c>
      <c r="G228" s="55"/>
      <c r="H228" s="56">
        <f t="shared" si="11"/>
        <v>3</v>
      </c>
    </row>
    <row r="229" ht="24" customHeight="1" spans="1:8">
      <c r="A229" s="52"/>
      <c r="B229" s="61"/>
      <c r="C229" s="61"/>
      <c r="D229" s="61"/>
      <c r="E229" s="54" t="s">
        <v>387</v>
      </c>
      <c r="F229" s="53"/>
      <c r="G229" s="55"/>
      <c r="H229" s="56">
        <f t="shared" si="11"/>
        <v>0</v>
      </c>
    </row>
    <row r="230" ht="24" customHeight="1" spans="1:8">
      <c r="A230" s="52"/>
      <c r="B230" s="61"/>
      <c r="C230" s="61"/>
      <c r="D230" s="61"/>
      <c r="E230" s="54" t="s">
        <v>388</v>
      </c>
      <c r="F230" s="53"/>
      <c r="G230" s="55"/>
      <c r="H230" s="56">
        <f t="shared" si="11"/>
        <v>0</v>
      </c>
    </row>
    <row r="231" ht="24" customHeight="1" spans="1:8">
      <c r="A231" s="52"/>
      <c r="B231" s="61"/>
      <c r="C231" s="61"/>
      <c r="D231" s="61"/>
      <c r="E231" s="54" t="s">
        <v>389</v>
      </c>
      <c r="F231" s="53">
        <v>230</v>
      </c>
      <c r="G231" s="55"/>
      <c r="H231" s="56">
        <f t="shared" si="11"/>
        <v>230</v>
      </c>
    </row>
    <row r="232" ht="24" customHeight="1" spans="1:8">
      <c r="A232" s="52"/>
      <c r="B232" s="61"/>
      <c r="C232" s="61"/>
      <c r="D232" s="61"/>
      <c r="E232" s="54" t="s">
        <v>390</v>
      </c>
      <c r="F232" s="53"/>
      <c r="G232" s="55"/>
      <c r="H232" s="56">
        <f t="shared" si="11"/>
        <v>0</v>
      </c>
    </row>
    <row r="233" ht="21" customHeight="1" spans="1:8">
      <c r="A233" s="52"/>
      <c r="B233" s="61"/>
      <c r="C233" s="61"/>
      <c r="D233" s="61"/>
      <c r="E233" s="54"/>
      <c r="F233" s="60"/>
      <c r="G233" s="55"/>
      <c r="H233" s="56">
        <f t="shared" si="11"/>
        <v>0</v>
      </c>
    </row>
    <row r="234" ht="21" customHeight="1" spans="1:8">
      <c r="A234" s="52"/>
      <c r="B234" s="61"/>
      <c r="C234" s="61"/>
      <c r="D234" s="61"/>
      <c r="E234" s="54"/>
      <c r="F234" s="60"/>
      <c r="G234" s="55"/>
      <c r="H234" s="56">
        <f t="shared" si="11"/>
        <v>0</v>
      </c>
    </row>
    <row r="235" ht="21" customHeight="1" spans="1:8">
      <c r="A235" s="52"/>
      <c r="B235" s="61"/>
      <c r="C235" s="61"/>
      <c r="D235" s="61"/>
      <c r="E235" s="54"/>
      <c r="F235" s="60"/>
      <c r="G235" s="55"/>
      <c r="H235" s="56">
        <f t="shared" si="11"/>
        <v>0</v>
      </c>
    </row>
    <row r="236" ht="21" customHeight="1" spans="1:8">
      <c r="A236" s="52"/>
      <c r="B236" s="61"/>
      <c r="C236" s="61"/>
      <c r="D236" s="61"/>
      <c r="E236" s="54"/>
      <c r="F236" s="60"/>
      <c r="G236" s="55"/>
      <c r="H236" s="56">
        <f t="shared" si="11"/>
        <v>0</v>
      </c>
    </row>
    <row r="237" ht="17.1" customHeight="1" spans="1:8">
      <c r="A237" s="52"/>
      <c r="B237" s="61"/>
      <c r="C237" s="61"/>
      <c r="D237" s="61"/>
      <c r="E237" s="54"/>
      <c r="F237" s="60"/>
      <c r="G237" s="55"/>
      <c r="H237" s="56">
        <f t="shared" si="11"/>
        <v>0</v>
      </c>
    </row>
    <row r="238" ht="21" customHeight="1" spans="1:8">
      <c r="A238" s="62" t="s">
        <v>391</v>
      </c>
      <c r="B238" s="53">
        <f>B6+B7+B8+B9+B10+B11+B12+B18+B19+B22+B23+B24+B25+B26+B27+B33+B34</f>
        <v>172445.85</v>
      </c>
      <c r="C238" s="53"/>
      <c r="D238" s="53">
        <f>D6+D7+D8+D9+D10+D11+D12+D18+D19+D22+D23+D24+D25+D26+D27+D33+D34</f>
        <v>172445.85</v>
      </c>
      <c r="E238" s="63" t="s">
        <v>64</v>
      </c>
      <c r="F238" s="53">
        <f>F6+F22+F34+F45+F100+F118+F170+F174+F199+F216</f>
        <v>235263.85</v>
      </c>
      <c r="G238" s="53">
        <f>G6+G22+G34+G45+G100+G118+G170+G174+G199+G216</f>
        <v>112500</v>
      </c>
      <c r="H238" s="56">
        <f>F238+G238</f>
        <v>347763.85</v>
      </c>
    </row>
    <row r="239" ht="21" customHeight="1" spans="1:8">
      <c r="A239" s="64" t="s">
        <v>392</v>
      </c>
      <c r="B239" s="53">
        <f>B240+B243+B244+B246+B247</f>
        <v>67278</v>
      </c>
      <c r="C239" s="53">
        <f>C240+C243+C244+C246+C247</f>
        <v>112500</v>
      </c>
      <c r="D239" s="53">
        <f>B239+C239</f>
        <v>179778</v>
      </c>
      <c r="E239" s="65" t="s">
        <v>393</v>
      </c>
      <c r="F239" s="53">
        <f>F240+F243+F244+F245+F246</f>
        <v>4460</v>
      </c>
      <c r="G239" s="53">
        <f>G240+G243+G244+G245+G246</f>
        <v>0</v>
      </c>
      <c r="H239" s="53">
        <f>H240+H243+H244+H245+H246</f>
        <v>4460</v>
      </c>
    </row>
    <row r="240" ht="21" customHeight="1" spans="1:8">
      <c r="A240" s="52" t="s">
        <v>394</v>
      </c>
      <c r="B240" s="53">
        <f>SUM(B241:B242)</f>
        <v>289</v>
      </c>
      <c r="C240" s="53"/>
      <c r="D240" s="53">
        <f t="shared" ref="D240:D247" si="12">B240+C240</f>
        <v>289</v>
      </c>
      <c r="E240" s="54" t="s">
        <v>395</v>
      </c>
      <c r="F240" s="53"/>
      <c r="G240" s="55"/>
      <c r="H240" s="56"/>
    </row>
    <row r="241" ht="21" customHeight="1" spans="1:8">
      <c r="A241" s="52" t="s">
        <v>396</v>
      </c>
      <c r="B241" s="53">
        <v>289</v>
      </c>
      <c r="C241" s="53"/>
      <c r="D241" s="53">
        <f t="shared" si="12"/>
        <v>289</v>
      </c>
      <c r="E241" s="54" t="s">
        <v>397</v>
      </c>
      <c r="F241" s="53"/>
      <c r="G241" s="55"/>
      <c r="H241" s="56"/>
    </row>
    <row r="242" ht="21" customHeight="1" spans="1:8">
      <c r="A242" s="52" t="s">
        <v>398</v>
      </c>
      <c r="B242" s="53"/>
      <c r="C242" s="53"/>
      <c r="D242" s="53">
        <f t="shared" si="12"/>
        <v>0</v>
      </c>
      <c r="E242" s="54" t="s">
        <v>399</v>
      </c>
      <c r="F242" s="53"/>
      <c r="G242" s="55"/>
      <c r="H242" s="56"/>
    </row>
    <row r="243" ht="21" customHeight="1" spans="1:8">
      <c r="A243" s="52" t="s">
        <v>400</v>
      </c>
      <c r="B243" s="53">
        <v>5529</v>
      </c>
      <c r="C243" s="53"/>
      <c r="D243" s="53">
        <f t="shared" si="12"/>
        <v>5529</v>
      </c>
      <c r="E243" s="54" t="s">
        <v>401</v>
      </c>
      <c r="F243" s="53"/>
      <c r="G243" s="55"/>
      <c r="H243" s="56"/>
    </row>
    <row r="244" ht="21" customHeight="1" spans="1:8">
      <c r="A244" s="52" t="s">
        <v>402</v>
      </c>
      <c r="B244" s="53"/>
      <c r="C244" s="53"/>
      <c r="D244" s="53">
        <f t="shared" si="12"/>
        <v>0</v>
      </c>
      <c r="E244" s="54" t="s">
        <v>403</v>
      </c>
      <c r="F244" s="53"/>
      <c r="G244" s="55"/>
      <c r="H244" s="56"/>
    </row>
    <row r="245" ht="21" customHeight="1" spans="1:8">
      <c r="A245" s="52" t="s">
        <v>404</v>
      </c>
      <c r="B245" s="53"/>
      <c r="C245" s="53"/>
      <c r="D245" s="53">
        <f t="shared" si="12"/>
        <v>0</v>
      </c>
      <c r="E245" s="54" t="s">
        <v>405</v>
      </c>
      <c r="F245" s="53">
        <v>4460</v>
      </c>
      <c r="G245" s="55"/>
      <c r="H245" s="56">
        <v>4460</v>
      </c>
    </row>
    <row r="246" ht="21" customHeight="1" spans="1:8">
      <c r="A246" s="52" t="s">
        <v>406</v>
      </c>
      <c r="B246" s="53"/>
      <c r="C246" s="53"/>
      <c r="D246" s="53">
        <f t="shared" si="12"/>
        <v>0</v>
      </c>
      <c r="E246" s="54" t="s">
        <v>407</v>
      </c>
      <c r="F246" s="53"/>
      <c r="G246" s="55"/>
      <c r="H246" s="56"/>
    </row>
    <row r="247" ht="21" customHeight="1" spans="1:8">
      <c r="A247" s="52" t="s">
        <v>408</v>
      </c>
      <c r="B247" s="53">
        <v>61460</v>
      </c>
      <c r="C247" s="53">
        <v>112500</v>
      </c>
      <c r="D247" s="53">
        <f t="shared" si="12"/>
        <v>173960</v>
      </c>
      <c r="E247" s="54"/>
      <c r="F247" s="61"/>
      <c r="G247" s="55"/>
      <c r="H247" s="66"/>
    </row>
    <row r="248" ht="21" customHeight="1" spans="1:8">
      <c r="A248" s="52"/>
      <c r="B248" s="61"/>
      <c r="C248" s="61"/>
      <c r="D248" s="61"/>
      <c r="E248" s="54"/>
      <c r="F248" s="60"/>
      <c r="G248" s="55"/>
      <c r="H248" s="67"/>
    </row>
    <row r="249" ht="17.1" customHeight="1" spans="1:8">
      <c r="A249" s="52"/>
      <c r="B249" s="61"/>
      <c r="C249" s="61"/>
      <c r="D249" s="61"/>
      <c r="E249" s="54"/>
      <c r="F249" s="61"/>
      <c r="G249" s="55"/>
      <c r="H249" s="66"/>
    </row>
    <row r="250" ht="17.1" customHeight="1" spans="1:8">
      <c r="A250" s="52"/>
      <c r="B250" s="61"/>
      <c r="C250" s="61"/>
      <c r="D250" s="61"/>
      <c r="E250" s="54"/>
      <c r="F250" s="61"/>
      <c r="G250" s="55"/>
      <c r="H250" s="66"/>
    </row>
    <row r="251" s="35" customFormat="1" ht="17.1" customHeight="1" spans="1:8">
      <c r="A251" s="62" t="s">
        <v>156</v>
      </c>
      <c r="B251" s="68">
        <f t="shared" ref="B251:G251" si="13">B238+B239</f>
        <v>239723.85</v>
      </c>
      <c r="C251" s="68">
        <f t="shared" si="13"/>
        <v>112500</v>
      </c>
      <c r="D251" s="68">
        <f t="shared" ref="D251:H251" si="14">D238+D239</f>
        <v>352223.85</v>
      </c>
      <c r="E251" s="63" t="s">
        <v>157</v>
      </c>
      <c r="F251" s="68">
        <f t="shared" si="13"/>
        <v>239723.85</v>
      </c>
      <c r="G251" s="68">
        <f t="shared" si="13"/>
        <v>112500</v>
      </c>
      <c r="H251" s="69">
        <f t="shared" si="14"/>
        <v>352223.85</v>
      </c>
    </row>
    <row r="252" ht="19.5" spans="2:6">
      <c r="B252" s="70">
        <f>B251-F251</f>
        <v>0</v>
      </c>
      <c r="C252" s="70"/>
      <c r="D252" s="70"/>
      <c r="F252" s="37">
        <f>F251-B251</f>
        <v>0</v>
      </c>
    </row>
    <row r="253" spans="2:2">
      <c r="B253" s="37">
        <f>B251-F251</f>
        <v>0</v>
      </c>
    </row>
  </sheetData>
  <mergeCells count="4">
    <mergeCell ref="A2:H2"/>
    <mergeCell ref="G3:H3"/>
    <mergeCell ref="A4:D4"/>
    <mergeCell ref="E4:H4"/>
  </mergeCells>
  <printOptions horizontalCentered="1"/>
  <pageMargins left="0.590551181102362" right="0.590551181102362" top="0.393700787401575" bottom="0.511811023622047" header="0.118110236220472" footer="0.236220472440945"/>
  <pageSetup paperSize="9" firstPageNumber="50" fitToHeight="0" orientation="landscape" useFirstPageNumber="1"/>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25"/>
  <sheetViews>
    <sheetView workbookViewId="0">
      <pane xSplit="4" ySplit="4" topLeftCell="E5" activePane="bottomRight" state="frozen"/>
      <selection/>
      <selection pane="topRight"/>
      <selection pane="bottomLeft"/>
      <selection pane="bottomRight" activeCell="D7" sqref="D7"/>
    </sheetView>
  </sheetViews>
  <sheetFormatPr defaultColWidth="10.6666666666667" defaultRowHeight="12.75"/>
  <cols>
    <col min="1" max="1" width="7.66666666666667" style="4" hidden="1" customWidth="1"/>
    <col min="2" max="2" width="14.8333333333333" style="4" customWidth="1"/>
    <col min="3" max="3" width="14.8333333333333" style="5" customWidth="1"/>
    <col min="4" max="4" width="11" style="6" customWidth="1"/>
    <col min="5" max="5" width="26.8333333333333" style="5" customWidth="1"/>
    <col min="6" max="6" width="46.3333333333333" style="5" customWidth="1"/>
    <col min="7" max="7" width="16.5" style="7" customWidth="1"/>
    <col min="8" max="8" width="39.1666666666667" style="5" customWidth="1"/>
    <col min="9" max="9" width="10.6666666666667" style="5"/>
    <col min="10" max="10" width="21.6666666666667" style="5" customWidth="1"/>
    <col min="11" max="226" width="10.6666666666667" style="5"/>
    <col min="227" max="16384" width="10.6666666666667" style="8"/>
  </cols>
  <sheetData>
    <row r="1" ht="24" customHeight="1" spans="2:7">
      <c r="B1" s="9"/>
      <c r="F1" s="10"/>
      <c r="G1" s="11" t="s">
        <v>409</v>
      </c>
    </row>
    <row r="2" s="1" customFormat="1" ht="34" customHeight="1" spans="1:8">
      <c r="A2" s="12" t="s">
        <v>410</v>
      </c>
      <c r="B2" s="12"/>
      <c r="C2" s="12"/>
      <c r="D2" s="12"/>
      <c r="E2" s="12"/>
      <c r="F2" s="12"/>
      <c r="G2" s="12"/>
      <c r="H2" s="12"/>
    </row>
    <row r="3" s="2" customFormat="1" ht="21" customHeight="1" spans="1:8">
      <c r="A3" s="9"/>
      <c r="B3" s="9"/>
      <c r="C3" s="13"/>
      <c r="D3" s="14"/>
      <c r="E3" s="15"/>
      <c r="F3" s="15"/>
      <c r="G3" s="16" t="s">
        <v>2</v>
      </c>
      <c r="H3" s="17"/>
    </row>
    <row r="4" s="3" customFormat="1" ht="33" customHeight="1" spans="1:226">
      <c r="A4" s="18" t="s">
        <v>411</v>
      </c>
      <c r="B4" s="18" t="s">
        <v>412</v>
      </c>
      <c r="C4" s="18" t="s">
        <v>413</v>
      </c>
      <c r="D4" s="18" t="s">
        <v>414</v>
      </c>
      <c r="E4" s="18" t="s">
        <v>415</v>
      </c>
      <c r="F4" s="19" t="s">
        <v>416</v>
      </c>
      <c r="G4" s="19" t="s">
        <v>417</v>
      </c>
      <c r="H4" s="19" t="s">
        <v>418</v>
      </c>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row>
    <row r="5" s="3" customFormat="1" ht="34" customHeight="1" spans="1:226">
      <c r="A5" s="18"/>
      <c r="B5" s="18"/>
      <c r="C5" s="18"/>
      <c r="D5" s="18"/>
      <c r="E5" s="20" t="s">
        <v>419</v>
      </c>
      <c r="F5" s="21"/>
      <c r="G5" s="22">
        <f>SUM(G6,G8)</f>
        <v>112800</v>
      </c>
      <c r="H5" s="19"/>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row>
    <row r="6" s="3" customFormat="1" ht="35" customHeight="1" spans="1:226">
      <c r="A6" s="23"/>
      <c r="B6" s="23"/>
      <c r="C6" s="23"/>
      <c r="D6" s="23"/>
      <c r="E6" s="20" t="s">
        <v>420</v>
      </c>
      <c r="F6" s="21"/>
      <c r="G6" s="24">
        <f>SUM(G7:G7)</f>
        <v>300</v>
      </c>
      <c r="H6" s="25"/>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row>
    <row r="7" ht="36" customHeight="1" spans="1:8">
      <c r="A7" s="26"/>
      <c r="B7" s="27" t="s">
        <v>421</v>
      </c>
      <c r="C7" s="27" t="s">
        <v>422</v>
      </c>
      <c r="D7" s="28">
        <v>2130305</v>
      </c>
      <c r="E7" s="27" t="s">
        <v>423</v>
      </c>
      <c r="F7" s="29" t="s">
        <v>424</v>
      </c>
      <c r="G7" s="30">
        <v>300</v>
      </c>
      <c r="H7" s="29"/>
    </row>
    <row r="8" ht="36" customHeight="1" spans="1:8">
      <c r="A8" s="26"/>
      <c r="B8" s="27"/>
      <c r="C8" s="27"/>
      <c r="D8" s="28"/>
      <c r="E8" s="20" t="s">
        <v>425</v>
      </c>
      <c r="F8" s="21"/>
      <c r="G8" s="30">
        <f>SUM(G9:G20)</f>
        <v>112500</v>
      </c>
      <c r="H8" s="29"/>
    </row>
    <row r="9" ht="40" customHeight="1" spans="1:8">
      <c r="A9" s="26"/>
      <c r="B9" s="27" t="s">
        <v>421</v>
      </c>
      <c r="C9" s="27" t="s">
        <v>426</v>
      </c>
      <c r="D9" s="28">
        <v>2290402</v>
      </c>
      <c r="E9" s="29" t="s">
        <v>427</v>
      </c>
      <c r="F9" s="29" t="s">
        <v>428</v>
      </c>
      <c r="G9" s="30">
        <v>1000</v>
      </c>
      <c r="H9" s="29"/>
    </row>
    <row r="10" ht="37" customHeight="1" spans="1:8">
      <c r="A10" s="26"/>
      <c r="B10" s="27" t="s">
        <v>421</v>
      </c>
      <c r="C10" s="31" t="s">
        <v>429</v>
      </c>
      <c r="D10" s="28">
        <v>2290402</v>
      </c>
      <c r="E10" s="29" t="s">
        <v>427</v>
      </c>
      <c r="F10" s="29" t="s">
        <v>430</v>
      </c>
      <c r="G10" s="30">
        <v>1000</v>
      </c>
      <c r="H10" s="32"/>
    </row>
    <row r="11" ht="44" customHeight="1" spans="1:8">
      <c r="A11" s="26"/>
      <c r="B11" s="27" t="s">
        <v>421</v>
      </c>
      <c r="C11" s="27" t="s">
        <v>422</v>
      </c>
      <c r="D11" s="28">
        <v>2290402</v>
      </c>
      <c r="E11" s="29" t="s">
        <v>427</v>
      </c>
      <c r="F11" s="29" t="s">
        <v>431</v>
      </c>
      <c r="G11" s="30">
        <v>2800</v>
      </c>
      <c r="H11" s="32"/>
    </row>
    <row r="12" ht="39" customHeight="1" spans="1:8">
      <c r="A12" s="26"/>
      <c r="B12" s="27" t="s">
        <v>421</v>
      </c>
      <c r="C12" s="27" t="s">
        <v>432</v>
      </c>
      <c r="D12" s="28">
        <v>2290402</v>
      </c>
      <c r="E12" s="29" t="s">
        <v>427</v>
      </c>
      <c r="F12" s="29" t="s">
        <v>433</v>
      </c>
      <c r="G12" s="30">
        <v>4500</v>
      </c>
      <c r="H12" s="29"/>
    </row>
    <row r="13" ht="40" customHeight="1" spans="1:8">
      <c r="A13" s="26"/>
      <c r="B13" s="27" t="s">
        <v>421</v>
      </c>
      <c r="C13" s="31" t="s">
        <v>434</v>
      </c>
      <c r="D13" s="28">
        <v>2290402</v>
      </c>
      <c r="E13" s="29" t="s">
        <v>427</v>
      </c>
      <c r="F13" s="29" t="s">
        <v>435</v>
      </c>
      <c r="G13" s="30">
        <v>1000</v>
      </c>
      <c r="H13" s="32"/>
    </row>
    <row r="14" ht="37" customHeight="1" spans="1:8">
      <c r="A14" s="26"/>
      <c r="B14" s="27" t="s">
        <v>421</v>
      </c>
      <c r="C14" s="31" t="s">
        <v>436</v>
      </c>
      <c r="D14" s="28">
        <v>2290402</v>
      </c>
      <c r="E14" s="29" t="s">
        <v>427</v>
      </c>
      <c r="F14" s="29" t="s">
        <v>437</v>
      </c>
      <c r="G14" s="30">
        <v>2700</v>
      </c>
      <c r="H14" s="29" t="s">
        <v>438</v>
      </c>
    </row>
    <row r="15" ht="40" customHeight="1" spans="1:8">
      <c r="A15" s="26"/>
      <c r="B15" s="27" t="s">
        <v>421</v>
      </c>
      <c r="C15" s="31" t="s">
        <v>436</v>
      </c>
      <c r="D15" s="28">
        <v>2290402</v>
      </c>
      <c r="E15" s="29" t="s">
        <v>427</v>
      </c>
      <c r="F15" s="29" t="s">
        <v>439</v>
      </c>
      <c r="G15" s="30">
        <v>3000</v>
      </c>
      <c r="H15" s="29" t="s">
        <v>440</v>
      </c>
    </row>
    <row r="16" ht="39" customHeight="1" spans="1:8">
      <c r="A16" s="26"/>
      <c r="B16" s="27" t="s">
        <v>421</v>
      </c>
      <c r="C16" s="31" t="s">
        <v>441</v>
      </c>
      <c r="D16" s="28">
        <v>2290402</v>
      </c>
      <c r="E16" s="29" t="s">
        <v>427</v>
      </c>
      <c r="F16" s="29" t="s">
        <v>442</v>
      </c>
      <c r="G16" s="30">
        <v>8000</v>
      </c>
      <c r="H16" s="29"/>
    </row>
    <row r="17" ht="39" customHeight="1" spans="1:8">
      <c r="A17" s="26"/>
      <c r="B17" s="27" t="s">
        <v>421</v>
      </c>
      <c r="C17" s="31" t="s">
        <v>443</v>
      </c>
      <c r="D17" s="28">
        <v>2290402</v>
      </c>
      <c r="E17" s="29" t="s">
        <v>427</v>
      </c>
      <c r="F17" s="29" t="s">
        <v>444</v>
      </c>
      <c r="G17" s="30">
        <v>23500</v>
      </c>
      <c r="H17" s="29"/>
    </row>
    <row r="18" ht="37" customHeight="1" spans="1:8">
      <c r="A18" s="26"/>
      <c r="B18" s="27" t="s">
        <v>421</v>
      </c>
      <c r="C18" s="31" t="s">
        <v>443</v>
      </c>
      <c r="D18" s="28">
        <v>2290402</v>
      </c>
      <c r="E18" s="29" t="s">
        <v>427</v>
      </c>
      <c r="F18" s="29" t="s">
        <v>445</v>
      </c>
      <c r="G18" s="30">
        <v>16000</v>
      </c>
      <c r="H18" s="29"/>
    </row>
    <row r="19" ht="39" customHeight="1" spans="1:8">
      <c r="A19" s="26"/>
      <c r="B19" s="27" t="s">
        <v>421</v>
      </c>
      <c r="C19" s="31" t="s">
        <v>436</v>
      </c>
      <c r="D19" s="28">
        <v>2290402</v>
      </c>
      <c r="E19" s="29" t="s">
        <v>427</v>
      </c>
      <c r="F19" s="29" t="s">
        <v>446</v>
      </c>
      <c r="G19" s="30">
        <v>5000</v>
      </c>
      <c r="H19" s="29"/>
    </row>
    <row r="20" ht="38" customHeight="1" spans="1:8">
      <c r="A20" s="26"/>
      <c r="B20" s="27" t="s">
        <v>421</v>
      </c>
      <c r="C20" s="31" t="s">
        <v>436</v>
      </c>
      <c r="D20" s="28">
        <v>2290402</v>
      </c>
      <c r="E20" s="29" t="s">
        <v>427</v>
      </c>
      <c r="F20" s="29" t="s">
        <v>447</v>
      </c>
      <c r="G20" s="30">
        <v>44000</v>
      </c>
      <c r="H20" s="29" t="s">
        <v>448</v>
      </c>
    </row>
    <row r="21" ht="19.5" spans="9:9">
      <c r="I21" s="34"/>
    </row>
    <row r="22" ht="19.5" spans="9:9">
      <c r="I22" s="34"/>
    </row>
    <row r="23" ht="19.5" spans="9:9">
      <c r="I23" s="34"/>
    </row>
    <row r="24" ht="19.5" spans="9:9">
      <c r="I24" s="34"/>
    </row>
    <row r="25" ht="19.5" spans="9:9">
      <c r="I25" s="34"/>
    </row>
  </sheetData>
  <mergeCells count="6">
    <mergeCell ref="A2:H2"/>
    <mergeCell ref="E3:F3"/>
    <mergeCell ref="G3:H3"/>
    <mergeCell ref="E5:F5"/>
    <mergeCell ref="E6:F6"/>
    <mergeCell ref="E8:F8"/>
  </mergeCells>
  <printOptions horizontalCentered="1"/>
  <pageMargins left="0.196527777777778" right="0.314583333333333" top="0.118055555555556" bottom="0.550694444444444" header="0.156944444444444" footer="0.0784722222222222"/>
  <pageSetup paperSize="9" scale="95" firstPageNumber="23"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1、2023年一般公共预算调整收支总表</vt:lpstr>
      <vt:lpstr>2、2023年政府性基金预算第调整收支总表</vt:lpstr>
      <vt:lpstr>3.2023年财政预算调整支出明细表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2021-01-22T02:00:00Z</dcterms:created>
  <cp:lastPrinted>2021-12-20T04:22:00Z</cp:lastPrinted>
  <dcterms:modified xsi:type="dcterms:W3CDTF">2023-12-26T02:49:56Z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