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10"/>
  </bookViews>
  <sheets>
    <sheet name="1" sheetId="7" r:id="rId1"/>
    <sheet name="2" sheetId="8" r:id="rId2"/>
    <sheet name="3" sheetId="2" r:id="rId3"/>
    <sheet name="4" sheetId="1" r:id="rId4"/>
  </sheets>
  <externalReferences>
    <externalReference r:id="rId5"/>
  </externalReferences>
  <definedNames>
    <definedName name="_xlnm._FilterDatabase" localSheetId="0" hidden="1">'1'!$A$5:$IX$117</definedName>
    <definedName name="_xlnm._FilterDatabase" localSheetId="1" hidden="1">'2'!$A$4:$ID$72</definedName>
    <definedName name="_xlnm._FilterDatabase" localSheetId="3" hidden="1">'4'!$A$4:$XEG$196</definedName>
    <definedName name="z_qtltzd">[1]z_qtltzd!#REF!</definedName>
    <definedName name="_xlnm.Print_Titles" localSheetId="3">'4'!$1:$4</definedName>
    <definedName name="Sheet1">#REF!</definedName>
    <definedName name="_xlnm.Print_Area" localSheetId="3">'4'!$A$1:$I$196</definedName>
    <definedName name="Sheet1" localSheetId="2">#REF!</definedName>
    <definedName name="z_qtltzd" localSheetId="2">[1]z_qtltzd!#REF!</definedName>
    <definedName name="_xlnm.Print_Titles" localSheetId="2">'3'!$1:$6</definedName>
    <definedName name="_xlnm.Print_Area" localSheetId="2">'3'!$A$1:$V$253</definedName>
    <definedName name="Sheet1" localSheetId="0">#REF!</definedName>
    <definedName name="z_qtltzd" localSheetId="0">[1]z_qtltzd!#REF!</definedName>
    <definedName name="_xlnm.Print_Area" localSheetId="0">'1'!$A$1:$S$117</definedName>
    <definedName name="_xlnm.Print_Titles" localSheetId="0">'1'!$1:$5</definedName>
    <definedName name="Sheet1" localSheetId="1">#REF!</definedName>
    <definedName name="_xlnm.Print_Titles" localSheetId="1">'2'!$1:$4</definedName>
    <definedName name="_xlnm.Print_Area" localSheetId="1">'2'!$A$1:$I$72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王靖茗</author>
  </authors>
  <commentList>
    <comment ref="A29" authorId="0">
      <text>
        <r>
          <rPr>
            <b/>
            <sz val="9"/>
            <rFont val="宋体"/>
            <charset val="134"/>
          </rPr>
          <t>作者:</t>
        </r>
        <r>
          <rPr>
            <sz val="9"/>
            <rFont val="宋体"/>
            <charset val="134"/>
          </rPr>
          <t xml:space="preserve">
从2016年1月1日转入</t>
        </r>
      </text>
    </comment>
    <comment ref="A53" authorId="1">
      <text>
        <r>
          <rPr>
            <sz val="12"/>
            <rFont val="宋体"/>
            <charset val="134"/>
          </rPr>
          <t>王靖茗:
含之前的老少边穷等转移支付收入</t>
        </r>
      </text>
    </comment>
    <comment ref="A77" authorId="0">
      <text>
        <r>
          <rPr>
            <b/>
            <sz val="9"/>
            <rFont val="宋体"/>
            <charset val="134"/>
          </rPr>
          <t>雷州:原湛江市的补助：1、城乡居民低保1122万元；2、基本公共卫生服务946万元，农村离任干部补贴968万元。</t>
        </r>
        <r>
          <rPr>
            <sz val="9"/>
            <rFont val="宋体"/>
            <charset val="134"/>
          </rPr>
          <t xml:space="preserve">
</t>
        </r>
      </text>
    </comment>
  </commentList>
</comments>
</file>

<file path=xl/sharedStrings.xml><?xml version="1.0" encoding="utf-8"?>
<sst xmlns="http://schemas.openxmlformats.org/spreadsheetml/2006/main" count="1788" uniqueCount="810">
  <si>
    <t>表一</t>
  </si>
  <si>
    <t>雷州市2020年一般公共预算调整收支总表</t>
  </si>
  <si>
    <t>单位：万元</t>
  </si>
  <si>
    <t>收入项目</t>
  </si>
  <si>
    <t>2020年预算数</t>
  </si>
  <si>
    <t>第一次预算数调整数</t>
  </si>
  <si>
    <t>第一次调整后预算数</t>
  </si>
  <si>
    <t>第二次预算数调整数</t>
  </si>
  <si>
    <t>第二次调整后预算数</t>
  </si>
  <si>
    <t>第三次预算数调整数</t>
  </si>
  <si>
    <t>第三次调整后预算数</t>
  </si>
  <si>
    <t>支出项目</t>
  </si>
  <si>
    <t>小计</t>
  </si>
  <si>
    <t>调增</t>
  </si>
  <si>
    <t>调减</t>
  </si>
  <si>
    <t>一、税收收入</t>
  </si>
  <si>
    <t>一、一般公共服务支出</t>
  </si>
  <si>
    <t>国内增值税</t>
  </si>
  <si>
    <t>二、外交支出</t>
  </si>
  <si>
    <t>改征增值税</t>
  </si>
  <si>
    <t>三、国防支出</t>
  </si>
  <si>
    <t>营业税</t>
  </si>
  <si>
    <t>四、公共安全支出</t>
  </si>
  <si>
    <t>企业所得税</t>
  </si>
  <si>
    <t>五、教育支出</t>
  </si>
  <si>
    <t>个人所得税</t>
  </si>
  <si>
    <t>六、科学技术支出</t>
  </si>
  <si>
    <t>资源税</t>
  </si>
  <si>
    <t>七、文化旅游体育与传媒支出</t>
  </si>
  <si>
    <t>城市维护建设税</t>
  </si>
  <si>
    <t>八、社会保障和就业支出</t>
  </si>
  <si>
    <t>房产税</t>
  </si>
  <si>
    <t>九、卫生健康支出</t>
  </si>
  <si>
    <t>印花税</t>
  </si>
  <si>
    <t>十、节能环保支出</t>
  </si>
  <si>
    <t>城镇土地使用税</t>
  </si>
  <si>
    <t>十一、城乡社区支出</t>
  </si>
  <si>
    <t>土地增值税</t>
  </si>
  <si>
    <t>十二、农林水支出</t>
  </si>
  <si>
    <t>车船税</t>
  </si>
  <si>
    <t>十三、交通运输支出</t>
  </si>
  <si>
    <t>环境保护税</t>
  </si>
  <si>
    <t>十四、资源勘探工业信息等支出</t>
  </si>
  <si>
    <t>耕地占用税</t>
  </si>
  <si>
    <t>十五、商业服务业等支出</t>
  </si>
  <si>
    <t>契税</t>
  </si>
  <si>
    <t>十六、金融支出</t>
  </si>
  <si>
    <t>其他税收收入</t>
  </si>
  <si>
    <t>十七、援助其他地区支出</t>
  </si>
  <si>
    <t>二、非税收入</t>
  </si>
  <si>
    <t>十八、自然资源海洋气象等支出</t>
  </si>
  <si>
    <t>专项收入</t>
  </si>
  <si>
    <t>十九、住房保障支出</t>
  </si>
  <si>
    <t>行政事业性收费收入</t>
  </si>
  <si>
    <t>二十、粮油物资储备支出</t>
  </si>
  <si>
    <t>罚没收入</t>
  </si>
  <si>
    <t>二十一、灾害防治及应急管理支出</t>
  </si>
  <si>
    <t>国有资本经营收入</t>
  </si>
  <si>
    <t>二十二、预备费</t>
  </si>
  <si>
    <t>国有资源(资产)有偿使用收入</t>
  </si>
  <si>
    <t>二十三、其他支出</t>
  </si>
  <si>
    <t>捐赠收入</t>
  </si>
  <si>
    <t>二十四、债务付息支出</t>
  </si>
  <si>
    <t>政府住房基金收入</t>
  </si>
  <si>
    <t>二十五、债务发行费用支出</t>
  </si>
  <si>
    <t xml:space="preserve">  其他收入</t>
  </si>
  <si>
    <t>本级收入合计</t>
  </si>
  <si>
    <t>三、上级补助收入</t>
  </si>
  <si>
    <t>支出合计</t>
  </si>
  <si>
    <t xml:space="preserve">    返还性收入</t>
  </si>
  <si>
    <t xml:space="preserve">      所得税基数返还收入 </t>
  </si>
  <si>
    <t>二十六、 转移性支出</t>
  </si>
  <si>
    <t xml:space="preserve">      成品油税费改革税收返还收入</t>
  </si>
  <si>
    <t xml:space="preserve">  体制上解支出</t>
  </si>
  <si>
    <t xml:space="preserve">      增值税税收返还收入</t>
  </si>
  <si>
    <t xml:space="preserve">  出口退税专项上解支出</t>
  </si>
  <si>
    <t xml:space="preserve">      消费税税收返还收入</t>
  </si>
  <si>
    <t xml:space="preserve">  专项上解支出</t>
  </si>
  <si>
    <t xml:space="preserve">      增值税五五分享税收返还收入</t>
  </si>
  <si>
    <t>二十七、债务还本支出</t>
  </si>
  <si>
    <t xml:space="preserve">      其他返还性收入</t>
  </si>
  <si>
    <t>二十八、安排预算稳定调节基金</t>
  </si>
  <si>
    <t xml:space="preserve">    一般性转移支付收入</t>
  </si>
  <si>
    <t>二十九、待偿债置换一般债券结余</t>
  </si>
  <si>
    <t xml:space="preserve">      体制补助收入</t>
  </si>
  <si>
    <t>三十、调出资金</t>
  </si>
  <si>
    <t xml:space="preserve">      均衡性转移支付收入</t>
  </si>
  <si>
    <t>三十一、年终结余</t>
  </si>
  <si>
    <t xml:space="preserve">      县级基本财力保障机制奖补资金收入</t>
  </si>
  <si>
    <t xml:space="preserve">   其中：净结余</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</si>
  <si>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</si>
  <si>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</si>
  <si>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</si>
  <si>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</si>
  <si>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</si>
  <si>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</si>
  <si>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</si>
  <si>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</si>
  <si>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</si>
  <si>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</si>
  <si>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</si>
  <si>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</si>
  <si>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</si>
  <si>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</si>
  <si>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</si>
  <si>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</si>
  <si>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</si>
  <si>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</si>
  <si>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</si>
  <si>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</si>
  <si>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</si>
  <si>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</si>
  <si>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</si>
  <si>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</si>
  <si>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</si>
  <si>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</si>
  <si>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</si>
  <si>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</si>
  <si>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</si>
  <si>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</si>
  <si>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</si>
  <si>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</si>
  <si>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</si>
  <si>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</si>
  <si>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</si>
  <si>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</si>
  <si>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</si>
  <si>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</si>
  <si>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</si>
  <si>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</si>
  <si>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</si>
  <si>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</si>
  <si>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</si>
  <si>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</si>
  <si>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</si>
  <si>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</si>
  <si>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</si>
  <si>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</si>
  <si>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</si>
  <si>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</si>
  <si>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</si>
  <si>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</si>
  <si>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</si>
  <si>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</si>
  <si>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四、下级上解收入</t>
  </si>
  <si>
    <t xml:space="preserve">    体制上解收入</t>
  </si>
  <si>
    <t xml:space="preserve">    专项上解收入</t>
  </si>
  <si>
    <t xml:space="preserve">  五、上年结余收入</t>
  </si>
  <si>
    <t xml:space="preserve">  六、调入资金</t>
  </si>
  <si>
    <t xml:space="preserve">    从政府性基金预算调入</t>
  </si>
  <si>
    <t xml:space="preserve">    从国有资本经营预算调入</t>
  </si>
  <si>
    <t xml:space="preserve">    从其他资金调入</t>
  </si>
  <si>
    <t xml:space="preserve">  七、地方政府一般债务收入</t>
  </si>
  <si>
    <t xml:space="preserve">  八、地方政府一般债务转贷收入</t>
  </si>
  <si>
    <t xml:space="preserve">  九、接受其他地区援助收入</t>
  </si>
  <si>
    <t xml:space="preserve">  十、 动用预算稳定调节基金</t>
  </si>
  <si>
    <t xml:space="preserve">  十一、减上解支出</t>
  </si>
  <si>
    <t>收入总计</t>
  </si>
  <si>
    <t>支出总计</t>
  </si>
  <si>
    <t>.</t>
  </si>
  <si>
    <t>表二</t>
  </si>
  <si>
    <t>雷州市2020年一般公共预算调整支出明细表</t>
  </si>
  <si>
    <t>单位：元</t>
  </si>
  <si>
    <t>序号</t>
  </si>
  <si>
    <t>资金归属股室</t>
  </si>
  <si>
    <t>单位名称</t>
  </si>
  <si>
    <t>科目代码</t>
  </si>
  <si>
    <t>科目名称</t>
  </si>
  <si>
    <t>项目名称</t>
  </si>
  <si>
    <t>摘　　　要</t>
  </si>
  <si>
    <t>金   额</t>
  </si>
  <si>
    <t>备　注</t>
  </si>
  <si>
    <t xml:space="preserve">调减一般公共预算支出        合计  </t>
  </si>
  <si>
    <t>调减一般公共预算年初预算项目支出     小计</t>
  </si>
  <si>
    <t>预算股</t>
  </si>
  <si>
    <t>各单位</t>
  </si>
  <si>
    <t>其他一般公共服务支出</t>
  </si>
  <si>
    <t>本级年初预算项目</t>
  </si>
  <si>
    <t>“四个全面”绩效考核奖金（含事业）和绩效慰问金</t>
  </si>
  <si>
    <t>剩余指标</t>
  </si>
  <si>
    <t>补发2019年正常晋升、退休金及各项补发工资</t>
  </si>
  <si>
    <t>教科文股</t>
  </si>
  <si>
    <t>机关事业单位基本养老保险缴费支出</t>
  </si>
  <si>
    <t>教科文股归口单位统发在职人员基本养老保险</t>
  </si>
  <si>
    <t>社会保障股</t>
  </si>
  <si>
    <t>[2080506]机关事业单位职业年金缴费支出</t>
  </si>
  <si>
    <t>做实2014年10月-2015年12月职业年金记账资金（工资基数总额的8%）</t>
  </si>
  <si>
    <t>机关事业单位职业年金缴费支出</t>
  </si>
  <si>
    <t>教科文股归口单位统发在职人员职业年金</t>
  </si>
  <si>
    <t>财政对城乡居民基本养老保险基金的补助</t>
  </si>
  <si>
    <t>解决城乡居民基本养老保险历年欠数</t>
  </si>
  <si>
    <t>地方公路局</t>
  </si>
  <si>
    <t>成品油价格改革补贴其他支出</t>
  </si>
  <si>
    <t>雷州市地方公路局成品油价格改革补贴其他支出</t>
  </si>
  <si>
    <t>调减一般公共预算第二次预算调整项目支出     小计</t>
  </si>
  <si>
    <t>行政政法股</t>
  </si>
  <si>
    <t>人大办</t>
  </si>
  <si>
    <t>行政运行</t>
  </si>
  <si>
    <t>第二次预算调整项目</t>
  </si>
  <si>
    <t>市人大常委会会议室智能系统建设、设备购置及修缮项目缺口资金</t>
  </si>
  <si>
    <t>数据局</t>
  </si>
  <si>
    <t>统一申办镇村受理平台推广建设经费</t>
  </si>
  <si>
    <t>电子政务外网互联IPV6宽带扩容及网络安全服务提升项目（共需196.20万元，分三年付，每年65.4万）</t>
  </si>
  <si>
    <t>2020年“数字政府”运行经费（宣传15万，调研及业务培训10万，网络设备维护5万）</t>
  </si>
  <si>
    <t>政数局购买公务用车</t>
  </si>
  <si>
    <t>乌石镇政府</t>
  </si>
  <si>
    <t>乌石镇政府解决我镇办公经费缺口</t>
  </si>
  <si>
    <t>机关事务管理局</t>
  </si>
  <si>
    <t>机关服务</t>
  </si>
  <si>
    <t>市委、人大、旧武装部三大院保安服务费（11月起新签订三大院25名保安合同，补2个月差额）</t>
  </si>
  <si>
    <t>市委、人大、旧武装部三大院环境卫生及零星修缮维护</t>
  </si>
  <si>
    <t>其他政府办公厅（室）及相关机构事务支出</t>
  </si>
  <si>
    <t>乌石镇政府《乌石港志》编篆出版经费</t>
  </si>
  <si>
    <t>客路镇政府</t>
  </si>
  <si>
    <t>客路镇打击治理网络新型违法犯罪工作现场推进会筹备工作</t>
  </si>
  <si>
    <t>政府办</t>
  </si>
  <si>
    <t>政府办雷州市人民政府办公室电子公文系统安全可靠应用全面替代工程项目资金</t>
  </si>
  <si>
    <t>综合股</t>
  </si>
  <si>
    <t>发改局</t>
  </si>
  <si>
    <t>战略规划与实施</t>
  </si>
  <si>
    <t>发改局雷州市“十四五”规划编制工作经费</t>
  </si>
  <si>
    <t>统计局</t>
  </si>
  <si>
    <t>专项普查活动</t>
  </si>
  <si>
    <t>统计局第七次全国人口普查“两员”补助经费</t>
  </si>
  <si>
    <t>宣传部</t>
  </si>
  <si>
    <t>其他宣传事务支出</t>
  </si>
  <si>
    <t>两城同创工作办公室改造修缮、购置办公设备等经费</t>
  </si>
  <si>
    <t>两城同创工作办公室工作经费</t>
  </si>
  <si>
    <t>公安局</t>
  </si>
  <si>
    <t>信息化建设</t>
  </si>
  <si>
    <t>推进我市“一标三实”基础信息采集录入经费（即：房屋建设物标准地址、实有人口、实有房屋、实有单位）</t>
  </si>
  <si>
    <t>特别业务</t>
  </si>
  <si>
    <t>公安局反诈经费</t>
  </si>
  <si>
    <t>法院</t>
  </si>
  <si>
    <t>“两庭”建设</t>
  </si>
  <si>
    <t>法院推进人民法庭规范化、信息化建设资金</t>
  </si>
  <si>
    <t>司法局</t>
  </si>
  <si>
    <t>律师公证管理</t>
  </si>
  <si>
    <t>司法局聘请市政府法律顾问</t>
  </si>
  <si>
    <t>法律援助</t>
  </si>
  <si>
    <t>司法局2020年法律援助补贴经费</t>
  </si>
  <si>
    <t>教育局</t>
  </si>
  <si>
    <t>其他教育管理事务支出</t>
  </si>
  <si>
    <t>教育教研活动经费、考试费</t>
  </si>
  <si>
    <t>文广旅体局</t>
  </si>
  <si>
    <t>他文化和旅游支出</t>
  </si>
  <si>
    <t>文广旅体局乡村旅游工作经费</t>
  </si>
  <si>
    <t>体育竞赛</t>
  </si>
  <si>
    <t>文广旅体局竞技体育运动经费</t>
  </si>
  <si>
    <t>人社局</t>
  </si>
  <si>
    <t>就业管理事务</t>
  </si>
  <si>
    <t>人社局市戒毒康复人员就业安置帮扶经费</t>
  </si>
  <si>
    <t>退役军人事务局</t>
  </si>
  <si>
    <t>其他退役军人事务管理支出</t>
  </si>
  <si>
    <t>退役军人事务局现役军人立功送喜报和慰问重大变故现役军人家属经费</t>
  </si>
  <si>
    <t>退役军人事务局2020年“八一”慰问军转干部等活动经费</t>
  </si>
  <si>
    <t>退役军人事务局追加我市“八一”建军节和春节期间慰问工作经费</t>
  </si>
  <si>
    <t>雷州市妇幼保健计划生育中心</t>
  </si>
  <si>
    <t>其他公立医院支出</t>
  </si>
  <si>
    <t>雷州市妇幼保健计划生育中心升级项目高压配电项目</t>
  </si>
  <si>
    <t>雷州市人民医院</t>
  </si>
  <si>
    <t>雷州市人民医院升级项目高压配电项目</t>
  </si>
  <si>
    <t>雷州市人民医院发热门诊改造建设</t>
  </si>
  <si>
    <t>雷州市人民医院120急救指挥中心建设尚欠资金</t>
  </si>
  <si>
    <t>雷州市中医医院</t>
  </si>
  <si>
    <t>雷州市中医医院住院综合楼建设项目配套资金</t>
  </si>
  <si>
    <t>雷州市中医医院升级项目高压配电项目</t>
  </si>
  <si>
    <t>雷州市附城卫生院</t>
  </si>
  <si>
    <t>其他基层医疗卫生机构支出</t>
  </si>
  <si>
    <t>雷州市第二人民医院（附城卫生院）发热门诊改造建设</t>
  </si>
  <si>
    <t>雷州市卫生健康局</t>
  </si>
  <si>
    <t>2020年市县村卫生站规范化建设配套58间</t>
  </si>
  <si>
    <t>雷州市乌石卫生院</t>
  </si>
  <si>
    <t>雷州市第四人民医院（乌石卫生院）升级项目医疗气体工程</t>
  </si>
  <si>
    <t>雷州市第四人民医院（乌石卫生院）发热门诊改造建设</t>
  </si>
  <si>
    <t>雷州市第四人民医院（乌石卫生院）升级项目手术室和ICU装修工程</t>
  </si>
  <si>
    <t>其他公共卫生支出</t>
  </si>
  <si>
    <t>雷州市新冠肺炎防控指挥部防控经费</t>
  </si>
  <si>
    <t>妇幼保健院、中医院、第二人民医院、第四人民医院核酸检测实验室建设经费</t>
  </si>
  <si>
    <t>企业股</t>
  </si>
  <si>
    <t>城综局</t>
  </si>
  <si>
    <t>固体废弃物与化学品</t>
  </si>
  <si>
    <t>广业环保公司污泥处置有偿服务费2019年12月-2020年6月</t>
  </si>
  <si>
    <t>雷州市乌石镇临时应急生活垃圾处理站2-5月份垃圾处理费用</t>
  </si>
  <si>
    <t>雷州市乌石镇临时应急生活垃圾处理站6-12月份垃圾处理费用</t>
  </si>
  <si>
    <t>环保局</t>
  </si>
  <si>
    <t>生态保护</t>
  </si>
  <si>
    <t>环保局编制畜禽禁养矢量化边界图经费</t>
  </si>
  <si>
    <t>雷州市饮水源地规范化建设工程尾款及保质金</t>
  </si>
  <si>
    <t>经济建设股</t>
  </si>
  <si>
    <t>城综局执法用车经费（8辆）</t>
  </si>
  <si>
    <t>农业股</t>
  </si>
  <si>
    <t>雷州市水务局</t>
  </si>
  <si>
    <t>水利工程建设</t>
  </si>
  <si>
    <t>省“回头看”督查发现雷州市农村饮水安全工程问题整改资金，财政结算3071913.62元，年初已安排预算242万元，</t>
  </si>
  <si>
    <t>解决北仔海堤实施阶段完工程项目资金</t>
  </si>
  <si>
    <t>南渡河海堤滑坡修复工程</t>
  </si>
  <si>
    <t>覃斗镇政府</t>
  </si>
  <si>
    <t>对村民委员会和村党支部的补助</t>
  </si>
  <si>
    <t>覃斗镇后洪村换届选举工作经费</t>
  </si>
  <si>
    <t>农业保险保费补贴</t>
  </si>
  <si>
    <t>2020年全市政策性农村住房保险农户自负保费部分</t>
  </si>
  <si>
    <t>政府办（市金融工作局）</t>
  </si>
  <si>
    <t>我市2016年（缺口部分）和2019年下半年农房保险保费</t>
  </si>
  <si>
    <t>我市2020年农房保险保费县级补贴部分资金</t>
  </si>
  <si>
    <t>交通局</t>
  </si>
  <si>
    <t>其他公路水路运输支出</t>
  </si>
  <si>
    <t>交通局编制《雷州市“十四五”综合交通运输发展规划》资金</t>
  </si>
  <si>
    <t>交通局编制《雷州市综合交通发展战略研究》资金</t>
  </si>
  <si>
    <t>住建局</t>
  </si>
  <si>
    <t>农村危房改造</t>
  </si>
  <si>
    <t>2019年农村危房改造县级配套资金</t>
  </si>
  <si>
    <t>雷州市应急管理局</t>
  </si>
  <si>
    <t>其他应急管理支出</t>
  </si>
  <si>
    <t>应急局250KVA欧式箱变新装工程及设计费</t>
  </si>
  <si>
    <t>消防救援大队</t>
  </si>
  <si>
    <t>消防应急救援</t>
  </si>
  <si>
    <t>消防救援大队解决龙门消防站旧站改造经费</t>
  </si>
  <si>
    <t>表三</t>
  </si>
  <si>
    <t>雷州市2020年政府性基金预算调整收支总表</t>
  </si>
  <si>
    <t>收入</t>
  </si>
  <si>
    <t>支出</t>
  </si>
  <si>
    <t>项目</t>
  </si>
  <si>
    <t>第一次预算数调整</t>
  </si>
  <si>
    <t>第三次预算数调整</t>
  </si>
  <si>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</si>
  <si>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</si>
  <si>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</si>
  <si>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</si>
  <si>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</si>
  <si>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资助国产影片放映</t>
  </si>
  <si>
    <t>四、国家电影事业发展专项资金收入</t>
  </si>
  <si>
    <t xml:space="preserve">      资助影院建设</t>
  </si>
  <si>
    <t>五、国有土地收益基金收入</t>
  </si>
  <si>
    <t xml:space="preserve">      资助少数民族语电影译制</t>
  </si>
  <si>
    <t>六、农业土地开发资金收入</t>
  </si>
  <si>
    <t xml:space="preserve">      购买农村电影公益性放映版权服务</t>
  </si>
  <si>
    <t>七、国有土地使用权出让收入</t>
  </si>
  <si>
    <t xml:space="preserve">      其他国家电影事业发展专项资金支出</t>
  </si>
  <si>
    <t xml:space="preserve">  土地出让价款收入</t>
  </si>
  <si>
    <t xml:space="preserve">   旅游发展基金支出</t>
  </si>
  <si>
    <t xml:space="preserve">  补缴的土地价款</t>
  </si>
  <si>
    <t xml:space="preserve">      宣传促销</t>
  </si>
  <si>
    <t xml:space="preserve">  划拨土地收入</t>
  </si>
  <si>
    <t xml:space="preserve">      行业规划</t>
  </si>
  <si>
    <t xml:space="preserve">  缴纳新增建设用地土地有偿使用费</t>
  </si>
  <si>
    <t xml:space="preserve">      旅游事业补助</t>
  </si>
  <si>
    <t xml:space="preserve">  其他土地出让收入</t>
  </si>
  <si>
    <t xml:space="preserve">      地方旅游开发项目补助</t>
  </si>
  <si>
    <t>八、大中型水库库区基金收入</t>
  </si>
  <si>
    <t xml:space="preserve">      其他旅游发展基金支出 </t>
  </si>
  <si>
    <t>九、彩票公益金收入</t>
  </si>
  <si>
    <t xml:space="preserve">   国家电影事业发展专项资金对应专项债务收入安排的支出</t>
  </si>
  <si>
    <t xml:space="preserve">  福利彩票公益金收入</t>
  </si>
  <si>
    <t xml:space="preserve">      资助城市影院</t>
  </si>
  <si>
    <t xml:space="preserve">  体育彩票公益金收入</t>
  </si>
  <si>
    <t xml:space="preserve">      其他国家电影事业发展专项资金对应专项债务收入支出</t>
  </si>
  <si>
    <t>十、城市基础设施配套费收入</t>
  </si>
  <si>
    <t>二、社会保障和就业支出</t>
  </si>
  <si>
    <t>十一、小型水库移民扶助基金收入</t>
  </si>
  <si>
    <t xml:space="preserve">    大中型水库移民后期扶持基金支出</t>
  </si>
  <si>
    <t>十二、国家重大水利工程建设基金收入</t>
  </si>
  <si>
    <t xml:space="preserve">      移民补助</t>
  </si>
  <si>
    <t>十三、车辆通行费</t>
  </si>
  <si>
    <t xml:space="preserve">      基础设施建设和经济发展</t>
  </si>
  <si>
    <t>十四、污水处理费收入</t>
  </si>
  <si>
    <t xml:space="preserve">      其他大中型水库移民后期扶持基金支出</t>
  </si>
  <si>
    <t>十五、彩票发行机构和彩票销售机构的业务费用</t>
  </si>
  <si>
    <t xml:space="preserve">    小型水库移民扶助基金安排的支出</t>
  </si>
  <si>
    <t xml:space="preserve">  福利彩票销售机构的业务费用</t>
  </si>
  <si>
    <t xml:space="preserve">  体育彩票销售机构的业务费用</t>
  </si>
  <si>
    <t xml:space="preserve">  彩票兑奖周转金</t>
  </si>
  <si>
    <t xml:space="preserve">      其他小型水库移民扶助基金支出</t>
  </si>
  <si>
    <t xml:space="preserve">  彩票发行销售风险基金</t>
  </si>
  <si>
    <t xml:space="preserve">    小型水库移民扶助基金对应专项债务收入安排的支出</t>
  </si>
  <si>
    <t xml:space="preserve">  彩票市场调控资金收入</t>
  </si>
  <si>
    <t>十六、其他政府性基金收入</t>
  </si>
  <si>
    <t xml:space="preserve">      其他小型水库移民扶助基金对应专项债务收入安排的支出</t>
  </si>
  <si>
    <t>十七、专项债券对应项目专项收入</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</si>
  <si>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</si>
  <si>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</si>
  <si>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</si>
  <si>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</si>
  <si>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</si>
  <si>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</si>
  <si>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</si>
  <si>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</si>
  <si>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</si>
  <si>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</si>
  <si>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</si>
  <si>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</si>
  <si>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</si>
  <si>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</si>
  <si>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</si>
  <si>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</si>
  <si>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</si>
  <si>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</si>
  <si>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</si>
  <si>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</si>
  <si>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</si>
  <si>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</si>
  <si>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</si>
  <si>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</si>
  <si>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</si>
  <si>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</si>
  <si>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</si>
  <si>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</si>
  <si>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</si>
  <si>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</si>
  <si>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</si>
  <si>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</si>
  <si>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</si>
  <si>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</si>
  <si>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</si>
  <si>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</si>
  <si>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</si>
  <si>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</si>
  <si>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</si>
  <si>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</si>
  <si>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</si>
  <si>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</si>
  <si>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</si>
  <si>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</si>
  <si>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</si>
  <si>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</si>
  <si>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</si>
  <si>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</si>
  <si>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</si>
  <si>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</si>
  <si>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</si>
  <si>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</si>
  <si>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</si>
  <si>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</si>
  <si>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</si>
  <si>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</si>
  <si>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</si>
  <si>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</si>
  <si>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</si>
  <si>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</si>
  <si>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</si>
  <si>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</si>
  <si>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</si>
  <si>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</si>
  <si>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</si>
  <si>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</si>
  <si>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</si>
  <si>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</si>
  <si>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</si>
  <si>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</si>
  <si>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</si>
  <si>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</si>
  <si>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</si>
  <si>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</si>
  <si>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</si>
  <si>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</si>
  <si>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</si>
  <si>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</si>
  <si>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</si>
  <si>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</si>
  <si>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</si>
  <si>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</si>
  <si>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</si>
  <si>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</si>
  <si>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</si>
  <si>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</si>
  <si>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</si>
  <si>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</si>
  <si>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</si>
  <si>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</si>
  <si>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</si>
  <si>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</si>
  <si>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</si>
  <si>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</si>
  <si>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</si>
  <si>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</si>
  <si>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</si>
  <si>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</si>
  <si>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</si>
  <si>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</si>
  <si>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</si>
  <si>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</si>
  <si>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</si>
  <si>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</si>
  <si>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</si>
  <si>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</si>
  <si>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</si>
  <si>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</si>
  <si>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</si>
  <si>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</si>
  <si>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</si>
  <si>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</si>
  <si>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</si>
  <si>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</si>
  <si>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</si>
  <si>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</si>
  <si>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</si>
  <si>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</si>
  <si>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</si>
  <si>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</si>
  <si>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</si>
  <si>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</si>
  <si>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</si>
  <si>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</si>
  <si>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</si>
  <si>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</si>
  <si>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</si>
  <si>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</si>
  <si>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</si>
  <si>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</si>
  <si>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</si>
  <si>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</si>
  <si>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</si>
  <si>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</si>
  <si>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</si>
  <si>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</si>
  <si>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</si>
  <si>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</si>
  <si>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</si>
  <si>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</si>
  <si>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</si>
  <si>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</si>
  <si>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</si>
  <si>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</si>
  <si>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</si>
  <si>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</si>
  <si>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</si>
  <si>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</si>
  <si>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</si>
  <si>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</si>
  <si>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</si>
  <si>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</si>
  <si>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</si>
  <si>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</si>
  <si>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</si>
  <si>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</si>
  <si>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</si>
  <si>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</si>
  <si>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</si>
  <si>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</si>
  <si>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</si>
  <si>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</si>
  <si>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</si>
  <si>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</si>
  <si>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</si>
  <si>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</si>
  <si>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</si>
  <si>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</si>
  <si>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</si>
  <si>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</si>
  <si>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</si>
  <si>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</si>
  <si>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</si>
  <si>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</si>
  <si>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公共卫生体系建设</t>
  </si>
  <si>
    <t xml:space="preserve">      重大疫情防控救治体系建设</t>
  </si>
  <si>
    <t xml:space="preserve">      交通基础设施</t>
  </si>
  <si>
    <t xml:space="preserve">      城镇老旧小区改造</t>
  </si>
  <si>
    <t xml:space="preserve">      其他抗疫相关支出</t>
  </si>
  <si>
    <t>收入合计</t>
  </si>
  <si>
    <t>转移性收入</t>
  </si>
  <si>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</si>
  <si>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</si>
  <si>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</si>
  <si>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</si>
  <si>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</si>
  <si>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</si>
  <si>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</si>
  <si>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</si>
  <si>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</si>
  <si>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</si>
  <si>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</si>
  <si>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</si>
  <si>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</si>
  <si>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</si>
  <si>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</si>
  <si>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</si>
  <si>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 xml:space="preserve">  抗疫特别国债转移支付收入</t>
  </si>
  <si>
    <t>表四</t>
  </si>
  <si>
    <t>雷州市2020年政府性基金预算调整支出明细表</t>
  </si>
  <si>
    <t>项　　目</t>
  </si>
  <si>
    <t>摘　　　　要</t>
  </si>
  <si>
    <t>调减政府性基金预算支出         合计</t>
  </si>
  <si>
    <t>调减政府性基金年初预算支出     小计</t>
  </si>
  <si>
    <t>资源环境股</t>
  </si>
  <si>
    <t>自然资源局</t>
  </si>
  <si>
    <t>征地和拆迁补偿支出</t>
  </si>
  <si>
    <t>本级基金年初预算项目</t>
  </si>
  <si>
    <t>2018年第八批次城镇建设用地（擎雷书院项目）（基金）</t>
  </si>
  <si>
    <t>城西产业园（基金）</t>
  </si>
  <si>
    <t>龙门变电站（基金）</t>
  </si>
  <si>
    <t>城市建设支出</t>
  </si>
  <si>
    <t>公安局雷州市2020年社会治安视频监控系统（第一期）后期维护费用（基金）</t>
  </si>
  <si>
    <t>市住建局建成区黑臭水体综合整治项目夏江工程勘察设计费及专项规划编制设计费 （基金）</t>
  </si>
  <si>
    <t>市住建局雷州市东里镇违法违章建筑拆迁经费 （基金）</t>
  </si>
  <si>
    <t>市住建局雷州市建成区黑臭水体（夏江段）综合整治项目施工图设计文件审查费（基金）</t>
  </si>
  <si>
    <t>城综局垃圾渗滤液处理出水检测费（基金）</t>
  </si>
  <si>
    <t>城综局雷州市城区西湖大道段（市标至西渠段）污水专管设施建设工程监理（基金）</t>
  </si>
  <si>
    <t>城综局雷州西湖大道等七条道路改造及新建工程总承包（EPC）项目监理（基金）</t>
  </si>
  <si>
    <t>城综局雷州市西湖南湖三元塔公园升级改造建设项目（基金）</t>
  </si>
  <si>
    <t>公安局迁移207国道、新城、西湖、群众大道等四条道路升级改造工程项目治安监控等设施经费（基金）</t>
  </si>
  <si>
    <t>雷州市自然资源局雷州市四个片区控制性详细规划经费（基金）</t>
  </si>
  <si>
    <t>城综局应急迁改新城大道西段（207国道火车站）新建电力设备（基金）</t>
  </si>
  <si>
    <t>农村基础设施建设支出</t>
  </si>
  <si>
    <t>自然资源局雷州市白沙镇官茂村、客路镇赵宅村、雷高镇雷高村和乌石镇泗寮村土地利用规划编制费（基金）</t>
  </si>
  <si>
    <t>自然资源局松竹镇刘宅村民生问题解决资金（基金）</t>
  </si>
  <si>
    <t>雷州市交通运输局农村公路养护补助资金（村道）（基金）</t>
  </si>
  <si>
    <t>雷州市地方公路局农村公路养护补助资金（县、乡道）（基金）</t>
  </si>
  <si>
    <t>市住建局雷州西湖工程山柑村机耕路工程款（基金）</t>
  </si>
  <si>
    <t>市住建局西湖工程许宅至陈宅机耕路工程款（基金）</t>
  </si>
  <si>
    <t>城综局2020年市区和白沙、附城、松竹等镇的生活垃圾填埋运营维护费（基金）</t>
  </si>
  <si>
    <t>沈塘镇平余村环境综合整治项目（基金）</t>
  </si>
  <si>
    <t>公安局雷州市农村路口平交路口“千灯万带”示范工程建设费用（基金）</t>
  </si>
  <si>
    <t>白沙镇符处村污水处理项目质保金（基金）</t>
  </si>
  <si>
    <t>乌石镇污水管网处理设施建设项目款（基金）</t>
  </si>
  <si>
    <t>补助被征地农民支出</t>
  </si>
  <si>
    <t>雷州市2019年第八批次城镇建设用地（华侨城项目）（基金）</t>
  </si>
  <si>
    <t>其他国有土地使用权出让收入安排的支出</t>
  </si>
  <si>
    <t>2017年度湛江市雷州市沈塘平余、附城镇南亩村等4个村开发补充水田项目（基金）</t>
  </si>
  <si>
    <t>党校</t>
  </si>
  <si>
    <t>党校整体搬迁建设项目资金（基金）</t>
  </si>
  <si>
    <t>组织部</t>
  </si>
  <si>
    <t>组织部“红色村”教育基地建设经费（基金）</t>
  </si>
  <si>
    <t>组织部干部数据中心建设工程（基金）</t>
  </si>
  <si>
    <t>组织部智慧党建建设和维护经费（基金）</t>
  </si>
  <si>
    <t>公安局雷州市2020年道路交通事故社会救助基金（按交警罚款3%）（基金）</t>
  </si>
  <si>
    <t>中国人民武装警察部队湛江支队执勤二大队雷州中队</t>
  </si>
  <si>
    <t>武警雷州市中队营房建设（基金）</t>
  </si>
  <si>
    <t>老干部局</t>
  </si>
  <si>
    <t>老干局老干部活动中心（学习活动场所）扩建项目建设工程相关税费(基金)</t>
  </si>
  <si>
    <t>207国道改建工程测绘技术服务费（基金）</t>
  </si>
  <si>
    <t>雷州市征收农用地区片综合地价制定项目编制费（基金）</t>
  </si>
  <si>
    <t>雷州市自然资源局“数字雷州”“一村一镇一地图”和“机关用图”建设项目（基金）</t>
  </si>
  <si>
    <t>雷州市自然资源局雷州市城区供水工程及松竹镇土地总体规划局部修改技术服务费（基金）</t>
  </si>
  <si>
    <t>雷州市自然资源局雷州市永久基本田整备区划定技术服务费（基金）</t>
  </si>
  <si>
    <t>雷州市自然资源局土地变更调查工作经费（基金）</t>
  </si>
  <si>
    <t>雷祖祠升级改造项目测绘技术服务费（基金）</t>
  </si>
  <si>
    <t>现代农业产业园对外道路测绘技术服务费（基金）</t>
  </si>
  <si>
    <t>自然资源局雷州市集体建筑地基准地价编制项目编制工作经费（批文）（基金）</t>
  </si>
  <si>
    <t>交通局其他农村公路和桥涵建设（批文）（基金）</t>
  </si>
  <si>
    <t>雷州市交通运输局补助我市流沙渡等4艘沿海渡船建造资金（基金）</t>
  </si>
  <si>
    <t>城综局城区违建拆除费用和工作经费（基金）</t>
  </si>
  <si>
    <t>文广旅体局雷州市超海宫保护规划编制项目资金（基金）</t>
  </si>
  <si>
    <t>雷州市招商引资工作经费（基金）</t>
  </si>
  <si>
    <t>附城镇政府</t>
  </si>
  <si>
    <t>雷州市附城镇东南公路扩建变更设计项目（基金）</t>
  </si>
  <si>
    <t>雷州市附城镇东南公路扩建工程（右幅加宽工程）项目（基金）</t>
  </si>
  <si>
    <t>雷州市附城镇东南公路扩建工程项目（基金）</t>
  </si>
  <si>
    <t>企水镇政府</t>
  </si>
  <si>
    <t>企水镇生活污水处理厂场地施工道路修缮（批文）（基金）</t>
  </si>
  <si>
    <t>人民体育场建设资金（新一中）（基金）</t>
  </si>
  <si>
    <t>游泳池建设资金（基金）</t>
  </si>
  <si>
    <t>附城镇高铁片区徐马村征地工作协征经费（基金）</t>
  </si>
  <si>
    <t>粤财农综[2016]70号提前下达2017年农业综合开发省级财政资金（基金）</t>
  </si>
  <si>
    <t>粤财农综[2017]8号清算下达2017年国家农业综合开发财政资金（基金）</t>
  </si>
  <si>
    <t>湛财农综［2014］59号下达2014年国家农业综合开发第二批土地治理项目财政资金（基金）</t>
  </si>
  <si>
    <t>雷州市自然资源局雷州市不动产登记信息管理基础平台二期（双提升）项目建设资金（基金）</t>
  </si>
  <si>
    <t>自然资源局雷州市集体农用地基准地价编制项目编制费（批文）（基金）</t>
  </si>
  <si>
    <t>社保股</t>
  </si>
  <si>
    <t>用于残疾人事业的彩票公益金支出</t>
  </si>
  <si>
    <t>用于残疾人事业的彩票公益金支出（基金）</t>
  </si>
  <si>
    <t>债务股</t>
  </si>
  <si>
    <t>国有土地使用权出让金债务付息支出</t>
  </si>
  <si>
    <t>2020年专项债券付息支出（其他专项债券）</t>
  </si>
  <si>
    <t>土地储备专项债券付息支出</t>
  </si>
  <si>
    <t>2020年专项债券（土地储备专项债券）付息支出</t>
  </si>
  <si>
    <t>其他地方自行试点项目收益专项债券付息支出</t>
  </si>
  <si>
    <t>2020年专项债券付息支出（（自行试点专项债券）</t>
  </si>
  <si>
    <t>国资公司</t>
  </si>
  <si>
    <t>市国资公司雷州市基础设施建设投资集团有限公司注册资本金（镇村污水处理项目）（基金）</t>
  </si>
  <si>
    <t>雷州市自然资源局2017年度湛江市雷州市纪家镇林西村现有耕地提质改造项目（基金）</t>
  </si>
  <si>
    <t>土地开发资金安排的支出</t>
  </si>
  <si>
    <t>上缴省农业土地开发资金（基金）</t>
  </si>
  <si>
    <t>调减政府性基金第二次预算调整项目支出     小计</t>
  </si>
  <si>
    <t>自然资源局雷州经济开发区A1-1区项目土地补偿款</t>
  </si>
  <si>
    <t>自然资源局雷州市工业承接区项目征收土地补偿款（塘边村委会溪头村民小组）</t>
  </si>
  <si>
    <t>自然资源局雷州市工业承接区项目征地补偿款（沈塘镇沈塘经济合作社）</t>
  </si>
  <si>
    <t>水务局汽车队土地回收补偿款</t>
  </si>
  <si>
    <t>伍赖位于新城大道土地回收补偿款</t>
  </si>
  <si>
    <t>自然资源局X827徐马至南郡段补偿款</t>
  </si>
  <si>
    <t>城综局雷州市新城大道西段（207国道至火车站）道路两侧承包地补偿款</t>
  </si>
  <si>
    <t>城综局雷州市207国道（邦塘转盘至火车站路口）道路升级改造工程道路两侧树木补偿款</t>
  </si>
  <si>
    <t>自然资源局雷州市画景农海产品综合市场项目征地有关补偿款</t>
  </si>
  <si>
    <t>自然资源局农海产品综合市场项目征地补偿款（覃斗镇讨泗村民小组）</t>
  </si>
  <si>
    <t>自然资源局农海产品综合市场项目征地补偿款（覃斗镇六高村民小组）</t>
  </si>
  <si>
    <t>城综局雷州市广业环保有限公司污泥处置有偿服务费</t>
  </si>
  <si>
    <t>城综局工业大道等城市主干道未覆盖道路纳入常态化市容环卫保洁作业覆盖范围</t>
  </si>
  <si>
    <t>城综局市人民公园树木防风加固经费</t>
  </si>
  <si>
    <t>城综局安装高铁新区龙游湖片区基础设施建设项目桥梁预制场和混凝土搅拌站专变经费</t>
  </si>
  <si>
    <t>城综局市郭宅生活垃圾简易填埋场环评验收服务费</t>
  </si>
  <si>
    <t>城综局《雷州市城乡生活垃圾收运处理设施专项规划（2012-2020）环境影响补充报告书》编制服务费</t>
  </si>
  <si>
    <t>城综局雷州市西湖六横路北段白改黑改造工程</t>
  </si>
  <si>
    <t>城综局迁改雷州市西湖三横路长宁西路道路电力设备设施工程</t>
  </si>
  <si>
    <t>城综局湛江市家宝园林绿化有限公司雷州分公司清理东西渠淤泥费用</t>
  </si>
  <si>
    <t>城综局新城大道西电力迁改资金</t>
  </si>
  <si>
    <t>城综局搬迁城区时代广场公用台变工程资金</t>
  </si>
  <si>
    <t>城区环卫保洁尚未覆盖部分沟渠清理垃圾杂物所需经费</t>
  </si>
  <si>
    <t>市环卫处垫付给培正公司填埋堆高垃圾工程款(所垫资金将从今后市政府应付给培正公司的金额中扣还）</t>
  </si>
  <si>
    <t>城综局果皮箱购置经费</t>
  </si>
  <si>
    <t>雷州市工业大道和工业一路道路建设工程地面附着物补偿费</t>
  </si>
  <si>
    <t>雷州市207国道铁路桥至工业大道口路段和新城大道口至雷南大道口路段路灯建设工程监理费</t>
  </si>
  <si>
    <t>雷州市城区小街小巷路灯工程监理费</t>
  </si>
  <si>
    <t>雷州市工业大道财政局十字路口和方圆房地产十字路口转盘多头LED射灯工程监理费</t>
  </si>
  <si>
    <t>拨款改造西湖大道邮政大楼至旧汽车总站路段路灯</t>
  </si>
  <si>
    <t>城综局雷湖风景区承包粮</t>
  </si>
  <si>
    <t>雷城街道办</t>
  </si>
  <si>
    <t>雷城街道南社区清湾里排污沟改造经费</t>
  </si>
  <si>
    <t>城综局雷州市排污沟污水垃圾淤泥清理项目</t>
  </si>
  <si>
    <t>水务局</t>
  </si>
  <si>
    <t>西湖水库指挥部西湖水库综合整治建设工程（二期初步设计）设计费</t>
  </si>
  <si>
    <t>文广旅体局体育馆临街大门口地底高压电缆搬迁经费</t>
  </si>
  <si>
    <t>住建局雷州市人防警报控制系统升级改造建设方案编制经费</t>
  </si>
  <si>
    <t>市住建局人民公园贷款平整及清运垃圾什土工程欠款</t>
  </si>
  <si>
    <t>城综局雷州市207国道雷南大道口至马铁村口路段和湛江奋勇高新区路口至客路镇路段建设工程</t>
  </si>
  <si>
    <t>市郭宅生活垃圾填埋场达标废水运输服务费</t>
  </si>
  <si>
    <t>市郭宅简易填埋场治理项目设计变更图审费用</t>
  </si>
  <si>
    <t>2019年8月至2020年8月市政设施小修小补等零星工程</t>
  </si>
  <si>
    <t>雷州市华侨酒店门前和雷南头北侧排污管道应急修缮工程</t>
  </si>
  <si>
    <t>雷州市雷南大道东山头桥至白金银座（西）酒店段南侧排污管道应急修缮工程</t>
  </si>
  <si>
    <t>迁改雷州市工业大道体育馆大门前路灯专变工程建安费</t>
  </si>
  <si>
    <t>雷州市城区小街小巷路灯工程建安费</t>
  </si>
  <si>
    <t>家宝公司雷州市工业大道等城市主干道未覆盖区域道路保洁费</t>
  </si>
  <si>
    <t>雷州大道市委市政府入口路至城角桥段档土墙应急重建工程监理费</t>
  </si>
  <si>
    <t>家宝公司建筑垃圾清运费</t>
  </si>
  <si>
    <t>城综局维修路灯高空作业费</t>
  </si>
  <si>
    <t>雷州市污水管网建设工程食品公司三区至污水厂接口段排污涵变更工程设计费</t>
  </si>
  <si>
    <t>雷州市工业大道新体育馆门前路等路段路灯工程监理费</t>
  </si>
  <si>
    <t>民政局</t>
  </si>
  <si>
    <t>民政局雷州市烈士纪念馆建设工程有关资金</t>
  </si>
  <si>
    <t>住建局重新编制《雷州市污水处理厂二期和环城东等四条污水专管工程建设项目可行性研究报告》及编制经费</t>
  </si>
  <si>
    <t>雷州市附城镇南郡村委会旧埔村综合建设工程</t>
  </si>
  <si>
    <t>纪家镇政府</t>
  </si>
  <si>
    <t>纪家镇盐灶仔人居环境整治经费</t>
  </si>
  <si>
    <t>市国资公司雷州市基础设施建设投资集团有限公司注册资本金（中石油公司）</t>
  </si>
  <si>
    <t>白沙镇政府</t>
  </si>
  <si>
    <t>白沙镇政府基础设施建设（西坡村修建硬底化巷道3公里）</t>
  </si>
  <si>
    <t>附城镇敬老院配套建设资金</t>
  </si>
  <si>
    <t>雷州市附城镇乡道东南公路扩建工程（K2+450-K4+460右幅加框工程）</t>
  </si>
  <si>
    <t>雷州市附城镇乡道东南公路路灯工程</t>
  </si>
  <si>
    <t>雷州市附城镇乡道东南公路扩建工程质保金</t>
  </si>
  <si>
    <t>雷州市附城镇乡道东南公路扩建工程变更设计项目质保金</t>
  </si>
  <si>
    <t>雷州市附城镇乡道东南公路扩建工程K2+0.2854桥重建工程质保金</t>
  </si>
  <si>
    <t>工业园区管委会</t>
  </si>
  <si>
    <t>工业园区管委会临港工业园大唐路西段建设资金</t>
  </si>
  <si>
    <t>乌石镇大唐至房参路段人居环境整治工作经费</t>
  </si>
  <si>
    <t>土地出让业务支出</t>
  </si>
  <si>
    <t>自然资源局土地评估费</t>
  </si>
  <si>
    <t>发改局雷州市粮食储备库工程款</t>
  </si>
  <si>
    <t>公安局2019年度海防执勤道路建设项目缺口资金</t>
  </si>
  <si>
    <t>机关事务局</t>
  </si>
  <si>
    <t>机关事务局解决市委市政府大院外老干部宿舍区大门、围墙及道路改建工程费用</t>
  </si>
  <si>
    <t>机关事务局解决市政协办公大楼修缮费用</t>
  </si>
  <si>
    <t>机关事务局市委招待所电线路改造费用</t>
  </si>
  <si>
    <t>雷州一中</t>
  </si>
  <si>
    <t>雷州市第一中学新校区建设工程BT项目道路工程、大门工程、围墙工程等第三期回购款的申请</t>
  </si>
  <si>
    <t>民政局殡仪馆迁建项目水电安装及消防工程款</t>
  </si>
  <si>
    <t>民政局市新殡仪馆有关设备购置资金</t>
  </si>
  <si>
    <t>农业农村局</t>
  </si>
  <si>
    <t>农业农村局雷州市企水渔港升级改造项目资金重新安排使用</t>
  </si>
  <si>
    <t>市委办</t>
  </si>
  <si>
    <t>市委办电子公文系统安全可靠应用（电子外用）替代工程项目资金</t>
  </si>
  <si>
    <t>水务局雷州市土乐水库灌区续建配套与节水改造工程漏报项目结算款</t>
  </si>
  <si>
    <t>水务局雷州市城市洪水防御预案编制及东吴等13宗中型水库防洪抢险应急预案修订经费</t>
  </si>
  <si>
    <t>水务局雷州市大湾水库灌区续建配套与节水改造工程</t>
  </si>
  <si>
    <t>水务局雷高镇迈生水库西沟尾渠及东河沟渠建设资金</t>
  </si>
  <si>
    <t>雷州市迈生灌区续建配套与节水改造工程质量检测费</t>
  </si>
  <si>
    <t>雷州市迈生灌区续建配套与节水改造工程质保金</t>
  </si>
  <si>
    <t>水务局雷州市调风镇大沟水库溢洪道水毁修复工程</t>
  </si>
  <si>
    <t>水务局雷州市调风镇牛扼曲水库溢洪道水毁修复工程</t>
  </si>
  <si>
    <t>水务局雷州市覃斗镇讨泗水库溢洪道尾渠清淤工程</t>
  </si>
  <si>
    <t>水务局雷州市调风镇沟头水库溢洪道水毁修复工程</t>
  </si>
  <si>
    <t>水务局雷州市乌石镇潭板村山塘水毁修复工程</t>
  </si>
  <si>
    <t>雷州市附城镇南山村小型电灌站技术改造工程结算款</t>
  </si>
  <si>
    <t>雷州市雷南海堤加固达标工程（1标段）</t>
  </si>
  <si>
    <t>雷州市雷南海堤加固达标工程（2期）</t>
  </si>
  <si>
    <t>雷州市雷南海堤加固达标工程（二期）</t>
  </si>
  <si>
    <t>水务局南渡河海堤旧闸段修复资金</t>
  </si>
  <si>
    <t>覃斗镇流沙港口码头改造资金</t>
  </si>
  <si>
    <t>宣传部解决雷州市融媒体中心系统建设经费</t>
  </si>
  <si>
    <t>英利镇政府</t>
  </si>
  <si>
    <t>英利镇政府拆除违法建筑费用（总费用788134.19元，市负担80%，镇负担20%）</t>
  </si>
  <si>
    <t>英利镇产业园区道路征地工作经费</t>
  </si>
  <si>
    <t>粤海铁路英利段沿线安全隐患治理经费</t>
  </si>
  <si>
    <t>自然资源局雷州市2014第二批白沙镇东山头村灾毁基本农田复垦项目排污渠和排污沟工程款</t>
  </si>
  <si>
    <t>自然资源局雷州市第三次全国土地调查及监理服务采购项目(包一）资金</t>
  </si>
  <si>
    <t>自然资源局雷州市征收农用地区片综合地价制定工作经费</t>
  </si>
  <si>
    <t>自然资源局编制雷州市四个片区控制性详细规划经费（第四期）</t>
  </si>
  <si>
    <t>党校搬迁项目</t>
  </si>
  <si>
    <t>东里中学</t>
  </si>
  <si>
    <t>东里中学学生宿舍楼建设工程</t>
  </si>
  <si>
    <t>市“智慧新警务”建设项目</t>
  </si>
  <si>
    <t>客路中学</t>
  </si>
  <si>
    <t>客路中学学生宿舍楼工程</t>
  </si>
  <si>
    <t>客路中学公租房A、B幢工程</t>
  </si>
  <si>
    <t>客路中学水塘改造工程</t>
  </si>
  <si>
    <t>雷州市2015年自然资源局高标准基本农田建设项目</t>
  </si>
  <si>
    <t>雷州一中新校区建设工程（第一期）及学生食堂工程BT项目第三期回购款余款</t>
  </si>
  <si>
    <t>雷州市2017年农业农村局高标准基本农田建设项目</t>
  </si>
  <si>
    <t>体育馆出入口道路及景观工程</t>
  </si>
  <si>
    <t>游泳池项目</t>
  </si>
  <si>
    <t>体育馆工程（EPC）项目结算款</t>
  </si>
  <si>
    <t>杨家中学</t>
  </si>
  <si>
    <t>杨家中学足球场建设</t>
  </si>
  <si>
    <t>林业调查规划设计费用（第三人民医院）</t>
  </si>
  <si>
    <t>雷州市自然资源局流沙水产地面拆除、平整工程款</t>
  </si>
  <si>
    <t>10KV平原线雷宝支线、特殊教育学校支线迁改项目</t>
  </si>
  <si>
    <t>自然资源局市2020年森林督查暨森林资源管理“一张图”年度更新项目工作费用</t>
  </si>
  <si>
    <t>城综局城区违建拆除费用和工作经费</t>
  </si>
  <si>
    <t>其他政府性基金安排的支出</t>
  </si>
  <si>
    <t>2017年度湛江市雷州市纪家镇林西村现有耕地提质改造项目(含工程款、复核费、设计费等费用）</t>
  </si>
  <si>
    <t>2017年度湛江市雷州市沈塘镇平余村、附城镇南亩村等4个村开发补充水田项目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</si>
</sst>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 numFmtId="178" formatCode="0_ "/>
    <numFmt numFmtId="179" formatCode="#,##0.00_ ;[Red]\-#,##0.00\ "/>
    <numFmt numFmtId="180" formatCode="#,##0.00_);[Red]\(#,##0.00\)"/>
    <numFmt numFmtId="181" formatCode="#,##0_ "/>
  </numFmts>
  <fonts count="62">
    <font>
      <sz val="9"/>
      <name val="宋体"/>
      <charset val="134"/>
    </font>
    <font>
      <b/>
      <sz val="12"/>
      <name val="宋体"/>
      <charset val="134"/>
    </font>
    <font>
      <b/>
      <sz val="9"/>
      <name val="宋体"/>
      <charset val="134"/>
    </font>
    <font>
      <b/>
      <sz val="9"/>
      <name val="宋体"/>
      <charset val="0"/>
    </font>
    <font>
      <b/>
      <sz val="9"/>
      <name val="Arial"/>
      <charset val="0"/>
    </font>
    <font>
      <sz val="10"/>
      <name val="Arial"/>
      <charset val="0"/>
    </font>
    <font>
      <b/>
      <sz val="14"/>
      <name val="宋体"/>
      <charset val="134"/>
    </font>
    <font>
      <b/>
      <sz val="20"/>
      <name val="宋体"/>
      <charset val="134"/>
    </font>
    <font>
      <sz val="12"/>
      <name val="宋体"/>
      <charset val="134"/>
    </font>
    <font>
      <sz val="12"/>
      <name val="Arial"/>
      <charset val="0"/>
    </font>
    <font>
      <sz val="11"/>
      <name val="宋体"/>
      <charset val="134"/>
    </font>
    <font>
      <b/>
      <sz val="16"/>
      <name val="宋体"/>
      <charset val="134"/>
    </font>
    <font>
      <b/>
      <sz val="14"/>
      <name val="Arial"/>
      <charset val="134"/>
    </font>
    <font>
      <b/>
      <sz val="12"/>
      <name val="Arial"/>
      <charset val="134"/>
    </font>
    <font>
      <sz val="11"/>
      <name val="Arial"/>
      <charset val="134"/>
    </font>
    <font>
      <sz val="11"/>
      <name val="宋体"/>
      <charset val="134"/>
      <scheme val="minor"/>
    </font>
    <font>
      <sz val="10"/>
      <name val="宋体"/>
      <charset val="134"/>
    </font>
    <font>
      <sz val="10"/>
      <name val="宋体"/>
      <charset val="134"/>
      <scheme val="minor"/>
    </font>
    <font>
      <sz val="9"/>
      <name val="宋体"/>
      <charset val="134"/>
      <scheme val="minor"/>
    </font>
    <font>
      <sz val="10"/>
      <name val="宋体"/>
      <charset val="0"/>
    </font>
    <font>
      <b/>
      <sz val="16"/>
      <name val="宋体"/>
      <charset val="134"/>
      <scheme val="minor"/>
    </font>
    <font>
      <b/>
      <sz val="9"/>
      <name val="宋体"/>
      <charset val="134"/>
      <scheme val="minor"/>
    </font>
    <font>
      <b/>
      <sz val="10"/>
      <name val="宋体"/>
      <charset val="134"/>
      <scheme val="minor"/>
    </font>
    <font>
      <b/>
      <sz val="10"/>
      <name val="宋体"/>
      <charset val="134"/>
    </font>
    <font>
      <sz val="9"/>
      <name val="Arial"/>
      <charset val="134"/>
    </font>
    <font>
      <sz val="10"/>
      <name val="Arial"/>
      <charset val="134"/>
    </font>
    <font>
      <sz val="9"/>
      <name val="Arial"/>
      <charset val="0"/>
    </font>
    <font>
      <b/>
      <sz val="10"/>
      <name val="Arial"/>
      <charset val="0"/>
    </font>
    <font>
      <sz val="11"/>
      <name val="Arial"/>
      <charset val="0"/>
    </font>
    <font>
      <b/>
      <sz val="18"/>
      <name val="宋体"/>
      <charset val="134"/>
      <scheme val="minor"/>
    </font>
    <font>
      <b/>
      <sz val="18"/>
      <name val="Arial"/>
      <charset val="134"/>
    </font>
    <font>
      <b/>
      <sz val="12"/>
      <name val="Arial"/>
      <charset val="0"/>
    </font>
    <font>
      <sz val="11"/>
      <name val="宋体"/>
      <charset val="0"/>
    </font>
    <font>
      <b/>
      <sz val="18"/>
      <name val="宋体"/>
      <charset val="134"/>
    </font>
    <font>
      <b/>
      <sz val="10"/>
      <name val="Times New Roman"/>
      <charset val="0"/>
    </font>
    <font>
      <sz val="10"/>
      <name val="Times New Roman"/>
      <charset val="0"/>
    </font>
    <font>
      <sz val="12"/>
      <name val="Times New Roman"/>
      <charset val="0"/>
    </font>
    <font>
      <sz val="10"/>
      <name val="Times New Roman"/>
      <charset val="134"/>
    </font>
    <font>
      <b/>
      <sz val="9"/>
      <name val="Times New Roman"/>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3" borderId="11"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2" applyNumberFormat="0" applyFill="0" applyAlignment="0" applyProtection="0">
      <alignment vertical="center"/>
    </xf>
    <xf numFmtId="0" fontId="46" fillId="0" borderId="12" applyNumberFormat="0" applyFill="0" applyAlignment="0" applyProtection="0">
      <alignment vertical="center"/>
    </xf>
    <xf numFmtId="0" fontId="47" fillId="0" borderId="13" applyNumberFormat="0" applyFill="0" applyAlignment="0" applyProtection="0">
      <alignment vertical="center"/>
    </xf>
    <xf numFmtId="0" fontId="47" fillId="0" borderId="0" applyNumberFormat="0" applyFill="0" applyBorder="0" applyAlignment="0" applyProtection="0">
      <alignment vertical="center"/>
    </xf>
    <xf numFmtId="0" fontId="48" fillId="4" borderId="14" applyNumberFormat="0" applyAlignment="0" applyProtection="0">
      <alignment vertical="center"/>
    </xf>
    <xf numFmtId="0" fontId="49" fillId="5" borderId="15" applyNumberFormat="0" applyAlignment="0" applyProtection="0">
      <alignment vertical="center"/>
    </xf>
    <xf numFmtId="0" fontId="50" fillId="5" borderId="14" applyNumberFormat="0" applyAlignment="0" applyProtection="0">
      <alignment vertical="center"/>
    </xf>
    <xf numFmtId="0" fontId="51" fillId="6" borderId="16" applyNumberFormat="0" applyAlignment="0" applyProtection="0">
      <alignment vertical="center"/>
    </xf>
    <xf numFmtId="0" fontId="52" fillId="0" borderId="17" applyNumberFormat="0" applyFill="0" applyAlignment="0" applyProtection="0">
      <alignment vertical="center"/>
    </xf>
    <xf numFmtId="0" fontId="53" fillId="0" borderId="18" applyNumberFormat="0" applyFill="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8"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7" fillId="33" borderId="0" applyNumberFormat="0" applyBorder="0" applyAlignment="0" applyProtection="0">
      <alignment vertical="center"/>
    </xf>
    <xf numFmtId="0" fontId="8" fillId="0" borderId="0">
      <alignment vertical="center"/>
    </xf>
    <xf numFmtId="0" fontId="8" fillId="0" borderId="0"/>
    <xf numFmtId="0" fontId="8" fillId="0" borderId="0"/>
    <xf numFmtId="0" fontId="0" fillId="0" borderId="0"/>
    <xf numFmtId="0" fontId="0" fillId="0" borderId="0"/>
  </cellStyleXfs>
  <cellXfs count="210">
    <xf numFmtId="0" fontId="0" fillId="0" borderId="0" xfId="0"/>
    <xf numFmtId="0" fontId="0" fillId="0" borderId="0" xfId="0" applyFont="1" applyFill="1"/>
    <xf numFmtId="0" fontId="1" fillId="0" borderId="0" xfId="0" applyFont="1" applyFill="1"/>
    <xf numFmtId="0" fontId="2"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wrapText="1"/>
    </xf>
    <xf numFmtId="0" fontId="0" fillId="0" borderId="0" xfId="0" applyFont="1" applyFill="1" applyAlignment="1">
      <alignment horizontal="left"/>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176" fontId="9" fillId="0" borderId="0" xfId="0" applyNumberFormat="1" applyFont="1" applyFill="1" applyBorder="1" applyAlignment="1">
      <alignment horizontal="left" vertical="center" wrapText="1"/>
    </xf>
    <xf numFmtId="177" fontId="8" fillId="0" borderId="0" xfId="0" applyNumberFormat="1" applyFont="1" applyFill="1" applyBorder="1" applyAlignment="1">
      <alignment horizontal="right" vertical="center" wrapText="1"/>
    </xf>
    <xf numFmtId="0" fontId="2"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12" fillId="0" borderId="1" xfId="0" applyNumberFormat="1" applyFont="1" applyFill="1" applyBorder="1" applyAlignment="1">
      <alignment horizontal="right" vertical="center" wrapText="1"/>
    </xf>
    <xf numFmtId="0" fontId="0" fillId="0" borderId="1" xfId="0" applyFont="1" applyFill="1" applyBorder="1"/>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7" fontId="13" fillId="0" borderId="1" xfId="0" applyNumberFormat="1" applyFont="1" applyFill="1" applyBorder="1" applyAlignment="1">
      <alignment vertical="center"/>
    </xf>
    <xf numFmtId="178"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77" fontId="14" fillId="0" borderId="1" xfId="0" applyNumberFormat="1" applyFont="1" applyFill="1" applyBorder="1" applyAlignment="1">
      <alignment horizontal="right" vertical="center" wrapText="1"/>
    </xf>
    <xf numFmtId="177" fontId="8" fillId="0" borderId="0" xfId="0" applyNumberFormat="1" applyFont="1" applyFill="1" applyBorder="1" applyAlignment="1">
      <alignment horizontal="center" vertical="center" wrapText="1"/>
    </xf>
    <xf numFmtId="0" fontId="2" fillId="0" borderId="0" xfId="0" applyFont="1" applyFill="1"/>
    <xf numFmtId="177" fontId="13" fillId="0" borderId="1" xfId="0" applyNumberFormat="1" applyFont="1" applyFill="1" applyBorder="1" applyAlignment="1">
      <alignment horizontal="righ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0" fillId="0" borderId="1" xfId="0" applyFont="1" applyFill="1" applyBorder="1" applyAlignment="1">
      <alignment vertical="center" wrapText="1"/>
    </xf>
    <xf numFmtId="177" fontId="16"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177" fontId="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5" fillId="0" borderId="1"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0" xfId="0" applyFont="1" applyFill="1" applyBorder="1" applyAlignment="1"/>
    <xf numFmtId="0" fontId="2" fillId="0" borderId="0" xfId="0" applyFont="1" applyFill="1" applyBorder="1" applyAlignment="1">
      <alignment wrapText="1"/>
    </xf>
    <xf numFmtId="0" fontId="2" fillId="0" borderId="0" xfId="0" applyFont="1" applyFill="1" applyBorder="1" applyAlignment="1"/>
    <xf numFmtId="0" fontId="18"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xf numFmtId="0" fontId="2" fillId="0" borderId="0" xfId="0" applyFont="1" applyFill="1" applyBorder="1" applyAlignment="1">
      <alignment horizontal="center" vertical="center" wrapText="1"/>
    </xf>
    <xf numFmtId="0" fontId="19"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vertical="center"/>
    </xf>
    <xf numFmtId="0" fontId="20"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0" fillId="0" borderId="0" xfId="0" applyFont="1" applyFill="1" applyBorder="1" applyAlignment="1">
      <alignment horizontal="left"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shrinkToFit="1"/>
    </xf>
    <xf numFmtId="0" fontId="17" fillId="0" borderId="1" xfId="0" applyFont="1" applyFill="1" applyBorder="1" applyAlignment="1">
      <alignment horizontal="left" vertical="center"/>
    </xf>
    <xf numFmtId="4" fontId="5" fillId="0" borderId="1" xfId="0" applyNumberFormat="1" applyFont="1" applyFill="1" applyBorder="1" applyAlignment="1">
      <alignment horizontal="right" vertical="center"/>
    </xf>
    <xf numFmtId="0" fontId="17" fillId="0" borderId="4" xfId="0" applyFont="1" applyFill="1" applyBorder="1" applyAlignment="1">
      <alignment horizontal="left" vertical="center"/>
    </xf>
    <xf numFmtId="4" fontId="5" fillId="0" borderId="4" xfId="0" applyNumberFormat="1" applyFont="1" applyFill="1" applyBorder="1" applyAlignment="1">
      <alignment horizontal="right" vertical="center"/>
    </xf>
    <xf numFmtId="0" fontId="17" fillId="0" borderId="5" xfId="0" applyFont="1" applyFill="1" applyBorder="1" applyAlignment="1">
      <alignment horizontal="left" vertical="center"/>
    </xf>
    <xf numFmtId="4" fontId="5" fillId="0" borderId="6" xfId="0" applyNumberFormat="1" applyFont="1" applyFill="1" applyBorder="1" applyAlignment="1">
      <alignment horizontal="right" vertical="center"/>
    </xf>
    <xf numFmtId="4" fontId="5" fillId="0" borderId="7" xfId="0" applyNumberFormat="1" applyFont="1" applyFill="1" applyBorder="1" applyAlignment="1">
      <alignment horizontal="right" vertical="center"/>
    </xf>
    <xf numFmtId="4" fontId="5" fillId="2" borderId="7" xfId="0" applyNumberFormat="1" applyFont="1" applyFill="1" applyBorder="1" applyAlignment="1">
      <alignment horizontal="right" vertical="center"/>
    </xf>
    <xf numFmtId="0" fontId="5" fillId="0" borderId="7" xfId="0" applyFont="1" applyFill="1" applyBorder="1" applyAlignment="1">
      <alignment horizontal="right" vertical="center"/>
    </xf>
    <xf numFmtId="0" fontId="5" fillId="0" borderId="7" xfId="0" applyFont="1" applyFill="1" applyBorder="1" applyAlignment="1">
      <alignment horizontal="left" vertical="center"/>
    </xf>
    <xf numFmtId="0" fontId="16" fillId="0" borderId="0" xfId="0" applyFont="1" applyFill="1" applyBorder="1" applyAlignment="1">
      <alignment vertical="center" wrapText="1"/>
    </xf>
    <xf numFmtId="0" fontId="16" fillId="0" borderId="0" xfId="0" applyFont="1" applyFill="1" applyBorder="1" applyAlignment="1">
      <alignment vertical="center"/>
    </xf>
    <xf numFmtId="0" fontId="0" fillId="0" borderId="0" xfId="0" applyFont="1" applyFill="1" applyBorder="1" applyAlignment="1">
      <alignment horizontal="left" vertical="center" wrapText="1"/>
    </xf>
    <xf numFmtId="0" fontId="10" fillId="0" borderId="0" xfId="0" applyFont="1" applyFill="1" applyBorder="1" applyAlignment="1">
      <alignment horizontal="right" vertical="center"/>
    </xf>
    <xf numFmtId="0" fontId="10"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shrinkToFit="1"/>
    </xf>
    <xf numFmtId="179" fontId="5" fillId="0" borderId="1" xfId="0" applyNumberFormat="1" applyFont="1" applyFill="1" applyBorder="1" applyAlignment="1">
      <alignment horizontal="right" vertical="center"/>
    </xf>
    <xf numFmtId="179" fontId="5" fillId="0" borderId="2" xfId="0" applyNumberFormat="1" applyFont="1" applyFill="1" applyBorder="1" applyAlignment="1">
      <alignment horizontal="right" vertical="center"/>
    </xf>
    <xf numFmtId="0" fontId="16" fillId="0" borderId="1" xfId="0" applyFont="1" applyFill="1" applyBorder="1" applyAlignment="1">
      <alignment horizontal="left" vertical="center" wrapText="1"/>
    </xf>
    <xf numFmtId="4" fontId="5"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177" fontId="25" fillId="0" borderId="1"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79" fontId="26" fillId="0" borderId="8" xfId="0" applyNumberFormat="1" applyFont="1" applyFill="1" applyBorder="1" applyAlignment="1">
      <alignment horizontal="right" vertical="center"/>
    </xf>
    <xf numFmtId="179" fontId="5" fillId="0" borderId="7" xfId="0" applyNumberFormat="1" applyFont="1" applyFill="1" applyBorder="1" applyAlignment="1">
      <alignment horizontal="right" vertical="center"/>
    </xf>
    <xf numFmtId="179" fontId="5" fillId="0" borderId="6" xfId="0" applyNumberFormat="1" applyFont="1" applyFill="1" applyBorder="1" applyAlignment="1">
      <alignment horizontal="right" vertical="center"/>
    </xf>
    <xf numFmtId="0" fontId="16" fillId="2" borderId="1" xfId="0" applyFont="1" applyFill="1" applyBorder="1" applyAlignment="1">
      <alignment horizontal="left" vertical="center" wrapText="1"/>
    </xf>
    <xf numFmtId="179" fontId="25" fillId="0" borderId="1" xfId="0" applyNumberFormat="1" applyFont="1" applyFill="1" applyBorder="1" applyAlignment="1">
      <alignment horizontal="right" vertical="center"/>
    </xf>
    <xf numFmtId="177" fontId="25" fillId="0" borderId="1" xfId="0" applyNumberFormat="1" applyFont="1" applyFill="1" applyBorder="1" applyAlignment="1">
      <alignment vertical="center"/>
    </xf>
    <xf numFmtId="179" fontId="5" fillId="2" borderId="1" xfId="0" applyNumberFormat="1" applyFont="1" applyFill="1" applyBorder="1" applyAlignment="1">
      <alignment horizontal="right" vertical="center"/>
    </xf>
    <xf numFmtId="179" fontId="25" fillId="2" borderId="1" xfId="0" applyNumberFormat="1" applyFont="1" applyFill="1" applyBorder="1" applyAlignment="1">
      <alignment horizontal="right" vertical="center"/>
    </xf>
    <xf numFmtId="0" fontId="22" fillId="0" borderId="5" xfId="0" applyFont="1" applyFill="1" applyBorder="1" applyAlignment="1">
      <alignment horizontal="distributed" vertical="center"/>
    </xf>
    <xf numFmtId="0" fontId="22" fillId="0" borderId="5" xfId="0" applyFont="1" applyFill="1" applyBorder="1" applyAlignment="1">
      <alignment horizontal="left" vertical="center"/>
    </xf>
    <xf numFmtId="4" fontId="27" fillId="0" borderId="7" xfId="0" applyNumberFormat="1" applyFont="1" applyFill="1" applyBorder="1" applyAlignment="1">
      <alignment horizontal="right" vertical="center"/>
    </xf>
    <xf numFmtId="0" fontId="5" fillId="0" borderId="1" xfId="0" applyFont="1" applyFill="1" applyBorder="1" applyAlignment="1">
      <alignment horizontal="right" vertical="center"/>
    </xf>
    <xf numFmtId="0" fontId="23" fillId="0" borderId="1" xfId="0" applyFont="1" applyFill="1" applyBorder="1" applyAlignment="1">
      <alignment horizontal="distributed" vertical="center" wrapText="1"/>
    </xf>
    <xf numFmtId="0" fontId="23" fillId="0" borderId="1" xfId="0" applyFont="1" applyFill="1" applyBorder="1" applyAlignment="1">
      <alignment horizontal="left" vertical="center" wrapText="1"/>
    </xf>
    <xf numFmtId="0" fontId="5" fillId="0" borderId="1" xfId="0" applyFont="1" applyFill="1" applyBorder="1" applyAlignment="1">
      <alignment horizontal="left" vertical="center"/>
    </xf>
    <xf numFmtId="179" fontId="27" fillId="2" borderId="7" xfId="0" applyNumberFormat="1" applyFont="1" applyFill="1" applyBorder="1" applyAlignment="1">
      <alignment horizontal="right" vertical="center"/>
    </xf>
    <xf numFmtId="179" fontId="27" fillId="0" borderId="7" xfId="0" applyNumberFormat="1" applyFont="1" applyFill="1" applyBorder="1" applyAlignment="1">
      <alignment horizontal="right" vertical="center"/>
    </xf>
    <xf numFmtId="179" fontId="27" fillId="2" borderId="6" xfId="0" applyNumberFormat="1" applyFont="1" applyFill="1" applyBorder="1" applyAlignment="1">
      <alignment horizontal="right" vertical="center"/>
    </xf>
    <xf numFmtId="4" fontId="27" fillId="0" borderId="1" xfId="0" applyNumberFormat="1" applyFont="1" applyFill="1" applyBorder="1" applyAlignment="1">
      <alignment horizontal="right" vertical="center"/>
    </xf>
    <xf numFmtId="179" fontId="27" fillId="2" borderId="1" xfId="0" applyNumberFormat="1" applyFont="1" applyFill="1" applyBorder="1" applyAlignment="1">
      <alignment horizontal="right" vertical="center"/>
    </xf>
    <xf numFmtId="0" fontId="9" fillId="0" borderId="0" xfId="0" applyFont="1" applyFill="1" applyBorder="1" applyAlignment="1">
      <alignment vertical="center"/>
    </xf>
    <xf numFmtId="0" fontId="28" fillId="0" borderId="0" xfId="0" applyFont="1" applyFill="1" applyBorder="1" applyAlignment="1">
      <alignment horizontal="center" vertical="center" wrapText="1"/>
    </xf>
    <xf numFmtId="0" fontId="28" fillId="0" borderId="0" xfId="0" applyFont="1" applyFill="1" applyAlignment="1">
      <alignment horizontal="center" vertical="center" wrapText="1"/>
    </xf>
    <xf numFmtId="0" fontId="26" fillId="0" borderId="0" xfId="0" applyFont="1" applyFill="1" applyBorder="1" applyAlignment="1">
      <alignment horizontal="center" vertical="center" wrapText="1"/>
    </xf>
    <xf numFmtId="177" fontId="5" fillId="0" borderId="0" xfId="0" applyNumberFormat="1" applyFont="1" applyFill="1" applyBorder="1" applyAlignment="1">
      <alignment horizontal="right" vertical="center" wrapText="1"/>
    </xf>
    <xf numFmtId="177" fontId="19" fillId="0" borderId="0" xfId="0" applyNumberFormat="1" applyFont="1" applyFill="1" applyBorder="1" applyAlignment="1">
      <alignment horizontal="center" vertical="center"/>
    </xf>
    <xf numFmtId="0" fontId="16"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177" fontId="30" fillId="0" borderId="0" xfId="0" applyNumberFormat="1" applyFont="1" applyFill="1" applyBorder="1" applyAlignment="1">
      <alignment horizontal="right" vertical="center" wrapText="1"/>
    </xf>
    <xf numFmtId="0" fontId="9"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176" fontId="9" fillId="0" borderId="0" xfId="0" applyNumberFormat="1" applyFont="1" applyFill="1" applyAlignment="1">
      <alignment horizontal="center" vertical="center" wrapText="1"/>
    </xf>
    <xf numFmtId="0" fontId="3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0" fillId="0" borderId="1" xfId="0" applyFont="1" applyBorder="1" applyAlignment="1">
      <alignment horizontal="center" vertical="center"/>
    </xf>
    <xf numFmtId="0" fontId="28" fillId="0" borderId="1" xfId="0" applyNumberFormat="1" applyFont="1" applyFill="1" applyBorder="1" applyAlignment="1">
      <alignment horizontal="center" vertical="center" wrapText="1"/>
    </xf>
    <xf numFmtId="177" fontId="28" fillId="0" borderId="1" xfId="0" applyNumberFormat="1" applyFont="1" applyFill="1" applyBorder="1" applyAlignment="1">
      <alignment horizontal="right" vertical="center" wrapText="1"/>
    </xf>
    <xf numFmtId="177" fontId="31" fillId="0" borderId="1" xfId="0" applyNumberFormat="1" applyFont="1" applyFill="1" applyBorder="1" applyAlignment="1">
      <alignment horizontal="right" vertical="center" wrapText="1"/>
    </xf>
    <xf numFmtId="0" fontId="14"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177" fontId="33" fillId="0" borderId="0" xfId="0" applyNumberFormat="1" applyFont="1" applyFill="1" applyBorder="1" applyAlignment="1">
      <alignment horizontal="center" vertical="center"/>
    </xf>
    <xf numFmtId="177" fontId="8" fillId="0" borderId="0" xfId="0" applyNumberFormat="1" applyFont="1" applyFill="1" applyBorder="1" applyAlignment="1">
      <alignment horizontal="center" vertical="center"/>
    </xf>
    <xf numFmtId="0" fontId="10" fillId="0" borderId="1" xfId="0" applyFont="1" applyFill="1" applyBorder="1" applyAlignment="1">
      <alignment horizontal="center" vertical="center"/>
    </xf>
    <xf numFmtId="177" fontId="32"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177" fontId="32" fillId="0" borderId="1" xfId="0" applyNumberFormat="1" applyFont="1" applyFill="1" applyBorder="1" applyAlignment="1">
      <alignment horizontal="center" vertical="center" wrapText="1"/>
    </xf>
    <xf numFmtId="0" fontId="23" fillId="0" borderId="0" xfId="0" applyFont="1" applyFill="1" applyBorder="1" applyAlignment="1">
      <alignment horizontal="center" vertical="center"/>
    </xf>
    <xf numFmtId="0" fontId="23" fillId="0" borderId="0" xfId="0" applyFont="1" applyFill="1" applyBorder="1" applyAlignment="1"/>
    <xf numFmtId="0" fontId="0" fillId="0" borderId="0" xfId="0" applyFont="1" applyFill="1" applyBorder="1" applyAlignment="1">
      <alignment wrapText="1"/>
    </xf>
    <xf numFmtId="3" fontId="0" fillId="0" borderId="0" xfId="0" applyNumberFormat="1" applyFont="1" applyFill="1" applyBorder="1" applyAlignment="1"/>
    <xf numFmtId="0" fontId="0" fillId="0" borderId="0" xfId="0" applyFont="1" applyFill="1" applyBorder="1" applyAlignment="1">
      <alignment horizontal="right" vertical="center" wrapText="1"/>
    </xf>
    <xf numFmtId="0" fontId="11" fillId="0" borderId="0" xfId="0" applyFont="1" applyFill="1" applyBorder="1" applyAlignment="1">
      <alignment horizontal="center" vertical="center" wrapText="1"/>
    </xf>
    <xf numFmtId="0" fontId="23" fillId="0" borderId="2" xfId="0" applyNumberFormat="1" applyFont="1" applyFill="1" applyBorder="1" applyAlignment="1" applyProtection="1">
      <alignment horizontal="center" vertical="center" wrapText="1"/>
    </xf>
    <xf numFmtId="0" fontId="23" fillId="0" borderId="3" xfId="0" applyFont="1" applyFill="1" applyBorder="1" applyAlignment="1">
      <alignment horizontal="center" vertical="center" wrapText="1" shrinkToFit="1"/>
    </xf>
    <xf numFmtId="0" fontId="23" fillId="0" borderId="9" xfId="0" applyFont="1" applyFill="1" applyBorder="1" applyAlignment="1">
      <alignment horizontal="center" vertical="center" wrapText="1" shrinkToFit="1"/>
    </xf>
    <xf numFmtId="0" fontId="23" fillId="0" borderId="10" xfId="0" applyFont="1" applyFill="1" applyBorder="1" applyAlignment="1">
      <alignment horizontal="center" vertical="center" wrapText="1" shrinkToFit="1"/>
    </xf>
    <xf numFmtId="0" fontId="23" fillId="0" borderId="4" xfId="0" applyFont="1" applyFill="1" applyBorder="1" applyAlignment="1">
      <alignment horizontal="center" vertical="center" wrapText="1" shrinkToFit="1"/>
    </xf>
    <xf numFmtId="0" fontId="23" fillId="0" borderId="1" xfId="49" applyFont="1" applyFill="1" applyBorder="1" applyAlignment="1">
      <alignment horizontal="left" vertical="center" wrapText="1"/>
    </xf>
    <xf numFmtId="180" fontId="34" fillId="0" borderId="1" xfId="1" applyNumberFormat="1" applyFont="1" applyFill="1" applyBorder="1" applyAlignment="1">
      <alignment horizontal="right" vertical="center" wrapText="1"/>
    </xf>
    <xf numFmtId="0" fontId="16" fillId="0" borderId="1" xfId="49" applyFont="1" applyFill="1" applyBorder="1" applyAlignment="1">
      <alignment horizontal="left" vertical="center" wrapText="1" indent="1"/>
    </xf>
    <xf numFmtId="180" fontId="35" fillId="0" borderId="1" xfId="1" applyNumberFormat="1" applyFont="1" applyFill="1" applyBorder="1" applyAlignment="1">
      <alignment horizontal="right" vertical="center" wrapText="1"/>
    </xf>
    <xf numFmtId="0" fontId="0" fillId="0" borderId="1" xfId="49" applyFont="1" applyFill="1" applyBorder="1" applyAlignment="1">
      <alignment horizontal="left" vertical="center" wrapText="1" indent="1" shrinkToFit="1"/>
    </xf>
    <xf numFmtId="177" fontId="35" fillId="0" borderId="1" xfId="53" applyNumberFormat="1" applyFont="1" applyFill="1" applyBorder="1" applyAlignment="1">
      <alignment vertical="center" wrapText="1"/>
    </xf>
    <xf numFmtId="180" fontId="35" fillId="0" borderId="1" xfId="52" applyNumberFormat="1" applyFont="1" applyFill="1" applyBorder="1" applyAlignment="1">
      <alignment vertical="center" wrapText="1"/>
    </xf>
    <xf numFmtId="0" fontId="16" fillId="0" borderId="1" xfId="49" applyFont="1" applyFill="1" applyBorder="1" applyAlignment="1">
      <alignment horizontal="left" vertical="center" wrapText="1" indent="1" shrinkToFit="1"/>
    </xf>
    <xf numFmtId="0" fontId="16" fillId="0" borderId="1" xfId="52" applyFont="1" applyFill="1" applyBorder="1" applyAlignment="1">
      <alignment vertical="center" wrapText="1"/>
    </xf>
    <xf numFmtId="0" fontId="23" fillId="0" borderId="1" xfId="52" applyFont="1" applyFill="1" applyBorder="1" applyAlignment="1">
      <alignment horizontal="center" vertical="center" wrapText="1"/>
    </xf>
    <xf numFmtId="180" fontId="34" fillId="0" borderId="1" xfId="52" applyNumberFormat="1" applyFont="1" applyFill="1" applyBorder="1" applyAlignment="1">
      <alignment vertical="center" wrapText="1"/>
    </xf>
    <xf numFmtId="181" fontId="35" fillId="0" borderId="1" xfId="51" applyNumberFormat="1" applyFont="1" applyFill="1" applyBorder="1" applyAlignment="1">
      <alignment vertical="center"/>
    </xf>
    <xf numFmtId="181" fontId="35" fillId="0" borderId="1" xfId="0" applyNumberFormat="1" applyFont="1" applyFill="1" applyBorder="1" applyAlignment="1">
      <alignment vertical="center"/>
    </xf>
    <xf numFmtId="3" fontId="0" fillId="0" borderId="0" xfId="0" applyNumberFormat="1" applyFont="1" applyFill="1" applyBorder="1" applyAlignment="1">
      <alignment horizontal="right" vertical="center" wrapText="1"/>
    </xf>
    <xf numFmtId="3" fontId="0" fillId="0" borderId="0" xfId="0" applyNumberFormat="1" applyFont="1" applyFill="1" applyBorder="1" applyAlignment="1">
      <alignment horizontal="center" vertical="center" wrapText="1"/>
    </xf>
    <xf numFmtId="0" fontId="23" fillId="0" borderId="1" xfId="0" applyNumberFormat="1" applyFont="1" applyFill="1" applyBorder="1" applyAlignment="1" applyProtection="1">
      <alignment horizontal="center" vertical="center" wrapText="1"/>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179" fontId="34" fillId="0" borderId="1" xfId="1" applyNumberFormat="1" applyFont="1" applyFill="1" applyBorder="1" applyAlignment="1">
      <alignment horizontal="right" vertical="center" wrapText="1"/>
    </xf>
    <xf numFmtId="0" fontId="34" fillId="0" borderId="1" xfId="1" applyNumberFormat="1" applyFont="1" applyFill="1" applyBorder="1" applyAlignment="1">
      <alignment horizontal="center" vertical="center" wrapText="1"/>
    </xf>
    <xf numFmtId="177" fontId="35" fillId="0" borderId="1" xfId="0" applyNumberFormat="1" applyFont="1" applyFill="1" applyBorder="1" applyAlignment="1" applyProtection="1">
      <alignment horizontal="right" vertical="center" wrapText="1"/>
    </xf>
    <xf numFmtId="0" fontId="0" fillId="0" borderId="1" xfId="0" applyFont="1" applyFill="1" applyBorder="1" applyAlignment="1"/>
    <xf numFmtId="179" fontId="35" fillId="0" borderId="1" xfId="1" applyNumberFormat="1" applyFont="1" applyFill="1" applyBorder="1" applyAlignment="1">
      <alignment horizontal="right" vertical="center" wrapText="1"/>
    </xf>
    <xf numFmtId="0" fontId="34" fillId="0" borderId="1" xfId="53" applyNumberFormat="1" applyFont="1" applyFill="1" applyBorder="1" applyAlignment="1">
      <alignment horizontal="center" vertical="center" wrapText="1"/>
    </xf>
    <xf numFmtId="0" fontId="34" fillId="0" borderId="1" xfId="52" applyNumberFormat="1" applyFont="1" applyFill="1" applyBorder="1" applyAlignment="1">
      <alignment horizontal="center" vertical="center" wrapText="1"/>
    </xf>
    <xf numFmtId="0" fontId="16" fillId="0" borderId="1" xfId="0" applyFont="1" applyFill="1" applyBorder="1" applyAlignment="1"/>
    <xf numFmtId="3" fontId="0" fillId="0" borderId="1" xfId="0" applyNumberFormat="1" applyFont="1" applyFill="1" applyBorder="1" applyAlignment="1"/>
    <xf numFmtId="179" fontId="34" fillId="0" borderId="1" xfId="52" applyNumberFormat="1" applyFont="1" applyFill="1" applyBorder="1" applyAlignment="1">
      <alignment vertical="center" wrapText="1"/>
    </xf>
    <xf numFmtId="0" fontId="23" fillId="0" borderId="1" xfId="0" applyFont="1" applyFill="1" applyBorder="1" applyAlignment="1">
      <alignment horizontal="center" vertical="center" wrapText="1"/>
    </xf>
    <xf numFmtId="177" fontId="34" fillId="0" borderId="1" xfId="49" applyNumberFormat="1" applyFont="1" applyFill="1" applyBorder="1" applyAlignment="1">
      <alignment horizontal="right" vertical="center" wrapText="1"/>
    </xf>
    <xf numFmtId="177" fontId="34" fillId="0" borderId="1" xfId="0" applyNumberFormat="1" applyFont="1" applyFill="1" applyBorder="1" applyAlignment="1" applyProtection="1">
      <alignment horizontal="right" vertical="center" wrapText="1"/>
    </xf>
    <xf numFmtId="0" fontId="2" fillId="0" borderId="1" xfId="0" applyFont="1" applyFill="1" applyBorder="1" applyAlignment="1"/>
    <xf numFmtId="177" fontId="35" fillId="0" borderId="1" xfId="49" applyNumberFormat="1" applyFont="1" applyFill="1" applyBorder="1" applyAlignment="1">
      <alignment horizontal="right" vertical="center" wrapText="1"/>
    </xf>
    <xf numFmtId="0" fontId="34" fillId="0" borderId="1" xfId="51" applyNumberFormat="1" applyFont="1" applyFill="1" applyBorder="1" applyAlignment="1">
      <alignment horizontal="center" vertical="center"/>
    </xf>
    <xf numFmtId="177" fontId="35" fillId="0" borderId="1" xfId="0" applyNumberFormat="1" applyFont="1" applyFill="1" applyBorder="1" applyAlignment="1">
      <alignment horizontal="right" vertical="center" wrapText="1"/>
    </xf>
    <xf numFmtId="179" fontId="35" fillId="0" borderId="0" xfId="1" applyNumberFormat="1" applyFont="1" applyFill="1" applyBorder="1" applyAlignment="1">
      <alignment horizontal="right" vertical="center" wrapText="1"/>
    </xf>
    <xf numFmtId="0" fontId="23" fillId="0" borderId="0" xfId="0" applyNumberFormat="1" applyFont="1" applyFill="1" applyBorder="1" applyAlignment="1">
      <alignment horizontal="center"/>
    </xf>
    <xf numFmtId="181" fontId="36" fillId="0" borderId="1" xfId="0" applyNumberFormat="1" applyFont="1" applyFill="1" applyBorder="1" applyAlignment="1">
      <alignment vertical="center"/>
    </xf>
    <xf numFmtId="179" fontId="37" fillId="0" borderId="1" xfId="0" applyNumberFormat="1" applyFont="1" applyFill="1" applyBorder="1" applyAlignment="1">
      <alignment vertical="center"/>
    </xf>
    <xf numFmtId="179" fontId="34" fillId="0" borderId="1" xfId="49" applyNumberFormat="1" applyFont="1" applyFill="1" applyBorder="1" applyAlignment="1">
      <alignment horizontal="right" vertical="center" wrapText="1"/>
    </xf>
    <xf numFmtId="0" fontId="2" fillId="0" borderId="1" xfId="49" applyFont="1" applyFill="1" applyBorder="1" applyAlignment="1">
      <alignment horizontal="left" vertical="center" wrapText="1" shrinkToFit="1"/>
    </xf>
    <xf numFmtId="0" fontId="0" fillId="0" borderId="1" xfId="49" applyFont="1" applyFill="1" applyBorder="1" applyAlignment="1">
      <alignment vertical="center" wrapText="1" shrinkToFit="1"/>
    </xf>
    <xf numFmtId="180" fontId="35" fillId="0" borderId="1" xfId="49" applyNumberFormat="1" applyFont="1" applyFill="1" applyBorder="1" applyAlignment="1">
      <alignment horizontal="right" vertical="center" wrapText="1"/>
    </xf>
    <xf numFmtId="181" fontId="35" fillId="0" borderId="1" xfId="50" applyNumberFormat="1" applyFont="1" applyFill="1" applyBorder="1" applyAlignment="1">
      <alignment horizontal="right" vertical="center"/>
    </xf>
    <xf numFmtId="0" fontId="23" fillId="0" borderId="1" xfId="49" applyFont="1" applyFill="1" applyBorder="1" applyAlignment="1">
      <alignment horizontal="left" vertical="center" wrapText="1" shrinkToFit="1"/>
    </xf>
    <xf numFmtId="180" fontId="35" fillId="2" borderId="1" xfId="1" applyNumberFormat="1" applyFont="1" applyFill="1" applyBorder="1" applyAlignment="1">
      <alignment horizontal="right" vertical="center" wrapText="1"/>
    </xf>
    <xf numFmtId="0" fontId="23" fillId="0" borderId="1" xfId="49" applyFont="1" applyFill="1" applyBorder="1" applyAlignment="1">
      <alignment horizontal="center" vertical="center" wrapText="1" shrinkToFit="1"/>
    </xf>
    <xf numFmtId="180" fontId="34" fillId="0" borderId="1" xfId="49" applyNumberFormat="1" applyFont="1" applyFill="1" applyBorder="1" applyAlignment="1">
      <alignment horizontal="right" vertical="center" wrapText="1"/>
    </xf>
    <xf numFmtId="180" fontId="38" fillId="2" borderId="1" xfId="49" applyNumberFormat="1" applyFont="1" applyFill="1" applyBorder="1" applyAlignment="1">
      <alignment horizontal="right" vertical="center" wrapText="1"/>
    </xf>
    <xf numFmtId="180" fontId="34" fillId="2" borderId="1" xfId="49" applyNumberFormat="1" applyFont="1" applyFill="1" applyBorder="1" applyAlignment="1">
      <alignment horizontal="right" vertical="center" wrapText="1"/>
    </xf>
    <xf numFmtId="177" fontId="37" fillId="0" borderId="1" xfId="0" applyNumberFormat="1" applyFont="1" applyFill="1" applyBorder="1" applyAlignment="1"/>
    <xf numFmtId="177" fontId="16" fillId="0" borderId="1" xfId="0" applyNumberFormat="1" applyFont="1" applyFill="1" applyBorder="1" applyAlignment="1"/>
    <xf numFmtId="177" fontId="0" fillId="0" borderId="1" xfId="0" applyNumberFormat="1" applyFont="1" applyFill="1" applyBorder="1" applyAlignment="1"/>
    <xf numFmtId="181" fontId="36" fillId="0" borderId="1" xfId="50" applyNumberFormat="1" applyFont="1" applyFill="1" applyBorder="1" applyAlignment="1">
      <alignment horizontal="right" vertical="center"/>
    </xf>
    <xf numFmtId="179" fontId="34" fillId="2" borderId="1" xfId="49" applyNumberFormat="1" applyFont="1" applyFill="1" applyBorder="1" applyAlignment="1">
      <alignment horizontal="righ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6.4.25（最终版）（改3.2）（表一、表二）2016年部门预算表(8%)" xfId="49"/>
    <cellStyle name="常规_Sheet9" xfId="50"/>
    <cellStyle name="常规_2015预算草案表格1.19" xfId="51"/>
    <cellStyle name="常规_Sheet1" xfId="52"/>
    <cellStyle name="常规_Sheet1_1"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5\&#36130;&#25919;&#23616;&#25991;&#20214;\&#26087;&#30005;&#33041;&#36164;&#26009;\&#25105;&#30340;&#25991;&#26723;\2016&#24180;\&#39044;&#31639;&#32534;&#21046;\2016&#24180;&#65288;&#26368;&#32456;&#25171;&#21360;&#65289;888888888\Documents%20and%20Settings\Administrator\My%20Documents\&#25105;&#30340;&#25991;&#26723;\2009&#24180;\09&#24180;&#25351;&#26631;&#30005;&#23376;&#34920;&#2668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1预算股"/>
      <sheetName val="02行政文教股"/>
      <sheetName val="03农业股"/>
      <sheetName val="04社会保障股"/>
      <sheetName val="05经济建设股"/>
      <sheetName val="06企业股"/>
      <sheetName val="07综合股"/>
      <sheetName val="Sheet2"/>
      <sheetName val="Sheet1"/>
      <sheetName val="整理"/>
      <sheetName val="z_qtltz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X119"/>
  <sheetViews>
    <sheetView showGridLines="0" showZeros="0" tabSelected="1" workbookViewId="0">
      <pane ySplit="5" topLeftCell="A6" activePane="bottomLeft" state="frozen"/>
      <selection/>
      <selection pane="bottomLeft" activeCell="L11" sqref="L11"/>
    </sheetView>
  </sheetViews>
  <sheetFormatPr defaultColWidth="9.14444444444444" defaultRowHeight="11.25"/>
  <cols>
    <col min="1" max="1" width="32.1666666666667" style="146" customWidth="1"/>
    <col min="2" max="2" width="12.8333333333333" style="47" customWidth="1"/>
    <col min="3" max="3" width="9.66666666666667" style="47" customWidth="1"/>
    <col min="4" max="4" width="12.1666666666667" style="47" customWidth="1"/>
    <col min="5" max="5" width="11.8333333333333" style="47" customWidth="1"/>
    <col min="6" max="6" width="11.6666666666667" style="47" hidden="1" customWidth="1"/>
    <col min="7" max="7" width="10.1666666666667" style="47" hidden="1" customWidth="1"/>
    <col min="8" max="10" width="13" style="47" customWidth="1"/>
    <col min="11" max="11" width="12.3333333333333" style="47" hidden="1" customWidth="1"/>
    <col min="12" max="12" width="29.8333333333333" style="47" customWidth="1"/>
    <col min="13" max="13" width="13.3333333333333" style="147" customWidth="1"/>
    <col min="14" max="14" width="9.14444444444444" style="47" customWidth="1"/>
    <col min="15" max="15" width="12.5" style="47" customWidth="1"/>
    <col min="16" max="16" width="12.1666666666667" style="47" customWidth="1"/>
    <col min="17" max="17" width="12.6666666666667" style="47" customWidth="1"/>
    <col min="18" max="18" width="11.6666666666667" style="47" customWidth="1"/>
    <col min="19" max="19" width="13.3333333333333" style="47" customWidth="1"/>
    <col min="20" max="193" width="9.14444444444444" style="47" customWidth="1"/>
    <col min="194" max="16384" width="9.14444444444444" style="47"/>
  </cols>
  <sheetData>
    <row r="1" ht="16" customHeight="1" spans="1:13">
      <c r="A1" s="56" t="s">
        <v>0</v>
      </c>
      <c r="B1" s="148"/>
      <c r="C1" s="148"/>
      <c r="D1" s="148"/>
      <c r="E1" s="148"/>
      <c r="F1" s="148"/>
      <c r="G1" s="148"/>
      <c r="H1" s="148"/>
      <c r="I1" s="148"/>
      <c r="J1" s="148"/>
      <c r="K1" s="148"/>
      <c r="L1" s="79"/>
      <c r="M1" s="168"/>
    </row>
    <row r="2" ht="24" customHeight="1" spans="1:17">
      <c r="A2" s="149" t="s">
        <v>1</v>
      </c>
      <c r="B2" s="149"/>
      <c r="C2" s="149"/>
      <c r="D2" s="149"/>
      <c r="E2" s="149"/>
      <c r="F2" s="149"/>
      <c r="G2" s="149"/>
      <c r="H2" s="149"/>
      <c r="I2" s="149"/>
      <c r="J2" s="149"/>
      <c r="K2" s="149"/>
      <c r="L2" s="149"/>
      <c r="M2" s="149"/>
      <c r="N2" s="149"/>
      <c r="O2" s="149"/>
      <c r="P2" s="149"/>
      <c r="Q2" s="149"/>
    </row>
    <row r="3" ht="12" customHeight="1" spans="1:16">
      <c r="A3" s="79"/>
      <c r="B3" s="148"/>
      <c r="C3" s="148"/>
      <c r="D3" s="148"/>
      <c r="E3" s="148"/>
      <c r="F3" s="148"/>
      <c r="G3" s="148"/>
      <c r="H3" s="148"/>
      <c r="I3" s="148"/>
      <c r="J3" s="148"/>
      <c r="K3" s="148"/>
      <c r="L3" s="79"/>
      <c r="M3" s="168"/>
      <c r="P3" s="169" t="s">
        <v>2</v>
      </c>
    </row>
    <row r="4" s="144" customFormat="1" ht="25" customHeight="1" spans="1:258">
      <c r="A4" s="150" t="s">
        <v>3</v>
      </c>
      <c r="B4" s="66" t="s">
        <v>4</v>
      </c>
      <c r="C4" s="66" t="s">
        <v>5</v>
      </c>
      <c r="D4" s="66" t="s">
        <v>6</v>
      </c>
      <c r="E4" s="83" t="s">
        <v>7</v>
      </c>
      <c r="F4" s="151"/>
      <c r="G4" s="152"/>
      <c r="H4" s="153" t="s">
        <v>8</v>
      </c>
      <c r="I4" s="153" t="s">
        <v>9</v>
      </c>
      <c r="J4" s="153" t="s">
        <v>10</v>
      </c>
      <c r="K4" s="153"/>
      <c r="L4" s="170" t="s">
        <v>11</v>
      </c>
      <c r="M4" s="153" t="s">
        <v>4</v>
      </c>
      <c r="N4" s="153" t="s">
        <v>6</v>
      </c>
      <c r="O4" s="153" t="s">
        <v>6</v>
      </c>
      <c r="P4" s="171" t="s">
        <v>7</v>
      </c>
      <c r="Q4" s="66" t="s">
        <v>8</v>
      </c>
      <c r="R4" s="171" t="s">
        <v>9</v>
      </c>
      <c r="S4" s="66" t="s">
        <v>10</v>
      </c>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row>
    <row r="5" s="145" customFormat="1" ht="37" customHeight="1" spans="1:258">
      <c r="A5" s="150"/>
      <c r="B5" s="66"/>
      <c r="C5" s="66"/>
      <c r="D5" s="66"/>
      <c r="E5" s="66" t="s">
        <v>12</v>
      </c>
      <c r="F5" s="66" t="s">
        <v>13</v>
      </c>
      <c r="G5" s="66" t="s">
        <v>14</v>
      </c>
      <c r="H5" s="154"/>
      <c r="I5" s="154"/>
      <c r="J5" s="154"/>
      <c r="K5" s="154"/>
      <c r="L5" s="170"/>
      <c r="M5" s="154"/>
      <c r="N5" s="154"/>
      <c r="O5" s="154"/>
      <c r="P5" s="172"/>
      <c r="Q5" s="66"/>
      <c r="R5" s="172"/>
      <c r="S5" s="66"/>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row>
    <row r="6" ht="24" customHeight="1" spans="1:19">
      <c r="A6" s="155" t="s">
        <v>15</v>
      </c>
      <c r="B6" s="156">
        <f t="shared" ref="B6:I6" si="0">B7+B8+B9+B10+B11+B12+B13+B14+B15+B16+B17+B18+B19+B20+B21+B22</f>
        <v>38445</v>
      </c>
      <c r="C6" s="156"/>
      <c r="D6" s="156">
        <f t="shared" si="0"/>
        <v>38445</v>
      </c>
      <c r="E6" s="156">
        <f t="shared" ref="E6:E69" si="1">F6-G6</f>
        <v>0</v>
      </c>
      <c r="F6" s="156">
        <f t="shared" si="0"/>
        <v>0</v>
      </c>
      <c r="G6" s="156">
        <f t="shared" si="0"/>
        <v>0</v>
      </c>
      <c r="H6" s="156">
        <f t="shared" si="0"/>
        <v>38445</v>
      </c>
      <c r="I6" s="173">
        <f t="shared" si="0"/>
        <v>0</v>
      </c>
      <c r="J6" s="173">
        <f t="shared" ref="J6:J69" si="2">H6+I6</f>
        <v>38445</v>
      </c>
      <c r="K6" s="174">
        <v>201</v>
      </c>
      <c r="L6" s="86" t="s">
        <v>16</v>
      </c>
      <c r="M6" s="175">
        <v>57546.882516</v>
      </c>
      <c r="N6" s="176"/>
      <c r="O6" s="175">
        <v>57546.882516</v>
      </c>
      <c r="P6" s="175">
        <f>2995.45729+90-103.92+467</f>
        <v>3448.53729</v>
      </c>
      <c r="Q6" s="175">
        <f t="shared" ref="Q6:Q32" si="3">O6+P6</f>
        <v>60995.419806</v>
      </c>
      <c r="R6" s="193">
        <v>-3026.93</v>
      </c>
      <c r="S6" s="193">
        <f t="shared" ref="S6:S69" si="4">Q6+R6</f>
        <v>57968.489806</v>
      </c>
    </row>
    <row r="7" ht="24" customHeight="1" spans="1:19">
      <c r="A7" s="157" t="s">
        <v>17</v>
      </c>
      <c r="B7" s="158">
        <v>2000</v>
      </c>
      <c r="C7" s="158"/>
      <c r="D7" s="158">
        <v>2000</v>
      </c>
      <c r="E7" s="156">
        <f t="shared" si="1"/>
        <v>0</v>
      </c>
      <c r="F7" s="158"/>
      <c r="G7" s="158"/>
      <c r="H7" s="158">
        <f t="shared" ref="H7:H22" si="5">D7+F7-G7</f>
        <v>2000</v>
      </c>
      <c r="I7" s="177"/>
      <c r="J7" s="177">
        <f t="shared" si="2"/>
        <v>2000</v>
      </c>
      <c r="K7" s="174">
        <v>202</v>
      </c>
      <c r="L7" s="86" t="s">
        <v>18</v>
      </c>
      <c r="M7" s="175">
        <v>0</v>
      </c>
      <c r="N7" s="176"/>
      <c r="O7" s="175">
        <v>0</v>
      </c>
      <c r="P7" s="175">
        <v>0</v>
      </c>
      <c r="Q7" s="175">
        <f t="shared" si="3"/>
        <v>0</v>
      </c>
      <c r="R7" s="193"/>
      <c r="S7" s="193">
        <f t="shared" si="4"/>
        <v>0</v>
      </c>
    </row>
    <row r="8" ht="24" customHeight="1" spans="1:19">
      <c r="A8" s="157" t="s">
        <v>19</v>
      </c>
      <c r="B8" s="158">
        <v>9550</v>
      </c>
      <c r="C8" s="158"/>
      <c r="D8" s="158">
        <v>9550</v>
      </c>
      <c r="E8" s="156">
        <f t="shared" si="1"/>
        <v>0</v>
      </c>
      <c r="F8" s="158"/>
      <c r="G8" s="158"/>
      <c r="H8" s="158">
        <f t="shared" si="5"/>
        <v>9550</v>
      </c>
      <c r="I8" s="177"/>
      <c r="J8" s="177">
        <f t="shared" si="2"/>
        <v>9550</v>
      </c>
      <c r="K8" s="174">
        <v>203</v>
      </c>
      <c r="L8" s="86" t="s">
        <v>20</v>
      </c>
      <c r="M8" s="158">
        <v>1557.1531</v>
      </c>
      <c r="N8" s="176"/>
      <c r="O8" s="158">
        <v>1557.1531</v>
      </c>
      <c r="P8" s="175">
        <v>69.82</v>
      </c>
      <c r="Q8" s="175">
        <f t="shared" si="3"/>
        <v>1626.9731</v>
      </c>
      <c r="R8" s="193"/>
      <c r="S8" s="193">
        <f t="shared" si="4"/>
        <v>1626.9731</v>
      </c>
    </row>
    <row r="9" ht="24" customHeight="1" spans="1:19">
      <c r="A9" s="157" t="s">
        <v>21</v>
      </c>
      <c r="B9" s="158"/>
      <c r="C9" s="158"/>
      <c r="D9" s="158"/>
      <c r="E9" s="156">
        <f t="shared" si="1"/>
        <v>0</v>
      </c>
      <c r="F9" s="158"/>
      <c r="G9" s="158"/>
      <c r="H9" s="158">
        <f t="shared" si="5"/>
        <v>0</v>
      </c>
      <c r="I9" s="177"/>
      <c r="J9" s="177">
        <f t="shared" si="2"/>
        <v>0</v>
      </c>
      <c r="K9" s="174">
        <v>204</v>
      </c>
      <c r="L9" s="86" t="s">
        <v>22</v>
      </c>
      <c r="M9" s="175">
        <v>21003.061677</v>
      </c>
      <c r="N9" s="176"/>
      <c r="O9" s="175">
        <v>21003.061677</v>
      </c>
      <c r="P9" s="175">
        <v>549.062863</v>
      </c>
      <c r="Q9" s="175">
        <f t="shared" si="3"/>
        <v>21552.12454</v>
      </c>
      <c r="R9" s="193">
        <v>-277.96</v>
      </c>
      <c r="S9" s="193">
        <f t="shared" si="4"/>
        <v>21274.16454</v>
      </c>
    </row>
    <row r="10" ht="24" customHeight="1" spans="1:19">
      <c r="A10" s="157" t="s">
        <v>23</v>
      </c>
      <c r="B10" s="158">
        <v>3000</v>
      </c>
      <c r="C10" s="158"/>
      <c r="D10" s="158">
        <v>3000</v>
      </c>
      <c r="E10" s="156">
        <f t="shared" si="1"/>
        <v>0</v>
      </c>
      <c r="F10" s="158"/>
      <c r="G10" s="158"/>
      <c r="H10" s="158">
        <f t="shared" si="5"/>
        <v>3000</v>
      </c>
      <c r="I10" s="177"/>
      <c r="J10" s="177">
        <f t="shared" si="2"/>
        <v>3000</v>
      </c>
      <c r="K10" s="174">
        <v>205</v>
      </c>
      <c r="L10" s="86" t="s">
        <v>24</v>
      </c>
      <c r="M10" s="175">
        <v>203462.811722</v>
      </c>
      <c r="N10" s="176"/>
      <c r="O10" s="175">
        <v>203462.811722</v>
      </c>
      <c r="P10" s="175">
        <v>331.701</v>
      </c>
      <c r="Q10" s="175">
        <f t="shared" si="3"/>
        <v>203794.512722</v>
      </c>
      <c r="R10" s="193">
        <v>-281.7</v>
      </c>
      <c r="S10" s="193">
        <f t="shared" si="4"/>
        <v>203512.812722</v>
      </c>
    </row>
    <row r="11" ht="24" customHeight="1" spans="1:19">
      <c r="A11" s="157" t="s">
        <v>25</v>
      </c>
      <c r="B11" s="158">
        <v>1200</v>
      </c>
      <c r="C11" s="158"/>
      <c r="D11" s="158">
        <v>1200</v>
      </c>
      <c r="E11" s="156">
        <f t="shared" si="1"/>
        <v>0</v>
      </c>
      <c r="F11" s="158"/>
      <c r="G11" s="158"/>
      <c r="H11" s="158">
        <f t="shared" si="5"/>
        <v>1200</v>
      </c>
      <c r="I11" s="177"/>
      <c r="J11" s="177">
        <f t="shared" si="2"/>
        <v>1200</v>
      </c>
      <c r="K11" s="174">
        <v>206</v>
      </c>
      <c r="L11" s="86" t="s">
        <v>26</v>
      </c>
      <c r="M11" s="175">
        <v>148.265</v>
      </c>
      <c r="N11" s="176"/>
      <c r="O11" s="175">
        <v>148.265</v>
      </c>
      <c r="P11" s="175">
        <v>0</v>
      </c>
      <c r="Q11" s="175">
        <f t="shared" si="3"/>
        <v>148.265</v>
      </c>
      <c r="R11" s="193"/>
      <c r="S11" s="193">
        <f t="shared" si="4"/>
        <v>148.265</v>
      </c>
    </row>
    <row r="12" ht="24" customHeight="1" spans="1:19">
      <c r="A12" s="157" t="s">
        <v>27</v>
      </c>
      <c r="B12" s="158">
        <v>250</v>
      </c>
      <c r="C12" s="158"/>
      <c r="D12" s="158">
        <v>250</v>
      </c>
      <c r="E12" s="156">
        <f t="shared" si="1"/>
        <v>0</v>
      </c>
      <c r="F12" s="158"/>
      <c r="G12" s="158"/>
      <c r="H12" s="158">
        <f t="shared" si="5"/>
        <v>250</v>
      </c>
      <c r="I12" s="177"/>
      <c r="J12" s="177">
        <f t="shared" si="2"/>
        <v>250</v>
      </c>
      <c r="K12" s="174">
        <v>207</v>
      </c>
      <c r="L12" s="86" t="s">
        <v>28</v>
      </c>
      <c r="M12" s="175">
        <v>4969.368508</v>
      </c>
      <c r="N12" s="176"/>
      <c r="O12" s="175">
        <v>4969.368508</v>
      </c>
      <c r="P12" s="175">
        <v>208.68</v>
      </c>
      <c r="Q12" s="175">
        <f t="shared" si="3"/>
        <v>5178.048508</v>
      </c>
      <c r="R12" s="193">
        <v>-40</v>
      </c>
      <c r="S12" s="193">
        <f t="shared" si="4"/>
        <v>5138.048508</v>
      </c>
    </row>
    <row r="13" ht="24" customHeight="1" spans="1:19">
      <c r="A13" s="157" t="s">
        <v>29</v>
      </c>
      <c r="B13" s="158">
        <v>4500</v>
      </c>
      <c r="C13" s="158"/>
      <c r="D13" s="158">
        <v>4500</v>
      </c>
      <c r="E13" s="156">
        <f t="shared" si="1"/>
        <v>0</v>
      </c>
      <c r="F13" s="158"/>
      <c r="G13" s="158"/>
      <c r="H13" s="158">
        <f t="shared" si="5"/>
        <v>4500</v>
      </c>
      <c r="I13" s="177"/>
      <c r="J13" s="177">
        <f t="shared" si="2"/>
        <v>4500</v>
      </c>
      <c r="K13" s="174">
        <v>208</v>
      </c>
      <c r="L13" s="86" t="s">
        <v>30</v>
      </c>
      <c r="M13" s="175">
        <v>179341.730248</v>
      </c>
      <c r="N13" s="176"/>
      <c r="O13" s="175">
        <v>179341.730248</v>
      </c>
      <c r="P13" s="175">
        <f>1711.796469+173.244</f>
        <v>1885.040469</v>
      </c>
      <c r="Q13" s="175">
        <f t="shared" si="3"/>
        <v>181226.770717</v>
      </c>
      <c r="R13" s="193">
        <v>-13957.83</v>
      </c>
      <c r="S13" s="193">
        <f t="shared" si="4"/>
        <v>167268.940717</v>
      </c>
    </row>
    <row r="14" ht="24" customHeight="1" spans="1:19">
      <c r="A14" s="157" t="s">
        <v>31</v>
      </c>
      <c r="B14" s="158">
        <v>1200</v>
      </c>
      <c r="C14" s="158"/>
      <c r="D14" s="158">
        <v>1200</v>
      </c>
      <c r="E14" s="156">
        <f t="shared" si="1"/>
        <v>0</v>
      </c>
      <c r="F14" s="158"/>
      <c r="G14" s="158"/>
      <c r="H14" s="158">
        <f t="shared" si="5"/>
        <v>1200</v>
      </c>
      <c r="I14" s="177"/>
      <c r="J14" s="177">
        <f t="shared" si="2"/>
        <v>1200</v>
      </c>
      <c r="K14" s="174">
        <v>210</v>
      </c>
      <c r="L14" s="86" t="s">
        <v>32</v>
      </c>
      <c r="M14" s="175">
        <v>134811.384439</v>
      </c>
      <c r="N14" s="176"/>
      <c r="O14" s="175">
        <v>134811.384439</v>
      </c>
      <c r="P14" s="175">
        <f>3817.2957+869.5</f>
        <v>4686.7957</v>
      </c>
      <c r="Q14" s="175">
        <f t="shared" si="3"/>
        <v>139498.180139</v>
      </c>
      <c r="R14" s="193">
        <v>-4458.59</v>
      </c>
      <c r="S14" s="193">
        <f t="shared" si="4"/>
        <v>135039.590139</v>
      </c>
    </row>
    <row r="15" ht="24" customHeight="1" spans="1:19">
      <c r="A15" s="159" t="s">
        <v>33</v>
      </c>
      <c r="B15" s="158">
        <v>950</v>
      </c>
      <c r="C15" s="158"/>
      <c r="D15" s="158">
        <v>950</v>
      </c>
      <c r="E15" s="156">
        <f t="shared" si="1"/>
        <v>0</v>
      </c>
      <c r="F15" s="158"/>
      <c r="G15" s="158"/>
      <c r="H15" s="158">
        <f t="shared" si="5"/>
        <v>950</v>
      </c>
      <c r="I15" s="177"/>
      <c r="J15" s="177">
        <f t="shared" si="2"/>
        <v>950</v>
      </c>
      <c r="K15" s="174">
        <v>211</v>
      </c>
      <c r="L15" s="86" t="s">
        <v>34</v>
      </c>
      <c r="M15" s="175">
        <v>8185.768458</v>
      </c>
      <c r="N15" s="176"/>
      <c r="O15" s="175">
        <v>8185.768458</v>
      </c>
      <c r="P15" s="175">
        <f>304.488659+350</f>
        <v>654.488659</v>
      </c>
      <c r="Q15" s="175">
        <f t="shared" si="3"/>
        <v>8840.257117</v>
      </c>
      <c r="R15" s="193">
        <v>-594.49</v>
      </c>
      <c r="S15" s="193">
        <f t="shared" si="4"/>
        <v>8245.767117</v>
      </c>
    </row>
    <row r="16" ht="24" customHeight="1" spans="1:19">
      <c r="A16" s="157" t="s">
        <v>35</v>
      </c>
      <c r="B16" s="158">
        <v>1100</v>
      </c>
      <c r="C16" s="158"/>
      <c r="D16" s="158">
        <v>1100</v>
      </c>
      <c r="E16" s="156">
        <f t="shared" si="1"/>
        <v>0</v>
      </c>
      <c r="F16" s="158"/>
      <c r="G16" s="158"/>
      <c r="H16" s="158">
        <f t="shared" si="5"/>
        <v>1100</v>
      </c>
      <c r="I16" s="177"/>
      <c r="J16" s="177">
        <f t="shared" si="2"/>
        <v>1100</v>
      </c>
      <c r="K16" s="174">
        <v>212</v>
      </c>
      <c r="L16" s="86" t="s">
        <v>36</v>
      </c>
      <c r="M16" s="175">
        <v>5675.884936</v>
      </c>
      <c r="N16" s="176"/>
      <c r="O16" s="175">
        <v>5675.884936</v>
      </c>
      <c r="P16" s="175">
        <v>333.180232</v>
      </c>
      <c r="Q16" s="175">
        <f t="shared" si="3"/>
        <v>6009.065168</v>
      </c>
      <c r="R16" s="193">
        <v>-81.6</v>
      </c>
      <c r="S16" s="193">
        <f t="shared" si="4"/>
        <v>5927.465168</v>
      </c>
    </row>
    <row r="17" ht="24" customHeight="1" spans="1:19">
      <c r="A17" s="157" t="s">
        <v>37</v>
      </c>
      <c r="B17" s="158">
        <v>3500</v>
      </c>
      <c r="C17" s="158"/>
      <c r="D17" s="158">
        <v>3500</v>
      </c>
      <c r="E17" s="156">
        <f t="shared" si="1"/>
        <v>0</v>
      </c>
      <c r="F17" s="158"/>
      <c r="G17" s="158"/>
      <c r="H17" s="158">
        <f t="shared" si="5"/>
        <v>3500</v>
      </c>
      <c r="I17" s="177"/>
      <c r="J17" s="177">
        <f t="shared" si="2"/>
        <v>3500</v>
      </c>
      <c r="K17" s="174">
        <v>213</v>
      </c>
      <c r="L17" s="86" t="s">
        <v>38</v>
      </c>
      <c r="M17" s="175">
        <v>171880.426129</v>
      </c>
      <c r="N17" s="176"/>
      <c r="O17" s="175">
        <v>171880.426129</v>
      </c>
      <c r="P17" s="175">
        <f>48150.457028-10664-26230</f>
        <v>11256.457028</v>
      </c>
      <c r="Q17" s="175">
        <f t="shared" si="3"/>
        <v>183136.883157</v>
      </c>
      <c r="R17" s="193">
        <v>-590.84</v>
      </c>
      <c r="S17" s="193">
        <f t="shared" si="4"/>
        <v>182546.043157</v>
      </c>
    </row>
    <row r="18" ht="24" customHeight="1" spans="1:19">
      <c r="A18" s="157" t="s">
        <v>39</v>
      </c>
      <c r="B18" s="158">
        <v>900</v>
      </c>
      <c r="C18" s="158"/>
      <c r="D18" s="158">
        <v>900</v>
      </c>
      <c r="E18" s="156">
        <f t="shared" si="1"/>
        <v>0</v>
      </c>
      <c r="F18" s="158"/>
      <c r="G18" s="158"/>
      <c r="H18" s="158">
        <f t="shared" si="5"/>
        <v>900</v>
      </c>
      <c r="I18" s="177"/>
      <c r="J18" s="177">
        <f t="shared" si="2"/>
        <v>900</v>
      </c>
      <c r="K18" s="174">
        <v>214</v>
      </c>
      <c r="L18" s="86" t="s">
        <v>40</v>
      </c>
      <c r="M18" s="175">
        <v>12788.042328</v>
      </c>
      <c r="N18" s="176"/>
      <c r="O18" s="175">
        <v>12788.042328</v>
      </c>
      <c r="P18" s="175">
        <v>188.75</v>
      </c>
      <c r="Q18" s="175">
        <f t="shared" si="3"/>
        <v>12976.792328</v>
      </c>
      <c r="R18" s="193">
        <v>-938.75</v>
      </c>
      <c r="S18" s="193">
        <f t="shared" si="4"/>
        <v>12038.042328</v>
      </c>
    </row>
    <row r="19" ht="24" customHeight="1" spans="1:19">
      <c r="A19" s="157" t="s">
        <v>41</v>
      </c>
      <c r="B19" s="158">
        <v>200</v>
      </c>
      <c r="C19" s="158"/>
      <c r="D19" s="158">
        <v>200</v>
      </c>
      <c r="E19" s="156">
        <f t="shared" si="1"/>
        <v>0</v>
      </c>
      <c r="F19" s="158"/>
      <c r="G19" s="158"/>
      <c r="H19" s="158">
        <f t="shared" si="5"/>
        <v>200</v>
      </c>
      <c r="I19" s="177"/>
      <c r="J19" s="177">
        <f t="shared" si="2"/>
        <v>200</v>
      </c>
      <c r="K19" s="174">
        <v>215</v>
      </c>
      <c r="L19" s="86" t="s">
        <v>42</v>
      </c>
      <c r="M19" s="175">
        <v>42</v>
      </c>
      <c r="N19" s="176"/>
      <c r="O19" s="175">
        <v>42</v>
      </c>
      <c r="P19" s="175">
        <v>0</v>
      </c>
      <c r="Q19" s="175">
        <f t="shared" si="3"/>
        <v>42</v>
      </c>
      <c r="R19" s="193"/>
      <c r="S19" s="193">
        <f t="shared" si="4"/>
        <v>42</v>
      </c>
    </row>
    <row r="20" ht="24" customHeight="1" spans="1:19">
      <c r="A20" s="157" t="s">
        <v>43</v>
      </c>
      <c r="B20" s="158">
        <v>300</v>
      </c>
      <c r="C20" s="158"/>
      <c r="D20" s="158">
        <v>300</v>
      </c>
      <c r="E20" s="156">
        <f t="shared" si="1"/>
        <v>0</v>
      </c>
      <c r="F20" s="158"/>
      <c r="G20" s="158"/>
      <c r="H20" s="158">
        <f t="shared" si="5"/>
        <v>300</v>
      </c>
      <c r="I20" s="177"/>
      <c r="J20" s="177">
        <f t="shared" si="2"/>
        <v>300</v>
      </c>
      <c r="K20" s="174">
        <v>216</v>
      </c>
      <c r="L20" s="86" t="s">
        <v>44</v>
      </c>
      <c r="M20" s="175">
        <v>221.4115</v>
      </c>
      <c r="N20" s="176"/>
      <c r="O20" s="175">
        <v>221.4115</v>
      </c>
      <c r="P20" s="175">
        <v>0</v>
      </c>
      <c r="Q20" s="175">
        <f t="shared" si="3"/>
        <v>221.4115</v>
      </c>
      <c r="R20" s="193"/>
      <c r="S20" s="193">
        <f t="shared" si="4"/>
        <v>221.4115</v>
      </c>
    </row>
    <row r="21" ht="24" customHeight="1" spans="1:19">
      <c r="A21" s="157" t="s">
        <v>45</v>
      </c>
      <c r="B21" s="158">
        <f>14850-55-5000</f>
        <v>9795</v>
      </c>
      <c r="C21" s="158"/>
      <c r="D21" s="158">
        <f>14850-55-5000</f>
        <v>9795</v>
      </c>
      <c r="E21" s="156">
        <f t="shared" si="1"/>
        <v>0</v>
      </c>
      <c r="F21" s="158"/>
      <c r="G21" s="158"/>
      <c r="H21" s="158">
        <f t="shared" si="5"/>
        <v>9795</v>
      </c>
      <c r="I21" s="177"/>
      <c r="J21" s="177">
        <f t="shared" si="2"/>
        <v>9795</v>
      </c>
      <c r="K21" s="174">
        <v>217</v>
      </c>
      <c r="L21" s="86" t="s">
        <v>46</v>
      </c>
      <c r="M21" s="175">
        <v>25</v>
      </c>
      <c r="N21" s="176"/>
      <c r="O21" s="175">
        <v>25</v>
      </c>
      <c r="P21" s="175">
        <v>0</v>
      </c>
      <c r="Q21" s="175">
        <f t="shared" si="3"/>
        <v>25</v>
      </c>
      <c r="R21" s="193"/>
      <c r="S21" s="193">
        <f t="shared" si="4"/>
        <v>25</v>
      </c>
    </row>
    <row r="22" ht="24" customHeight="1" spans="1:19">
      <c r="A22" s="157" t="s">
        <v>47</v>
      </c>
      <c r="B22" s="160"/>
      <c r="C22" s="160"/>
      <c r="D22" s="160"/>
      <c r="E22" s="156">
        <f t="shared" si="1"/>
        <v>0</v>
      </c>
      <c r="F22" s="158"/>
      <c r="G22" s="158"/>
      <c r="H22" s="158">
        <f t="shared" si="5"/>
        <v>0</v>
      </c>
      <c r="I22" s="177"/>
      <c r="J22" s="177">
        <f t="shared" si="2"/>
        <v>0</v>
      </c>
      <c r="K22" s="178">
        <v>219</v>
      </c>
      <c r="L22" s="86" t="s">
        <v>48</v>
      </c>
      <c r="M22" s="175">
        <v>0</v>
      </c>
      <c r="N22" s="176"/>
      <c r="O22" s="175">
        <v>0</v>
      </c>
      <c r="P22" s="175">
        <v>0</v>
      </c>
      <c r="Q22" s="175">
        <f t="shared" si="3"/>
        <v>0</v>
      </c>
      <c r="R22" s="193"/>
      <c r="S22" s="193">
        <f t="shared" si="4"/>
        <v>0</v>
      </c>
    </row>
    <row r="23" ht="24" customHeight="1" spans="1:19">
      <c r="A23" s="155" t="s">
        <v>49</v>
      </c>
      <c r="B23" s="156">
        <f t="shared" ref="B23:I23" si="6">SUM(B24:B31)</f>
        <v>22064</v>
      </c>
      <c r="C23" s="156"/>
      <c r="D23" s="156">
        <f t="shared" si="6"/>
        <v>22064</v>
      </c>
      <c r="E23" s="158">
        <f t="shared" si="1"/>
        <v>31886.2395</v>
      </c>
      <c r="F23" s="156">
        <f t="shared" si="6"/>
        <v>31886.2395</v>
      </c>
      <c r="G23" s="156">
        <f t="shared" si="6"/>
        <v>0</v>
      </c>
      <c r="H23" s="156">
        <f t="shared" si="6"/>
        <v>53950.2395</v>
      </c>
      <c r="I23" s="173">
        <f t="shared" si="6"/>
        <v>-24395.24</v>
      </c>
      <c r="J23" s="173">
        <f t="shared" si="2"/>
        <v>29554.9995</v>
      </c>
      <c r="K23" s="178">
        <v>220</v>
      </c>
      <c r="L23" s="86" t="s">
        <v>50</v>
      </c>
      <c r="M23" s="175">
        <v>13881.575523</v>
      </c>
      <c r="N23" s="176"/>
      <c r="O23" s="175">
        <v>13881.575523</v>
      </c>
      <c r="P23" s="175">
        <v>0</v>
      </c>
      <c r="Q23" s="175">
        <f t="shared" si="3"/>
        <v>13881.575523</v>
      </c>
      <c r="R23" s="193"/>
      <c r="S23" s="193">
        <f t="shared" si="4"/>
        <v>13881.575523</v>
      </c>
    </row>
    <row r="24" ht="24" customHeight="1" spans="1:19">
      <c r="A24" s="157" t="s">
        <v>51</v>
      </c>
      <c r="B24" s="161">
        <v>3620</v>
      </c>
      <c r="C24" s="161"/>
      <c r="D24" s="161">
        <v>3620</v>
      </c>
      <c r="E24" s="158">
        <f t="shared" si="1"/>
        <v>0</v>
      </c>
      <c r="F24" s="158"/>
      <c r="G24" s="158"/>
      <c r="H24" s="158">
        <f t="shared" ref="H24:H31" si="7">D24+F24-G24</f>
        <v>3620</v>
      </c>
      <c r="I24" s="177"/>
      <c r="J24" s="177">
        <f t="shared" si="2"/>
        <v>3620</v>
      </c>
      <c r="K24" s="178">
        <v>221</v>
      </c>
      <c r="L24" s="86" t="s">
        <v>52</v>
      </c>
      <c r="M24" s="175">
        <v>41676.667485</v>
      </c>
      <c r="N24" s="176"/>
      <c r="O24" s="175">
        <v>41676.667485</v>
      </c>
      <c r="P24" s="175">
        <v>171.665048</v>
      </c>
      <c r="Q24" s="175">
        <f t="shared" si="3"/>
        <v>41848.332533</v>
      </c>
      <c r="R24" s="193">
        <v>-6.6</v>
      </c>
      <c r="S24" s="193">
        <f t="shared" si="4"/>
        <v>41841.732533</v>
      </c>
    </row>
    <row r="25" ht="24" customHeight="1" spans="1:19">
      <c r="A25" s="157" t="s">
        <v>53</v>
      </c>
      <c r="B25" s="161">
        <v>4008</v>
      </c>
      <c r="C25" s="161"/>
      <c r="D25" s="161">
        <v>4008</v>
      </c>
      <c r="E25" s="158">
        <f t="shared" si="1"/>
        <v>0</v>
      </c>
      <c r="F25" s="158"/>
      <c r="G25" s="158"/>
      <c r="H25" s="158">
        <f t="shared" si="7"/>
        <v>4008</v>
      </c>
      <c r="I25" s="177"/>
      <c r="J25" s="177">
        <f t="shared" si="2"/>
        <v>4008</v>
      </c>
      <c r="K25" s="178">
        <v>222</v>
      </c>
      <c r="L25" s="86" t="s">
        <v>54</v>
      </c>
      <c r="M25" s="175">
        <v>1412.5</v>
      </c>
      <c r="N25" s="176"/>
      <c r="O25" s="175">
        <v>1412.5</v>
      </c>
      <c r="P25" s="175">
        <v>0</v>
      </c>
      <c r="Q25" s="175">
        <f t="shared" si="3"/>
        <v>1412.5</v>
      </c>
      <c r="R25" s="193"/>
      <c r="S25" s="193">
        <f t="shared" si="4"/>
        <v>1412.5</v>
      </c>
    </row>
    <row r="26" ht="24" customHeight="1" spans="1:19">
      <c r="A26" s="157" t="s">
        <v>55</v>
      </c>
      <c r="B26" s="161">
        <v>5976</v>
      </c>
      <c r="C26" s="161"/>
      <c r="D26" s="161">
        <v>5976</v>
      </c>
      <c r="E26" s="158">
        <f t="shared" si="1"/>
        <v>0</v>
      </c>
      <c r="F26" s="158"/>
      <c r="G26" s="158"/>
      <c r="H26" s="158">
        <f t="shared" si="7"/>
        <v>5976</v>
      </c>
      <c r="I26" s="177"/>
      <c r="J26" s="177">
        <f t="shared" si="2"/>
        <v>5976</v>
      </c>
      <c r="K26" s="178">
        <v>224</v>
      </c>
      <c r="L26" s="86" t="s">
        <v>56</v>
      </c>
      <c r="M26" s="175">
        <v>1692.8374</v>
      </c>
      <c r="N26" s="176"/>
      <c r="O26" s="175">
        <v>1692.8374</v>
      </c>
      <c r="P26" s="175">
        <v>217.4892</v>
      </c>
      <c r="Q26" s="175">
        <f t="shared" si="3"/>
        <v>1910.3266</v>
      </c>
      <c r="R26" s="193">
        <v>-139.95</v>
      </c>
      <c r="S26" s="193">
        <f t="shared" si="4"/>
        <v>1770.3766</v>
      </c>
    </row>
    <row r="27" ht="24" customHeight="1" spans="1:19">
      <c r="A27" s="157" t="s">
        <v>57</v>
      </c>
      <c r="B27" s="161"/>
      <c r="C27" s="161"/>
      <c r="D27" s="161"/>
      <c r="E27" s="158">
        <f t="shared" si="1"/>
        <v>0</v>
      </c>
      <c r="F27" s="158"/>
      <c r="G27" s="158"/>
      <c r="H27" s="158">
        <f t="shared" si="7"/>
        <v>0</v>
      </c>
      <c r="I27" s="177"/>
      <c r="J27" s="177">
        <f t="shared" si="2"/>
        <v>0</v>
      </c>
      <c r="K27" s="178">
        <v>227</v>
      </c>
      <c r="L27" s="86" t="s">
        <v>58</v>
      </c>
      <c r="M27" s="175">
        <v>5000</v>
      </c>
      <c r="N27" s="176"/>
      <c r="O27" s="175">
        <v>5000</v>
      </c>
      <c r="P27" s="175"/>
      <c r="Q27" s="175">
        <f t="shared" si="3"/>
        <v>5000</v>
      </c>
      <c r="R27" s="193"/>
      <c r="S27" s="193">
        <f t="shared" si="4"/>
        <v>5000</v>
      </c>
    </row>
    <row r="28" ht="24" customHeight="1" spans="1:19">
      <c r="A28" s="162" t="s">
        <v>59</v>
      </c>
      <c r="B28" s="161">
        <f>108400-100000</f>
        <v>8400</v>
      </c>
      <c r="C28" s="161"/>
      <c r="D28" s="161">
        <f>108400-100000</f>
        <v>8400</v>
      </c>
      <c r="E28" s="158">
        <f t="shared" si="1"/>
        <v>31886.2395</v>
      </c>
      <c r="F28" s="158">
        <f>9907.4295+21978.81</f>
        <v>31886.2395</v>
      </c>
      <c r="G28" s="158"/>
      <c r="H28" s="158">
        <f t="shared" si="7"/>
        <v>40286.2395</v>
      </c>
      <c r="I28" s="177">
        <v>-24395.24</v>
      </c>
      <c r="J28" s="177">
        <f t="shared" si="2"/>
        <v>15890.9995</v>
      </c>
      <c r="K28" s="178">
        <v>229</v>
      </c>
      <c r="L28" s="86" t="s">
        <v>60</v>
      </c>
      <c r="M28" s="175">
        <v>955</v>
      </c>
      <c r="N28" s="176"/>
      <c r="O28" s="175">
        <v>955</v>
      </c>
      <c r="P28" s="175"/>
      <c r="Q28" s="175">
        <f t="shared" si="3"/>
        <v>955</v>
      </c>
      <c r="R28" s="193"/>
      <c r="S28" s="193">
        <f t="shared" si="4"/>
        <v>955</v>
      </c>
    </row>
    <row r="29" ht="24" customHeight="1" spans="1:19">
      <c r="A29" s="162" t="s">
        <v>61</v>
      </c>
      <c r="B29" s="161">
        <v>20</v>
      </c>
      <c r="C29" s="161"/>
      <c r="D29" s="161">
        <v>20</v>
      </c>
      <c r="E29" s="158">
        <f t="shared" si="1"/>
        <v>0</v>
      </c>
      <c r="F29" s="158"/>
      <c r="G29" s="158"/>
      <c r="H29" s="158">
        <f t="shared" si="7"/>
        <v>20</v>
      </c>
      <c r="I29" s="177"/>
      <c r="J29" s="177">
        <f t="shared" si="2"/>
        <v>20</v>
      </c>
      <c r="K29" s="178">
        <v>232</v>
      </c>
      <c r="L29" s="86" t="s">
        <v>62</v>
      </c>
      <c r="M29" s="175">
        <v>1600</v>
      </c>
      <c r="N29" s="176"/>
      <c r="O29" s="175">
        <v>1600</v>
      </c>
      <c r="P29" s="175"/>
      <c r="Q29" s="175">
        <f t="shared" si="3"/>
        <v>1600</v>
      </c>
      <c r="R29" s="193"/>
      <c r="S29" s="193">
        <f t="shared" si="4"/>
        <v>1600</v>
      </c>
    </row>
    <row r="30" ht="24" customHeight="1" spans="1:19">
      <c r="A30" s="162" t="s">
        <v>63</v>
      </c>
      <c r="B30" s="161">
        <v>40</v>
      </c>
      <c r="C30" s="161"/>
      <c r="D30" s="161">
        <v>40</v>
      </c>
      <c r="E30" s="158">
        <f t="shared" si="1"/>
        <v>0</v>
      </c>
      <c r="F30" s="158"/>
      <c r="G30" s="158"/>
      <c r="H30" s="158">
        <f t="shared" si="7"/>
        <v>40</v>
      </c>
      <c r="I30" s="177"/>
      <c r="J30" s="177">
        <f t="shared" si="2"/>
        <v>40</v>
      </c>
      <c r="K30" s="179">
        <v>233</v>
      </c>
      <c r="L30" s="86" t="s">
        <v>64</v>
      </c>
      <c r="M30" s="175">
        <v>120</v>
      </c>
      <c r="N30" s="176"/>
      <c r="O30" s="175">
        <v>120</v>
      </c>
      <c r="P30" s="175"/>
      <c r="Q30" s="175">
        <f t="shared" si="3"/>
        <v>120</v>
      </c>
      <c r="R30" s="193"/>
      <c r="S30" s="193">
        <f t="shared" si="4"/>
        <v>120</v>
      </c>
    </row>
    <row r="31" ht="24" customHeight="1" spans="1:19">
      <c r="A31" s="163" t="s">
        <v>65</v>
      </c>
      <c r="B31" s="161"/>
      <c r="C31" s="161"/>
      <c r="D31" s="161"/>
      <c r="E31" s="158">
        <f t="shared" si="1"/>
        <v>0</v>
      </c>
      <c r="F31" s="158"/>
      <c r="G31" s="158"/>
      <c r="H31" s="156">
        <f t="shared" si="7"/>
        <v>0</v>
      </c>
      <c r="I31" s="173"/>
      <c r="J31" s="177">
        <f t="shared" si="2"/>
        <v>0</v>
      </c>
      <c r="K31" s="179"/>
      <c r="L31" s="180"/>
      <c r="M31" s="181"/>
      <c r="N31" s="176"/>
      <c r="O31" s="181"/>
      <c r="P31" s="176"/>
      <c r="Q31" s="175">
        <f t="shared" si="3"/>
        <v>0</v>
      </c>
      <c r="R31" s="193"/>
      <c r="S31" s="193">
        <f t="shared" si="4"/>
        <v>0</v>
      </c>
    </row>
    <row r="32" ht="24" customHeight="1" spans="1:19">
      <c r="A32" s="164" t="s">
        <v>66</v>
      </c>
      <c r="B32" s="165">
        <f t="shared" ref="B32:I32" si="8">B6+B23</f>
        <v>60509</v>
      </c>
      <c r="C32" s="165"/>
      <c r="D32" s="165">
        <f t="shared" si="8"/>
        <v>60509</v>
      </c>
      <c r="E32" s="156">
        <f t="shared" si="1"/>
        <v>31886.2395</v>
      </c>
      <c r="F32" s="165">
        <f t="shared" si="8"/>
        <v>31886.2395</v>
      </c>
      <c r="G32" s="165">
        <f t="shared" si="8"/>
        <v>0</v>
      </c>
      <c r="H32" s="165">
        <f t="shared" si="8"/>
        <v>92395.2395</v>
      </c>
      <c r="I32" s="182">
        <f t="shared" si="8"/>
        <v>-24395.24</v>
      </c>
      <c r="J32" s="173">
        <f t="shared" si="2"/>
        <v>67999.9995</v>
      </c>
      <c r="K32" s="179"/>
      <c r="L32" s="180"/>
      <c r="M32" s="181"/>
      <c r="N32" s="176"/>
      <c r="O32" s="181"/>
      <c r="P32" s="176"/>
      <c r="Q32" s="175">
        <f t="shared" si="3"/>
        <v>0</v>
      </c>
      <c r="R32" s="193"/>
      <c r="S32" s="193">
        <f t="shared" si="4"/>
        <v>0</v>
      </c>
    </row>
    <row r="33" ht="20" customHeight="1" spans="1:19">
      <c r="A33" s="155" t="s">
        <v>67</v>
      </c>
      <c r="B33" s="156">
        <f t="shared" ref="B33:G33" si="9">SUM(B34,B41,B77)</f>
        <v>488054.34</v>
      </c>
      <c r="C33" s="156">
        <f t="shared" si="9"/>
        <v>0</v>
      </c>
      <c r="D33" s="156">
        <f t="shared" si="9"/>
        <v>488054.34</v>
      </c>
      <c r="E33" s="156">
        <f t="shared" si="1"/>
        <v>41047</v>
      </c>
      <c r="F33" s="156">
        <f t="shared" si="9"/>
        <v>41047</v>
      </c>
      <c r="G33" s="156">
        <f t="shared" si="9"/>
        <v>0</v>
      </c>
      <c r="H33" s="156">
        <f t="shared" ref="H33:H96" si="10">D33+F33-G33</f>
        <v>529101.34</v>
      </c>
      <c r="I33" s="173"/>
      <c r="J33" s="173">
        <f t="shared" si="2"/>
        <v>529101.34</v>
      </c>
      <c r="K33" s="174"/>
      <c r="L33" s="183" t="s">
        <v>68</v>
      </c>
      <c r="M33" s="184">
        <f t="shared" ref="M33:R33" si="11">SUM(M6:M30)</f>
        <v>867997.770969</v>
      </c>
      <c r="N33" s="176"/>
      <c r="O33" s="184">
        <f t="shared" si="11"/>
        <v>867997.770969</v>
      </c>
      <c r="P33" s="184">
        <f t="shared" si="11"/>
        <v>24001.667489</v>
      </c>
      <c r="Q33" s="184">
        <f t="shared" si="11"/>
        <v>891999.438458</v>
      </c>
      <c r="R33" s="194">
        <f t="shared" si="11"/>
        <v>-24395.24</v>
      </c>
      <c r="S33" s="193">
        <f t="shared" si="4"/>
        <v>867604.198458</v>
      </c>
    </row>
    <row r="34" s="49" customFormat="1" ht="28" customHeight="1" spans="1:19">
      <c r="A34" s="155" t="s">
        <v>69</v>
      </c>
      <c r="B34" s="156">
        <f>SUM(B35:B40)</f>
        <v>6646</v>
      </c>
      <c r="C34" s="156"/>
      <c r="D34" s="156">
        <f>SUM(D35:D40)</f>
        <v>6646</v>
      </c>
      <c r="E34" s="156">
        <f t="shared" si="1"/>
        <v>0</v>
      </c>
      <c r="F34" s="156"/>
      <c r="G34" s="156"/>
      <c r="H34" s="156">
        <f t="shared" si="10"/>
        <v>6646</v>
      </c>
      <c r="I34" s="173"/>
      <c r="J34" s="173">
        <f t="shared" si="2"/>
        <v>6646</v>
      </c>
      <c r="K34" s="174"/>
      <c r="L34" s="104"/>
      <c r="M34" s="185"/>
      <c r="N34" s="186"/>
      <c r="O34" s="185"/>
      <c r="P34" s="186"/>
      <c r="Q34" s="175">
        <f t="shared" ref="Q34:Q97" si="12">O34+P34</f>
        <v>0</v>
      </c>
      <c r="R34" s="193"/>
      <c r="S34" s="193">
        <f t="shared" si="4"/>
        <v>0</v>
      </c>
    </row>
    <row r="35" ht="28" customHeight="1" spans="1:19">
      <c r="A35" s="159" t="s">
        <v>70</v>
      </c>
      <c r="B35" s="158">
        <v>539</v>
      </c>
      <c r="C35" s="158"/>
      <c r="D35" s="158">
        <v>539</v>
      </c>
      <c r="E35" s="156">
        <f t="shared" si="1"/>
        <v>0</v>
      </c>
      <c r="F35" s="158"/>
      <c r="G35" s="158"/>
      <c r="H35" s="158">
        <f t="shared" si="10"/>
        <v>539</v>
      </c>
      <c r="I35" s="177"/>
      <c r="J35" s="173">
        <f t="shared" si="2"/>
        <v>539</v>
      </c>
      <c r="K35" s="174">
        <v>230</v>
      </c>
      <c r="L35" s="86" t="s">
        <v>71</v>
      </c>
      <c r="M35" s="187">
        <f t="shared" ref="M35:P35" si="13">SUM(M36:M38)</f>
        <v>19907</v>
      </c>
      <c r="N35" s="176"/>
      <c r="O35" s="187">
        <f t="shared" si="13"/>
        <v>19907</v>
      </c>
      <c r="P35" s="187">
        <f t="shared" si="13"/>
        <v>0</v>
      </c>
      <c r="Q35" s="175">
        <f t="shared" si="12"/>
        <v>19907</v>
      </c>
      <c r="R35" s="193"/>
      <c r="S35" s="193">
        <f t="shared" si="4"/>
        <v>19907</v>
      </c>
    </row>
    <row r="36" ht="28" customHeight="1" spans="1:19">
      <c r="A36" s="159" t="s">
        <v>72</v>
      </c>
      <c r="B36" s="166"/>
      <c r="C36" s="166"/>
      <c r="D36" s="166"/>
      <c r="E36" s="156">
        <f t="shared" si="1"/>
        <v>0</v>
      </c>
      <c r="F36" s="166"/>
      <c r="G36" s="166"/>
      <c r="H36" s="158">
        <f t="shared" si="10"/>
        <v>0</v>
      </c>
      <c r="I36" s="177"/>
      <c r="J36" s="173">
        <f t="shared" si="2"/>
        <v>0</v>
      </c>
      <c r="K36" s="188"/>
      <c r="L36" s="86" t="s">
        <v>73</v>
      </c>
      <c r="M36" s="189">
        <v>559</v>
      </c>
      <c r="N36" s="176"/>
      <c r="O36" s="189">
        <v>559</v>
      </c>
      <c r="P36" s="176"/>
      <c r="Q36" s="175">
        <f t="shared" si="12"/>
        <v>559</v>
      </c>
      <c r="R36" s="193"/>
      <c r="S36" s="193">
        <f t="shared" si="4"/>
        <v>559</v>
      </c>
    </row>
    <row r="37" ht="28" customHeight="1" spans="1:19">
      <c r="A37" s="159" t="s">
        <v>74</v>
      </c>
      <c r="B37" s="158">
        <v>532</v>
      </c>
      <c r="C37" s="158"/>
      <c r="D37" s="158">
        <v>532</v>
      </c>
      <c r="E37" s="156">
        <f t="shared" si="1"/>
        <v>0</v>
      </c>
      <c r="F37" s="158"/>
      <c r="G37" s="158"/>
      <c r="H37" s="158">
        <f t="shared" si="10"/>
        <v>532</v>
      </c>
      <c r="I37" s="177"/>
      <c r="J37" s="173">
        <f t="shared" si="2"/>
        <v>532</v>
      </c>
      <c r="K37" s="174"/>
      <c r="L37" s="86" t="s">
        <v>75</v>
      </c>
      <c r="M37" s="189"/>
      <c r="N37" s="176"/>
      <c r="O37" s="189"/>
      <c r="P37" s="176"/>
      <c r="Q37" s="175">
        <f t="shared" si="12"/>
        <v>0</v>
      </c>
      <c r="R37" s="193"/>
      <c r="S37" s="193">
        <f t="shared" si="4"/>
        <v>0</v>
      </c>
    </row>
    <row r="38" ht="28" customHeight="1" spans="1:19">
      <c r="A38" s="159" t="s">
        <v>76</v>
      </c>
      <c r="B38" s="158">
        <v>27</v>
      </c>
      <c r="C38" s="158"/>
      <c r="D38" s="158">
        <v>27</v>
      </c>
      <c r="E38" s="156">
        <f t="shared" si="1"/>
        <v>0</v>
      </c>
      <c r="F38" s="158"/>
      <c r="G38" s="158"/>
      <c r="H38" s="158">
        <f t="shared" si="10"/>
        <v>27</v>
      </c>
      <c r="I38" s="177"/>
      <c r="J38" s="173">
        <f t="shared" si="2"/>
        <v>27</v>
      </c>
      <c r="K38" s="174"/>
      <c r="L38" s="86" t="s">
        <v>77</v>
      </c>
      <c r="M38" s="189">
        <v>19348</v>
      </c>
      <c r="N38" s="176"/>
      <c r="O38" s="189">
        <v>19348</v>
      </c>
      <c r="P38" s="176"/>
      <c r="Q38" s="175">
        <f t="shared" si="12"/>
        <v>19348</v>
      </c>
      <c r="R38" s="193"/>
      <c r="S38" s="193">
        <f t="shared" si="4"/>
        <v>19348</v>
      </c>
    </row>
    <row r="39" ht="28" customHeight="1" spans="1:19">
      <c r="A39" s="159" t="s">
        <v>78</v>
      </c>
      <c r="B39" s="158">
        <v>3680</v>
      </c>
      <c r="C39" s="158"/>
      <c r="D39" s="158">
        <v>3680</v>
      </c>
      <c r="E39" s="156">
        <f t="shared" si="1"/>
        <v>0</v>
      </c>
      <c r="F39" s="158"/>
      <c r="G39" s="158"/>
      <c r="H39" s="158">
        <f t="shared" si="10"/>
        <v>3680</v>
      </c>
      <c r="I39" s="190"/>
      <c r="J39" s="173">
        <f t="shared" si="2"/>
        <v>3680</v>
      </c>
      <c r="K39" s="191"/>
      <c r="L39" s="86" t="s">
        <v>79</v>
      </c>
      <c r="M39" s="175">
        <v>1500</v>
      </c>
      <c r="N39" s="176"/>
      <c r="O39" s="175">
        <v>1500</v>
      </c>
      <c r="P39" s="176"/>
      <c r="Q39" s="175">
        <f t="shared" si="12"/>
        <v>1500</v>
      </c>
      <c r="R39" s="193"/>
      <c r="S39" s="193">
        <f t="shared" si="4"/>
        <v>1500</v>
      </c>
    </row>
    <row r="40" ht="28" customHeight="1" spans="1:19">
      <c r="A40" s="159" t="s">
        <v>80</v>
      </c>
      <c r="B40" s="158">
        <v>1868</v>
      </c>
      <c r="C40" s="158"/>
      <c r="D40" s="158">
        <v>1868</v>
      </c>
      <c r="E40" s="156">
        <f t="shared" si="1"/>
        <v>0</v>
      </c>
      <c r="F40" s="158"/>
      <c r="G40" s="158"/>
      <c r="H40" s="158">
        <f t="shared" si="10"/>
        <v>1868</v>
      </c>
      <c r="I40" s="177"/>
      <c r="J40" s="173">
        <f t="shared" si="2"/>
        <v>1868</v>
      </c>
      <c r="K40" s="174">
        <v>231</v>
      </c>
      <c r="L40" s="86" t="s">
        <v>81</v>
      </c>
      <c r="M40" s="189">
        <v>0</v>
      </c>
      <c r="N40" s="176"/>
      <c r="O40" s="189">
        <v>0</v>
      </c>
      <c r="P40" s="176"/>
      <c r="Q40" s="175">
        <f t="shared" si="12"/>
        <v>0</v>
      </c>
      <c r="R40" s="193"/>
      <c r="S40" s="193">
        <f t="shared" si="4"/>
        <v>0</v>
      </c>
    </row>
    <row r="41" ht="28" customHeight="1" spans="1:19">
      <c r="A41" s="155" t="s">
        <v>82</v>
      </c>
      <c r="B41" s="156">
        <f t="shared" ref="B41:G41" si="14">SUM(B42:B76)</f>
        <v>458425.34</v>
      </c>
      <c r="C41" s="156">
        <f t="shared" si="14"/>
        <v>0</v>
      </c>
      <c r="D41" s="156">
        <f t="shared" si="14"/>
        <v>458425.34</v>
      </c>
      <c r="E41" s="156">
        <f t="shared" si="1"/>
        <v>41047</v>
      </c>
      <c r="F41" s="156">
        <f t="shared" si="14"/>
        <v>41047</v>
      </c>
      <c r="G41" s="156">
        <f t="shared" si="14"/>
        <v>0</v>
      </c>
      <c r="H41" s="156">
        <f t="shared" si="10"/>
        <v>499472.34</v>
      </c>
      <c r="I41" s="173"/>
      <c r="J41" s="173">
        <f t="shared" si="2"/>
        <v>499472.34</v>
      </c>
      <c r="K41" s="156"/>
      <c r="L41" s="86" t="s">
        <v>83</v>
      </c>
      <c r="M41" s="189">
        <v>0</v>
      </c>
      <c r="N41" s="176"/>
      <c r="O41" s="189">
        <v>0</v>
      </c>
      <c r="P41" s="176"/>
      <c r="Q41" s="175">
        <f t="shared" si="12"/>
        <v>0</v>
      </c>
      <c r="R41" s="193"/>
      <c r="S41" s="193">
        <f t="shared" si="4"/>
        <v>0</v>
      </c>
    </row>
    <row r="42" ht="28" customHeight="1" spans="1:19">
      <c r="A42" s="159" t="s">
        <v>84</v>
      </c>
      <c r="B42" s="167"/>
      <c r="C42" s="167"/>
      <c r="D42" s="167"/>
      <c r="E42" s="156">
        <f t="shared" si="1"/>
        <v>0</v>
      </c>
      <c r="F42" s="167"/>
      <c r="G42" s="167"/>
      <c r="H42" s="156">
        <f t="shared" si="10"/>
        <v>0</v>
      </c>
      <c r="I42" s="173"/>
      <c r="J42" s="173">
        <f t="shared" si="2"/>
        <v>0</v>
      </c>
      <c r="K42" s="192"/>
      <c r="L42" s="86" t="s">
        <v>85</v>
      </c>
      <c r="M42" s="189">
        <v>0</v>
      </c>
      <c r="N42" s="176"/>
      <c r="O42" s="189">
        <v>0</v>
      </c>
      <c r="P42" s="176"/>
      <c r="Q42" s="175">
        <f t="shared" si="12"/>
        <v>0</v>
      </c>
      <c r="R42" s="193"/>
      <c r="S42" s="193">
        <f t="shared" si="4"/>
        <v>0</v>
      </c>
    </row>
    <row r="43" ht="28" customHeight="1" spans="1:19">
      <c r="A43" s="159" t="s">
        <v>86</v>
      </c>
      <c r="B43" s="158">
        <v>71900</v>
      </c>
      <c r="C43" s="158"/>
      <c r="D43" s="158">
        <v>71900</v>
      </c>
      <c r="E43" s="156">
        <f t="shared" si="1"/>
        <v>4868</v>
      </c>
      <c r="F43" s="158">
        <v>4868</v>
      </c>
      <c r="G43" s="158"/>
      <c r="H43" s="156">
        <f t="shared" si="10"/>
        <v>76768</v>
      </c>
      <c r="I43" s="173"/>
      <c r="J43" s="173">
        <f t="shared" si="2"/>
        <v>76768</v>
      </c>
      <c r="K43" s="158"/>
      <c r="L43" s="86" t="s">
        <v>87</v>
      </c>
      <c r="M43" s="189">
        <v>0</v>
      </c>
      <c r="N43" s="176"/>
      <c r="O43" s="189">
        <v>0</v>
      </c>
      <c r="P43" s="176"/>
      <c r="Q43" s="175">
        <f t="shared" si="12"/>
        <v>0</v>
      </c>
      <c r="R43" s="193"/>
      <c r="S43" s="193">
        <f t="shared" si="4"/>
        <v>0</v>
      </c>
    </row>
    <row r="44" ht="28" customHeight="1" spans="1:19">
      <c r="A44" s="159" t="s">
        <v>88</v>
      </c>
      <c r="B44" s="158">
        <v>59276</v>
      </c>
      <c r="C44" s="158"/>
      <c r="D44" s="158">
        <v>59276</v>
      </c>
      <c r="E44" s="156">
        <f t="shared" si="1"/>
        <v>36082</v>
      </c>
      <c r="F44" s="158">
        <f>29400+5737+945</f>
        <v>36082</v>
      </c>
      <c r="G44" s="158"/>
      <c r="H44" s="156">
        <f t="shared" si="10"/>
        <v>95358</v>
      </c>
      <c r="I44" s="173"/>
      <c r="J44" s="173">
        <f t="shared" si="2"/>
        <v>95358</v>
      </c>
      <c r="K44" s="158"/>
      <c r="L44" s="86" t="s">
        <v>89</v>
      </c>
      <c r="M44" s="189">
        <v>0</v>
      </c>
      <c r="N44" s="176"/>
      <c r="O44" s="189">
        <v>0</v>
      </c>
      <c r="P44" s="176"/>
      <c r="Q44" s="175">
        <f t="shared" si="12"/>
        <v>0</v>
      </c>
      <c r="R44" s="193"/>
      <c r="S44" s="193">
        <f t="shared" si="4"/>
        <v>0</v>
      </c>
    </row>
    <row r="45" ht="28" customHeight="1" spans="1:19">
      <c r="A45" s="159" t="s">
        <v>90</v>
      </c>
      <c r="B45" s="158"/>
      <c r="C45" s="158"/>
      <c r="D45" s="158"/>
      <c r="E45" s="156">
        <f t="shared" si="1"/>
        <v>0</v>
      </c>
      <c r="F45" s="158"/>
      <c r="G45" s="158"/>
      <c r="H45" s="156">
        <f t="shared" si="10"/>
        <v>0</v>
      </c>
      <c r="I45" s="173"/>
      <c r="J45" s="173">
        <f t="shared" si="2"/>
        <v>0</v>
      </c>
      <c r="K45" s="158"/>
      <c r="L45" s="180"/>
      <c r="M45" s="181"/>
      <c r="N45" s="176"/>
      <c r="O45" s="181"/>
      <c r="P45" s="176"/>
      <c r="Q45" s="175">
        <f t="shared" si="12"/>
        <v>0</v>
      </c>
      <c r="R45" s="193"/>
      <c r="S45" s="193">
        <f t="shared" si="4"/>
        <v>0</v>
      </c>
    </row>
    <row r="46" ht="28" customHeight="1" spans="1:19">
      <c r="A46" s="159" t="s">
        <v>91</v>
      </c>
      <c r="B46" s="158"/>
      <c r="C46" s="158"/>
      <c r="D46" s="158"/>
      <c r="E46" s="156">
        <f t="shared" si="1"/>
        <v>0</v>
      </c>
      <c r="F46" s="158"/>
      <c r="G46" s="158"/>
      <c r="H46" s="156">
        <f t="shared" si="10"/>
        <v>0</v>
      </c>
      <c r="I46" s="173"/>
      <c r="J46" s="173">
        <f t="shared" si="2"/>
        <v>0</v>
      </c>
      <c r="K46" s="158"/>
      <c r="L46" s="180"/>
      <c r="M46" s="181"/>
      <c r="N46" s="176"/>
      <c r="O46" s="181"/>
      <c r="P46" s="176"/>
      <c r="Q46" s="175">
        <f t="shared" si="12"/>
        <v>0</v>
      </c>
      <c r="R46" s="193"/>
      <c r="S46" s="193">
        <f t="shared" si="4"/>
        <v>0</v>
      </c>
    </row>
    <row r="47" ht="28" customHeight="1" spans="1:19">
      <c r="A47" s="159" t="s">
        <v>92</v>
      </c>
      <c r="B47" s="158">
        <v>3774</v>
      </c>
      <c r="C47" s="158"/>
      <c r="D47" s="158">
        <v>3774</v>
      </c>
      <c r="E47" s="156">
        <f t="shared" si="1"/>
        <v>0</v>
      </c>
      <c r="F47" s="158"/>
      <c r="G47" s="158"/>
      <c r="H47" s="156">
        <f t="shared" si="10"/>
        <v>3774</v>
      </c>
      <c r="I47" s="173"/>
      <c r="J47" s="173">
        <f t="shared" si="2"/>
        <v>3774</v>
      </c>
      <c r="K47" s="158"/>
      <c r="L47" s="180"/>
      <c r="M47" s="181"/>
      <c r="N47" s="176"/>
      <c r="O47" s="181"/>
      <c r="P47" s="176"/>
      <c r="Q47" s="175">
        <f t="shared" si="12"/>
        <v>0</v>
      </c>
      <c r="R47" s="193"/>
      <c r="S47" s="193">
        <f t="shared" si="4"/>
        <v>0</v>
      </c>
    </row>
    <row r="48" ht="28" customHeight="1" spans="1:19">
      <c r="A48" s="159" t="s">
        <v>93</v>
      </c>
      <c r="B48" s="158"/>
      <c r="C48" s="158"/>
      <c r="D48" s="158"/>
      <c r="E48" s="156">
        <f t="shared" si="1"/>
        <v>0</v>
      </c>
      <c r="F48" s="158"/>
      <c r="G48" s="158"/>
      <c r="H48" s="156">
        <f t="shared" si="10"/>
        <v>0</v>
      </c>
      <c r="I48" s="173"/>
      <c r="J48" s="173">
        <f t="shared" si="2"/>
        <v>0</v>
      </c>
      <c r="K48" s="158"/>
      <c r="L48" s="86"/>
      <c r="M48" s="189">
        <v>0</v>
      </c>
      <c r="N48" s="176"/>
      <c r="O48" s="189">
        <v>0</v>
      </c>
      <c r="P48" s="176"/>
      <c r="Q48" s="175">
        <f t="shared" si="12"/>
        <v>0</v>
      </c>
      <c r="R48" s="193"/>
      <c r="S48" s="193">
        <f t="shared" si="4"/>
        <v>0</v>
      </c>
    </row>
    <row r="49" ht="28" customHeight="1" spans="1:19">
      <c r="A49" s="159" t="s">
        <v>94</v>
      </c>
      <c r="B49" s="158">
        <v>1656</v>
      </c>
      <c r="C49" s="158"/>
      <c r="D49" s="158">
        <v>1656</v>
      </c>
      <c r="E49" s="156">
        <f t="shared" si="1"/>
        <v>0</v>
      </c>
      <c r="F49" s="158"/>
      <c r="G49" s="158"/>
      <c r="H49" s="156">
        <f t="shared" si="10"/>
        <v>1656</v>
      </c>
      <c r="I49" s="173"/>
      <c r="J49" s="173">
        <f t="shared" si="2"/>
        <v>1656</v>
      </c>
      <c r="K49" s="158"/>
      <c r="L49" s="86"/>
      <c r="M49" s="189">
        <v>0</v>
      </c>
      <c r="N49" s="176"/>
      <c r="O49" s="189">
        <v>0</v>
      </c>
      <c r="P49" s="176"/>
      <c r="Q49" s="175">
        <f t="shared" si="12"/>
        <v>0</v>
      </c>
      <c r="R49" s="193"/>
      <c r="S49" s="193">
        <f t="shared" si="4"/>
        <v>0</v>
      </c>
    </row>
    <row r="50" ht="28" customHeight="1" spans="1:19">
      <c r="A50" s="159" t="s">
        <v>95</v>
      </c>
      <c r="B50" s="158">
        <v>26531</v>
      </c>
      <c r="C50" s="158"/>
      <c r="D50" s="158">
        <v>26531</v>
      </c>
      <c r="E50" s="156">
        <f t="shared" si="1"/>
        <v>0</v>
      </c>
      <c r="F50" s="158"/>
      <c r="G50" s="158"/>
      <c r="H50" s="156">
        <f t="shared" si="10"/>
        <v>26531</v>
      </c>
      <c r="I50" s="173"/>
      <c r="J50" s="173">
        <f t="shared" si="2"/>
        <v>26531</v>
      </c>
      <c r="K50" s="158"/>
      <c r="L50" s="86"/>
      <c r="M50" s="189">
        <v>0</v>
      </c>
      <c r="N50" s="176"/>
      <c r="O50" s="189">
        <v>0</v>
      </c>
      <c r="P50" s="176"/>
      <c r="Q50" s="175">
        <f t="shared" si="12"/>
        <v>0</v>
      </c>
      <c r="R50" s="193"/>
      <c r="S50" s="193">
        <f t="shared" si="4"/>
        <v>0</v>
      </c>
    </row>
    <row r="51" ht="28" customHeight="1" spans="1:19">
      <c r="A51" s="159" t="s">
        <v>96</v>
      </c>
      <c r="B51" s="158">
        <v>1000</v>
      </c>
      <c r="C51" s="158"/>
      <c r="D51" s="158">
        <v>1000</v>
      </c>
      <c r="E51" s="156">
        <f t="shared" si="1"/>
        <v>0</v>
      </c>
      <c r="F51" s="158"/>
      <c r="G51" s="158"/>
      <c r="H51" s="156">
        <f t="shared" si="10"/>
        <v>1000</v>
      </c>
      <c r="I51" s="173"/>
      <c r="J51" s="173">
        <f t="shared" si="2"/>
        <v>1000</v>
      </c>
      <c r="K51" s="158"/>
      <c r="L51" s="86"/>
      <c r="M51" s="189">
        <v>0</v>
      </c>
      <c r="N51" s="176"/>
      <c r="O51" s="189">
        <v>0</v>
      </c>
      <c r="P51" s="176"/>
      <c r="Q51" s="175">
        <f t="shared" si="12"/>
        <v>0</v>
      </c>
      <c r="R51" s="193"/>
      <c r="S51" s="193">
        <f t="shared" si="4"/>
        <v>0</v>
      </c>
    </row>
    <row r="52" ht="28" customHeight="1" spans="1:19">
      <c r="A52" s="159" t="s">
        <v>97</v>
      </c>
      <c r="B52" s="158"/>
      <c r="C52" s="158"/>
      <c r="D52" s="158"/>
      <c r="E52" s="156">
        <f t="shared" si="1"/>
        <v>0</v>
      </c>
      <c r="F52" s="158"/>
      <c r="G52" s="158"/>
      <c r="H52" s="156">
        <f t="shared" si="10"/>
        <v>0</v>
      </c>
      <c r="I52" s="173"/>
      <c r="J52" s="173">
        <f t="shared" si="2"/>
        <v>0</v>
      </c>
      <c r="K52" s="158"/>
      <c r="L52" s="86"/>
      <c r="M52" s="189">
        <v>0</v>
      </c>
      <c r="N52" s="176"/>
      <c r="O52" s="189">
        <v>0</v>
      </c>
      <c r="P52" s="176"/>
      <c r="Q52" s="175">
        <f t="shared" si="12"/>
        <v>0</v>
      </c>
      <c r="R52" s="193"/>
      <c r="S52" s="193">
        <f t="shared" si="4"/>
        <v>0</v>
      </c>
    </row>
    <row r="53" ht="28" customHeight="1" spans="1:19">
      <c r="A53" s="159" t="s">
        <v>98</v>
      </c>
      <c r="B53" s="158">
        <v>520</v>
      </c>
      <c r="C53" s="158"/>
      <c r="D53" s="158">
        <v>520</v>
      </c>
      <c r="E53" s="156">
        <f t="shared" si="1"/>
        <v>97</v>
      </c>
      <c r="F53" s="158">
        <v>97</v>
      </c>
      <c r="G53" s="158"/>
      <c r="H53" s="156">
        <f t="shared" si="10"/>
        <v>617</v>
      </c>
      <c r="I53" s="173"/>
      <c r="J53" s="173">
        <f t="shared" si="2"/>
        <v>617</v>
      </c>
      <c r="K53" s="158"/>
      <c r="L53" s="86"/>
      <c r="M53" s="189">
        <v>0</v>
      </c>
      <c r="N53" s="176"/>
      <c r="O53" s="189">
        <v>0</v>
      </c>
      <c r="P53" s="176"/>
      <c r="Q53" s="175">
        <f t="shared" si="12"/>
        <v>0</v>
      </c>
      <c r="R53" s="193"/>
      <c r="S53" s="193">
        <f t="shared" si="4"/>
        <v>0</v>
      </c>
    </row>
    <row r="54" ht="28" customHeight="1" spans="1:19">
      <c r="A54" s="159" t="s">
        <v>99</v>
      </c>
      <c r="B54" s="158">
        <v>2015</v>
      </c>
      <c r="C54" s="158"/>
      <c r="D54" s="158">
        <v>2015</v>
      </c>
      <c r="E54" s="156">
        <f t="shared" si="1"/>
        <v>0</v>
      </c>
      <c r="F54" s="158"/>
      <c r="G54" s="158"/>
      <c r="H54" s="156">
        <f t="shared" si="10"/>
        <v>2015</v>
      </c>
      <c r="I54" s="173"/>
      <c r="J54" s="173">
        <f t="shared" si="2"/>
        <v>2015</v>
      </c>
      <c r="K54" s="158"/>
      <c r="L54" s="86"/>
      <c r="M54" s="189">
        <v>0</v>
      </c>
      <c r="N54" s="176"/>
      <c r="O54" s="189">
        <v>0</v>
      </c>
      <c r="P54" s="176"/>
      <c r="Q54" s="175">
        <f t="shared" si="12"/>
        <v>0</v>
      </c>
      <c r="R54" s="193"/>
      <c r="S54" s="193">
        <f t="shared" si="4"/>
        <v>0</v>
      </c>
    </row>
    <row r="55" ht="28" customHeight="1" spans="1:19">
      <c r="A55" s="159" t="s">
        <v>100</v>
      </c>
      <c r="B55" s="158"/>
      <c r="C55" s="158"/>
      <c r="D55" s="158"/>
      <c r="E55" s="156">
        <f t="shared" si="1"/>
        <v>0</v>
      </c>
      <c r="F55" s="158"/>
      <c r="G55" s="158"/>
      <c r="H55" s="156">
        <f t="shared" si="10"/>
        <v>0</v>
      </c>
      <c r="I55" s="173"/>
      <c r="J55" s="173">
        <f t="shared" si="2"/>
        <v>0</v>
      </c>
      <c r="K55" s="158"/>
      <c r="L55" s="86"/>
      <c r="M55" s="189">
        <v>0</v>
      </c>
      <c r="N55" s="176"/>
      <c r="O55" s="189">
        <v>0</v>
      </c>
      <c r="P55" s="176"/>
      <c r="Q55" s="175">
        <f t="shared" si="12"/>
        <v>0</v>
      </c>
      <c r="R55" s="193"/>
      <c r="S55" s="193">
        <f t="shared" si="4"/>
        <v>0</v>
      </c>
    </row>
    <row r="56" ht="28" customHeight="1" spans="1:19">
      <c r="A56" s="159" t="s">
        <v>101</v>
      </c>
      <c r="B56" s="158"/>
      <c r="C56" s="158"/>
      <c r="D56" s="158"/>
      <c r="E56" s="156">
        <f t="shared" si="1"/>
        <v>0</v>
      </c>
      <c r="F56" s="158"/>
      <c r="G56" s="158"/>
      <c r="H56" s="156">
        <f t="shared" si="10"/>
        <v>0</v>
      </c>
      <c r="I56" s="173"/>
      <c r="J56" s="173">
        <f t="shared" si="2"/>
        <v>0</v>
      </c>
      <c r="K56" s="158"/>
      <c r="L56" s="86"/>
      <c r="M56" s="189">
        <v>0</v>
      </c>
      <c r="N56" s="176"/>
      <c r="O56" s="189">
        <v>0</v>
      </c>
      <c r="P56" s="176"/>
      <c r="Q56" s="175">
        <f t="shared" si="12"/>
        <v>0</v>
      </c>
      <c r="R56" s="193"/>
      <c r="S56" s="193">
        <f t="shared" si="4"/>
        <v>0</v>
      </c>
    </row>
    <row r="57" ht="28" customHeight="1" spans="1:19">
      <c r="A57" s="159" t="s">
        <v>102</v>
      </c>
      <c r="B57" s="158"/>
      <c r="C57" s="158"/>
      <c r="D57" s="158"/>
      <c r="E57" s="156">
        <f t="shared" si="1"/>
        <v>0</v>
      </c>
      <c r="F57" s="158"/>
      <c r="G57" s="158"/>
      <c r="H57" s="156">
        <f t="shared" si="10"/>
        <v>0</v>
      </c>
      <c r="I57" s="173"/>
      <c r="J57" s="173">
        <f t="shared" si="2"/>
        <v>0</v>
      </c>
      <c r="K57" s="158"/>
      <c r="L57" s="86"/>
      <c r="M57" s="189">
        <v>0</v>
      </c>
      <c r="N57" s="176"/>
      <c r="O57" s="189">
        <v>0</v>
      </c>
      <c r="P57" s="176"/>
      <c r="Q57" s="175">
        <f t="shared" si="12"/>
        <v>0</v>
      </c>
      <c r="R57" s="193"/>
      <c r="S57" s="193">
        <f t="shared" si="4"/>
        <v>0</v>
      </c>
    </row>
    <row r="58" ht="28" customHeight="1" spans="1:19">
      <c r="A58" s="159" t="s">
        <v>103</v>
      </c>
      <c r="B58" s="158">
        <v>305</v>
      </c>
      <c r="C58" s="158"/>
      <c r="D58" s="158">
        <v>305</v>
      </c>
      <c r="E58" s="156">
        <f t="shared" si="1"/>
        <v>0</v>
      </c>
      <c r="F58" s="158"/>
      <c r="G58" s="158"/>
      <c r="H58" s="156">
        <f t="shared" si="10"/>
        <v>305</v>
      </c>
      <c r="I58" s="173"/>
      <c r="J58" s="173">
        <f t="shared" si="2"/>
        <v>305</v>
      </c>
      <c r="K58" s="158"/>
      <c r="L58" s="86"/>
      <c r="M58" s="189">
        <v>0</v>
      </c>
      <c r="N58" s="176"/>
      <c r="O58" s="189">
        <v>0</v>
      </c>
      <c r="P58" s="176"/>
      <c r="Q58" s="175">
        <f t="shared" si="12"/>
        <v>0</v>
      </c>
      <c r="R58" s="193"/>
      <c r="S58" s="193">
        <f t="shared" si="4"/>
        <v>0</v>
      </c>
    </row>
    <row r="59" ht="28" customHeight="1" spans="1:19">
      <c r="A59" s="159" t="s">
        <v>104</v>
      </c>
      <c r="B59" s="158">
        <v>40727.53</v>
      </c>
      <c r="C59" s="158"/>
      <c r="D59" s="158">
        <v>40727.53</v>
      </c>
      <c r="E59" s="156">
        <f t="shared" si="1"/>
        <v>0</v>
      </c>
      <c r="F59" s="158"/>
      <c r="G59" s="158"/>
      <c r="H59" s="156">
        <f t="shared" si="10"/>
        <v>40727.53</v>
      </c>
      <c r="I59" s="173"/>
      <c r="J59" s="173">
        <f t="shared" si="2"/>
        <v>40727.53</v>
      </c>
      <c r="K59" s="158"/>
      <c r="L59" s="86"/>
      <c r="M59" s="189">
        <v>0</v>
      </c>
      <c r="N59" s="176"/>
      <c r="O59" s="189">
        <v>0</v>
      </c>
      <c r="P59" s="176"/>
      <c r="Q59" s="175">
        <f t="shared" si="12"/>
        <v>0</v>
      </c>
      <c r="R59" s="193"/>
      <c r="S59" s="193">
        <f t="shared" si="4"/>
        <v>0</v>
      </c>
    </row>
    <row r="60" ht="28" customHeight="1" spans="1:19">
      <c r="A60" s="159" t="s">
        <v>105</v>
      </c>
      <c r="B60" s="158"/>
      <c r="C60" s="158"/>
      <c r="D60" s="158"/>
      <c r="E60" s="156">
        <f t="shared" si="1"/>
        <v>0</v>
      </c>
      <c r="F60" s="158"/>
      <c r="G60" s="158"/>
      <c r="H60" s="156">
        <f t="shared" si="10"/>
        <v>0</v>
      </c>
      <c r="I60" s="173"/>
      <c r="J60" s="173">
        <f t="shared" si="2"/>
        <v>0</v>
      </c>
      <c r="K60" s="158"/>
      <c r="L60" s="86"/>
      <c r="M60" s="189">
        <v>0</v>
      </c>
      <c r="N60" s="176"/>
      <c r="O60" s="189">
        <v>0</v>
      </c>
      <c r="P60" s="176"/>
      <c r="Q60" s="175">
        <f t="shared" si="12"/>
        <v>0</v>
      </c>
      <c r="R60" s="193"/>
      <c r="S60" s="193">
        <f t="shared" si="4"/>
        <v>0</v>
      </c>
    </row>
    <row r="61" ht="28" customHeight="1" spans="1:19">
      <c r="A61" s="159" t="s">
        <v>106</v>
      </c>
      <c r="B61" s="158">
        <v>357.34</v>
      </c>
      <c r="C61" s="158"/>
      <c r="D61" s="158">
        <v>357.34</v>
      </c>
      <c r="E61" s="156">
        <f t="shared" si="1"/>
        <v>0</v>
      </c>
      <c r="F61" s="158"/>
      <c r="G61" s="158"/>
      <c r="H61" s="156">
        <f t="shared" si="10"/>
        <v>357.34</v>
      </c>
      <c r="I61" s="173"/>
      <c r="J61" s="173">
        <f t="shared" si="2"/>
        <v>357.34</v>
      </c>
      <c r="K61" s="158"/>
      <c r="L61" s="86"/>
      <c r="M61" s="189">
        <v>0</v>
      </c>
      <c r="N61" s="176"/>
      <c r="O61" s="189">
        <v>0</v>
      </c>
      <c r="P61" s="176"/>
      <c r="Q61" s="175">
        <f t="shared" si="12"/>
        <v>0</v>
      </c>
      <c r="R61" s="193"/>
      <c r="S61" s="193">
        <f t="shared" si="4"/>
        <v>0</v>
      </c>
    </row>
    <row r="62" ht="28" customHeight="1" spans="1:19">
      <c r="A62" s="159" t="s">
        <v>107</v>
      </c>
      <c r="B62" s="158">
        <f>80970.9-6646</f>
        <v>74324.9</v>
      </c>
      <c r="C62" s="158"/>
      <c r="D62" s="158">
        <f>80970.9-6646</f>
        <v>74324.9</v>
      </c>
      <c r="E62" s="156">
        <f t="shared" si="1"/>
        <v>0</v>
      </c>
      <c r="F62" s="158"/>
      <c r="G62" s="158"/>
      <c r="H62" s="156">
        <f t="shared" si="10"/>
        <v>74324.9</v>
      </c>
      <c r="I62" s="173"/>
      <c r="J62" s="173">
        <f t="shared" si="2"/>
        <v>74324.9</v>
      </c>
      <c r="K62" s="158"/>
      <c r="L62" s="86"/>
      <c r="M62" s="189">
        <v>0</v>
      </c>
      <c r="N62" s="176"/>
      <c r="O62" s="189">
        <v>0</v>
      </c>
      <c r="P62" s="176"/>
      <c r="Q62" s="175">
        <f t="shared" si="12"/>
        <v>0</v>
      </c>
      <c r="R62" s="193"/>
      <c r="S62" s="193">
        <f t="shared" si="4"/>
        <v>0</v>
      </c>
    </row>
    <row r="63" ht="28" customHeight="1" spans="1:19">
      <c r="A63" s="159" t="s">
        <v>108</v>
      </c>
      <c r="B63" s="158">
        <f>38792.75+68098-22324.66</f>
        <v>84566.09</v>
      </c>
      <c r="C63" s="158"/>
      <c r="D63" s="158">
        <f>38792.75+68098-22324.66</f>
        <v>84566.09</v>
      </c>
      <c r="E63" s="156">
        <f t="shared" si="1"/>
        <v>0</v>
      </c>
      <c r="F63" s="158"/>
      <c r="G63" s="158"/>
      <c r="H63" s="156">
        <f t="shared" si="10"/>
        <v>84566.09</v>
      </c>
      <c r="I63" s="173"/>
      <c r="J63" s="173">
        <f t="shared" si="2"/>
        <v>84566.09</v>
      </c>
      <c r="K63" s="158"/>
      <c r="L63" s="86"/>
      <c r="M63" s="189">
        <v>0</v>
      </c>
      <c r="N63" s="176"/>
      <c r="O63" s="189">
        <v>0</v>
      </c>
      <c r="P63" s="176"/>
      <c r="Q63" s="175">
        <f t="shared" si="12"/>
        <v>0</v>
      </c>
      <c r="R63" s="193"/>
      <c r="S63" s="193">
        <f t="shared" si="4"/>
        <v>0</v>
      </c>
    </row>
    <row r="64" ht="28" customHeight="1" spans="1:19">
      <c r="A64" s="159" t="s">
        <v>109</v>
      </c>
      <c r="B64" s="158"/>
      <c r="C64" s="158"/>
      <c r="D64" s="158"/>
      <c r="E64" s="156">
        <f t="shared" si="1"/>
        <v>0</v>
      </c>
      <c r="F64" s="158"/>
      <c r="G64" s="158"/>
      <c r="H64" s="156">
        <f t="shared" si="10"/>
        <v>0</v>
      </c>
      <c r="I64" s="173"/>
      <c r="J64" s="173">
        <f t="shared" si="2"/>
        <v>0</v>
      </c>
      <c r="K64" s="158"/>
      <c r="L64" s="86"/>
      <c r="M64" s="189">
        <v>0</v>
      </c>
      <c r="N64" s="176"/>
      <c r="O64" s="189">
        <v>0</v>
      </c>
      <c r="P64" s="176"/>
      <c r="Q64" s="175">
        <f t="shared" si="12"/>
        <v>0</v>
      </c>
      <c r="R64" s="193"/>
      <c r="S64" s="193">
        <f t="shared" si="4"/>
        <v>0</v>
      </c>
    </row>
    <row r="65" ht="28" customHeight="1" spans="1:19">
      <c r="A65" s="159" t="s">
        <v>110</v>
      </c>
      <c r="B65" s="158"/>
      <c r="C65" s="158"/>
      <c r="D65" s="158"/>
      <c r="E65" s="156">
        <f t="shared" si="1"/>
        <v>0</v>
      </c>
      <c r="F65" s="158"/>
      <c r="G65" s="158"/>
      <c r="H65" s="156">
        <f t="shared" si="10"/>
        <v>0</v>
      </c>
      <c r="I65" s="173"/>
      <c r="J65" s="173">
        <f t="shared" si="2"/>
        <v>0</v>
      </c>
      <c r="K65" s="158"/>
      <c r="L65" s="86"/>
      <c r="M65" s="189">
        <v>0</v>
      </c>
      <c r="N65" s="176"/>
      <c r="O65" s="189">
        <v>0</v>
      </c>
      <c r="P65" s="176"/>
      <c r="Q65" s="175">
        <f t="shared" si="12"/>
        <v>0</v>
      </c>
      <c r="R65" s="193"/>
      <c r="S65" s="193">
        <f t="shared" si="4"/>
        <v>0</v>
      </c>
    </row>
    <row r="66" ht="28" customHeight="1" spans="1:19">
      <c r="A66" s="159" t="s">
        <v>111</v>
      </c>
      <c r="B66" s="158">
        <v>82011.84</v>
      </c>
      <c r="C66" s="158"/>
      <c r="D66" s="158">
        <v>82011.84</v>
      </c>
      <c r="E66" s="156">
        <f t="shared" si="1"/>
        <v>0</v>
      </c>
      <c r="F66" s="158"/>
      <c r="G66" s="158"/>
      <c r="H66" s="156">
        <f t="shared" si="10"/>
        <v>82011.84</v>
      </c>
      <c r="I66" s="173"/>
      <c r="J66" s="173">
        <f t="shared" si="2"/>
        <v>82011.84</v>
      </c>
      <c r="K66" s="158"/>
      <c r="L66" s="86"/>
      <c r="M66" s="189">
        <v>0</v>
      </c>
      <c r="N66" s="176"/>
      <c r="O66" s="189">
        <v>0</v>
      </c>
      <c r="P66" s="176"/>
      <c r="Q66" s="175">
        <f t="shared" si="12"/>
        <v>0</v>
      </c>
      <c r="R66" s="193"/>
      <c r="S66" s="193">
        <f t="shared" si="4"/>
        <v>0</v>
      </c>
    </row>
    <row r="67" ht="28" customHeight="1" spans="1:19">
      <c r="A67" s="159" t="s">
        <v>112</v>
      </c>
      <c r="B67" s="158">
        <v>2260.9</v>
      </c>
      <c r="C67" s="158"/>
      <c r="D67" s="158">
        <v>2260.9</v>
      </c>
      <c r="E67" s="156">
        <f t="shared" si="1"/>
        <v>0</v>
      </c>
      <c r="F67" s="158"/>
      <c r="G67" s="158"/>
      <c r="H67" s="156">
        <f t="shared" si="10"/>
        <v>2260.9</v>
      </c>
      <c r="I67" s="173"/>
      <c r="J67" s="173">
        <f t="shared" si="2"/>
        <v>2260.9</v>
      </c>
      <c r="K67" s="158"/>
      <c r="L67" s="86"/>
      <c r="M67" s="189">
        <v>0</v>
      </c>
      <c r="N67" s="176"/>
      <c r="O67" s="189">
        <v>0</v>
      </c>
      <c r="P67" s="176"/>
      <c r="Q67" s="175">
        <f t="shared" si="12"/>
        <v>0</v>
      </c>
      <c r="R67" s="193"/>
      <c r="S67" s="193">
        <f t="shared" si="4"/>
        <v>0</v>
      </c>
    </row>
    <row r="68" ht="28" customHeight="1" spans="1:19">
      <c r="A68" s="159" t="s">
        <v>113</v>
      </c>
      <c r="B68" s="158"/>
      <c r="C68" s="158"/>
      <c r="D68" s="158"/>
      <c r="E68" s="156">
        <f t="shared" si="1"/>
        <v>0</v>
      </c>
      <c r="F68" s="158"/>
      <c r="G68" s="158"/>
      <c r="H68" s="156">
        <f t="shared" si="10"/>
        <v>0</v>
      </c>
      <c r="I68" s="173"/>
      <c r="J68" s="173">
        <f t="shared" si="2"/>
        <v>0</v>
      </c>
      <c r="K68" s="158"/>
      <c r="L68" s="86"/>
      <c r="M68" s="205">
        <v>0</v>
      </c>
      <c r="N68" s="176"/>
      <c r="O68" s="205">
        <v>0</v>
      </c>
      <c r="P68" s="176"/>
      <c r="Q68" s="175">
        <f t="shared" si="12"/>
        <v>0</v>
      </c>
      <c r="R68" s="193"/>
      <c r="S68" s="193">
        <f t="shared" si="4"/>
        <v>0</v>
      </c>
    </row>
    <row r="69" ht="28" customHeight="1" spans="1:19">
      <c r="A69" s="159" t="s">
        <v>114</v>
      </c>
      <c r="B69" s="158"/>
      <c r="C69" s="158"/>
      <c r="D69" s="158"/>
      <c r="E69" s="156">
        <f t="shared" si="1"/>
        <v>0</v>
      </c>
      <c r="F69" s="158"/>
      <c r="G69" s="158"/>
      <c r="H69" s="156">
        <f t="shared" si="10"/>
        <v>0</v>
      </c>
      <c r="I69" s="173"/>
      <c r="J69" s="173">
        <f t="shared" si="2"/>
        <v>0</v>
      </c>
      <c r="K69" s="158"/>
      <c r="L69" s="183"/>
      <c r="M69" s="189">
        <v>0</v>
      </c>
      <c r="N69" s="176"/>
      <c r="O69" s="189">
        <v>0</v>
      </c>
      <c r="P69" s="176"/>
      <c r="Q69" s="175">
        <f t="shared" si="12"/>
        <v>0</v>
      </c>
      <c r="R69" s="193"/>
      <c r="S69" s="193">
        <f t="shared" si="4"/>
        <v>0</v>
      </c>
    </row>
    <row r="70" ht="28" customHeight="1" spans="1:19">
      <c r="A70" s="159" t="s">
        <v>115</v>
      </c>
      <c r="B70" s="158"/>
      <c r="C70" s="158"/>
      <c r="D70" s="158"/>
      <c r="E70" s="156">
        <f t="shared" ref="E70:E117" si="15">F70-G70</f>
        <v>0</v>
      </c>
      <c r="F70" s="158"/>
      <c r="G70" s="158"/>
      <c r="H70" s="156">
        <f t="shared" si="10"/>
        <v>0</v>
      </c>
      <c r="I70" s="173"/>
      <c r="J70" s="173">
        <f t="shared" ref="J70:J116" si="16">H70+I70</f>
        <v>0</v>
      </c>
      <c r="K70" s="158"/>
      <c r="L70" s="180"/>
      <c r="M70" s="205">
        <v>0</v>
      </c>
      <c r="N70" s="176"/>
      <c r="O70" s="205">
        <v>0</v>
      </c>
      <c r="P70" s="176"/>
      <c r="Q70" s="175">
        <f t="shared" si="12"/>
        <v>0</v>
      </c>
      <c r="R70" s="193"/>
      <c r="S70" s="193">
        <f t="shared" ref="S70:S116" si="17">Q70+R70</f>
        <v>0</v>
      </c>
    </row>
    <row r="71" ht="28" customHeight="1" spans="1:19">
      <c r="A71" s="159" t="s">
        <v>116</v>
      </c>
      <c r="B71" s="158"/>
      <c r="C71" s="158"/>
      <c r="D71" s="158"/>
      <c r="E71" s="156">
        <f t="shared" si="15"/>
        <v>0</v>
      </c>
      <c r="F71" s="158"/>
      <c r="G71" s="158"/>
      <c r="H71" s="156">
        <f t="shared" si="10"/>
        <v>0</v>
      </c>
      <c r="I71" s="173"/>
      <c r="J71" s="173">
        <f t="shared" si="16"/>
        <v>0</v>
      </c>
      <c r="K71" s="158"/>
      <c r="L71" s="180"/>
      <c r="M71" s="206">
        <v>0</v>
      </c>
      <c r="N71" s="176"/>
      <c r="O71" s="206">
        <v>0</v>
      </c>
      <c r="P71" s="176"/>
      <c r="Q71" s="175">
        <f t="shared" si="12"/>
        <v>0</v>
      </c>
      <c r="R71" s="193"/>
      <c r="S71" s="193">
        <f t="shared" si="17"/>
        <v>0</v>
      </c>
    </row>
    <row r="72" ht="28" customHeight="1" spans="1:19">
      <c r="A72" s="159" t="s">
        <v>117</v>
      </c>
      <c r="B72" s="158">
        <v>186.68</v>
      </c>
      <c r="C72" s="158"/>
      <c r="D72" s="158">
        <v>186.68</v>
      </c>
      <c r="E72" s="156">
        <f t="shared" si="15"/>
        <v>0</v>
      </c>
      <c r="F72" s="158"/>
      <c r="G72" s="158"/>
      <c r="H72" s="156">
        <f t="shared" si="10"/>
        <v>186.68</v>
      </c>
      <c r="I72" s="173"/>
      <c r="J72" s="173">
        <f t="shared" si="16"/>
        <v>186.68</v>
      </c>
      <c r="K72" s="158"/>
      <c r="L72" s="180"/>
      <c r="M72" s="206">
        <v>0</v>
      </c>
      <c r="N72" s="176"/>
      <c r="O72" s="206">
        <v>0</v>
      </c>
      <c r="P72" s="176"/>
      <c r="Q72" s="175">
        <f t="shared" si="12"/>
        <v>0</v>
      </c>
      <c r="R72" s="193"/>
      <c r="S72" s="193">
        <f t="shared" si="17"/>
        <v>0</v>
      </c>
    </row>
    <row r="73" ht="28" customHeight="1" spans="1:19">
      <c r="A73" s="159" t="s">
        <v>118</v>
      </c>
      <c r="B73" s="158"/>
      <c r="C73" s="158"/>
      <c r="D73" s="158"/>
      <c r="E73" s="156">
        <f t="shared" si="15"/>
        <v>0</v>
      </c>
      <c r="F73" s="158"/>
      <c r="G73" s="158"/>
      <c r="H73" s="156">
        <f t="shared" si="10"/>
        <v>0</v>
      </c>
      <c r="I73" s="173"/>
      <c r="J73" s="173">
        <f t="shared" si="16"/>
        <v>0</v>
      </c>
      <c r="K73" s="158"/>
      <c r="L73" s="180"/>
      <c r="M73" s="206">
        <v>0</v>
      </c>
      <c r="N73" s="176"/>
      <c r="O73" s="206">
        <v>0</v>
      </c>
      <c r="P73" s="176"/>
      <c r="Q73" s="175">
        <f t="shared" si="12"/>
        <v>0</v>
      </c>
      <c r="R73" s="193"/>
      <c r="S73" s="193">
        <f t="shared" si="17"/>
        <v>0</v>
      </c>
    </row>
    <row r="74" ht="28" customHeight="1" spans="1:19">
      <c r="A74" s="159" t="s">
        <v>119</v>
      </c>
      <c r="B74" s="158"/>
      <c r="C74" s="158"/>
      <c r="D74" s="158"/>
      <c r="E74" s="156">
        <f t="shared" si="15"/>
        <v>0</v>
      </c>
      <c r="F74" s="158"/>
      <c r="G74" s="158"/>
      <c r="H74" s="156">
        <f t="shared" si="10"/>
        <v>0</v>
      </c>
      <c r="I74" s="173"/>
      <c r="J74" s="173">
        <f t="shared" si="16"/>
        <v>0</v>
      </c>
      <c r="K74" s="158"/>
      <c r="L74" s="180"/>
      <c r="M74" s="206">
        <v>0</v>
      </c>
      <c r="N74" s="176"/>
      <c r="O74" s="206">
        <v>0</v>
      </c>
      <c r="P74" s="176"/>
      <c r="Q74" s="175">
        <f t="shared" si="12"/>
        <v>0</v>
      </c>
      <c r="R74" s="193"/>
      <c r="S74" s="193">
        <f t="shared" si="17"/>
        <v>0</v>
      </c>
    </row>
    <row r="75" ht="28" customHeight="1" spans="1:19">
      <c r="A75" s="159" t="s">
        <v>120</v>
      </c>
      <c r="B75" s="158"/>
      <c r="C75" s="158"/>
      <c r="D75" s="158"/>
      <c r="E75" s="156">
        <f t="shared" si="15"/>
        <v>0</v>
      </c>
      <c r="F75" s="158"/>
      <c r="G75" s="158"/>
      <c r="H75" s="156">
        <f t="shared" si="10"/>
        <v>0</v>
      </c>
      <c r="I75" s="173"/>
      <c r="J75" s="173">
        <f t="shared" si="16"/>
        <v>0</v>
      </c>
      <c r="K75" s="158"/>
      <c r="L75" s="180"/>
      <c r="M75" s="206">
        <v>0</v>
      </c>
      <c r="N75" s="176"/>
      <c r="O75" s="206">
        <v>0</v>
      </c>
      <c r="P75" s="176"/>
      <c r="Q75" s="175">
        <f t="shared" si="12"/>
        <v>0</v>
      </c>
      <c r="R75" s="193"/>
      <c r="S75" s="193">
        <f t="shared" si="17"/>
        <v>0</v>
      </c>
    </row>
    <row r="76" ht="28" customHeight="1" spans="1:19">
      <c r="A76" s="159" t="s">
        <v>121</v>
      </c>
      <c r="B76" s="158">
        <f>6833+180+0.06</f>
        <v>7013.06</v>
      </c>
      <c r="C76" s="158"/>
      <c r="D76" s="158">
        <f>6833+180+0.06</f>
        <v>7013.06</v>
      </c>
      <c r="E76" s="156">
        <f t="shared" si="15"/>
        <v>0</v>
      </c>
      <c r="F76" s="158"/>
      <c r="G76" s="158"/>
      <c r="H76" s="156">
        <f t="shared" si="10"/>
        <v>7013.06</v>
      </c>
      <c r="I76" s="173"/>
      <c r="J76" s="173">
        <f t="shared" si="16"/>
        <v>7013.06</v>
      </c>
      <c r="K76" s="158"/>
      <c r="L76" s="180"/>
      <c r="M76" s="207">
        <v>0</v>
      </c>
      <c r="N76" s="176"/>
      <c r="O76" s="207">
        <v>0</v>
      </c>
      <c r="P76" s="176"/>
      <c r="Q76" s="175">
        <f t="shared" si="12"/>
        <v>0</v>
      </c>
      <c r="R76" s="193"/>
      <c r="S76" s="193">
        <f t="shared" si="17"/>
        <v>0</v>
      </c>
    </row>
    <row r="77" ht="23" customHeight="1" spans="1:19">
      <c r="A77" s="195" t="s">
        <v>122</v>
      </c>
      <c r="B77" s="156">
        <f t="shared" ref="B77:G77" si="18">SUM(B78:B98)</f>
        <v>22983</v>
      </c>
      <c r="C77" s="156">
        <f t="shared" si="18"/>
        <v>0</v>
      </c>
      <c r="D77" s="156">
        <f t="shared" si="18"/>
        <v>22983</v>
      </c>
      <c r="E77" s="156">
        <f t="shared" si="15"/>
        <v>0</v>
      </c>
      <c r="F77" s="156">
        <f t="shared" si="18"/>
        <v>0</v>
      </c>
      <c r="G77" s="156">
        <f t="shared" si="18"/>
        <v>0</v>
      </c>
      <c r="H77" s="156">
        <f t="shared" si="10"/>
        <v>22983</v>
      </c>
      <c r="I77" s="173"/>
      <c r="J77" s="173">
        <f t="shared" si="16"/>
        <v>22983</v>
      </c>
      <c r="K77" s="156"/>
      <c r="L77" s="180"/>
      <c r="M77" s="207">
        <v>0</v>
      </c>
      <c r="N77" s="176"/>
      <c r="O77" s="207">
        <v>0</v>
      </c>
      <c r="P77" s="176"/>
      <c r="Q77" s="175">
        <f t="shared" si="12"/>
        <v>0</v>
      </c>
      <c r="R77" s="193"/>
      <c r="S77" s="193">
        <f t="shared" si="17"/>
        <v>0</v>
      </c>
    </row>
    <row r="78" ht="15" customHeight="1" spans="1:19">
      <c r="A78" s="196" t="s">
        <v>123</v>
      </c>
      <c r="B78" s="197">
        <v>1324.24</v>
      </c>
      <c r="C78" s="197"/>
      <c r="D78" s="197">
        <v>1324.24</v>
      </c>
      <c r="E78" s="156">
        <f t="shared" si="15"/>
        <v>0</v>
      </c>
      <c r="F78" s="197"/>
      <c r="G78" s="197"/>
      <c r="H78" s="156">
        <f t="shared" si="10"/>
        <v>1324.24</v>
      </c>
      <c r="I78" s="173"/>
      <c r="J78" s="173">
        <f t="shared" si="16"/>
        <v>1324.24</v>
      </c>
      <c r="K78" s="197"/>
      <c r="L78" s="180"/>
      <c r="M78" s="207">
        <v>0</v>
      </c>
      <c r="N78" s="176"/>
      <c r="O78" s="207">
        <v>0</v>
      </c>
      <c r="P78" s="176"/>
      <c r="Q78" s="175">
        <f t="shared" si="12"/>
        <v>0</v>
      </c>
      <c r="R78" s="193"/>
      <c r="S78" s="193">
        <f t="shared" si="17"/>
        <v>0</v>
      </c>
    </row>
    <row r="79" ht="15" customHeight="1" spans="1:19">
      <c r="A79" s="196" t="s">
        <v>124</v>
      </c>
      <c r="B79" s="198"/>
      <c r="C79" s="198"/>
      <c r="D79" s="198"/>
      <c r="E79" s="156">
        <f t="shared" si="15"/>
        <v>0</v>
      </c>
      <c r="F79" s="198"/>
      <c r="G79" s="198"/>
      <c r="H79" s="156">
        <f t="shared" si="10"/>
        <v>0</v>
      </c>
      <c r="I79" s="173"/>
      <c r="J79" s="173">
        <f t="shared" si="16"/>
        <v>0</v>
      </c>
      <c r="K79" s="208"/>
      <c r="L79" s="180"/>
      <c r="M79" s="207">
        <v>0</v>
      </c>
      <c r="N79" s="176"/>
      <c r="O79" s="207">
        <v>0</v>
      </c>
      <c r="P79" s="176"/>
      <c r="Q79" s="175">
        <f t="shared" si="12"/>
        <v>0</v>
      </c>
      <c r="R79" s="193"/>
      <c r="S79" s="193">
        <f t="shared" si="17"/>
        <v>0</v>
      </c>
    </row>
    <row r="80" ht="15" customHeight="1" spans="1:19">
      <c r="A80" s="196" t="s">
        <v>125</v>
      </c>
      <c r="B80" s="198"/>
      <c r="C80" s="198"/>
      <c r="D80" s="198"/>
      <c r="E80" s="156">
        <f t="shared" si="15"/>
        <v>0</v>
      </c>
      <c r="F80" s="198"/>
      <c r="G80" s="198"/>
      <c r="H80" s="156">
        <f t="shared" si="10"/>
        <v>0</v>
      </c>
      <c r="I80" s="173"/>
      <c r="J80" s="173">
        <f t="shared" si="16"/>
        <v>0</v>
      </c>
      <c r="K80" s="208"/>
      <c r="L80" s="180"/>
      <c r="M80" s="207">
        <v>0</v>
      </c>
      <c r="N80" s="176"/>
      <c r="O80" s="207">
        <v>0</v>
      </c>
      <c r="P80" s="176"/>
      <c r="Q80" s="175">
        <f t="shared" si="12"/>
        <v>0</v>
      </c>
      <c r="R80" s="193"/>
      <c r="S80" s="193">
        <f t="shared" si="17"/>
        <v>0</v>
      </c>
    </row>
    <row r="81" ht="15" customHeight="1" spans="1:19">
      <c r="A81" s="196" t="s">
        <v>126</v>
      </c>
      <c r="B81" s="198"/>
      <c r="C81" s="198"/>
      <c r="D81" s="198"/>
      <c r="E81" s="156">
        <f t="shared" si="15"/>
        <v>0</v>
      </c>
      <c r="F81" s="198"/>
      <c r="G81" s="198"/>
      <c r="H81" s="156">
        <f t="shared" si="10"/>
        <v>0</v>
      </c>
      <c r="I81" s="173"/>
      <c r="J81" s="173">
        <f t="shared" si="16"/>
        <v>0</v>
      </c>
      <c r="K81" s="208"/>
      <c r="L81" s="180"/>
      <c r="M81" s="207">
        <v>0</v>
      </c>
      <c r="N81" s="176"/>
      <c r="O81" s="207">
        <v>0</v>
      </c>
      <c r="P81" s="176"/>
      <c r="Q81" s="175">
        <f t="shared" si="12"/>
        <v>0</v>
      </c>
      <c r="R81" s="193"/>
      <c r="S81" s="193">
        <f t="shared" si="17"/>
        <v>0</v>
      </c>
    </row>
    <row r="82" ht="15" customHeight="1" spans="1:19">
      <c r="A82" s="196" t="s">
        <v>127</v>
      </c>
      <c r="B82" s="198"/>
      <c r="C82" s="198"/>
      <c r="D82" s="198"/>
      <c r="E82" s="156">
        <f t="shared" si="15"/>
        <v>0</v>
      </c>
      <c r="F82" s="198"/>
      <c r="G82" s="198"/>
      <c r="H82" s="156">
        <f t="shared" si="10"/>
        <v>0</v>
      </c>
      <c r="I82" s="173"/>
      <c r="J82" s="173">
        <f t="shared" si="16"/>
        <v>0</v>
      </c>
      <c r="K82" s="208"/>
      <c r="L82" s="180"/>
      <c r="M82" s="207">
        <v>0</v>
      </c>
      <c r="N82" s="176"/>
      <c r="O82" s="207">
        <v>0</v>
      </c>
      <c r="P82" s="176"/>
      <c r="Q82" s="175">
        <f t="shared" si="12"/>
        <v>0</v>
      </c>
      <c r="R82" s="193"/>
      <c r="S82" s="193">
        <f t="shared" si="17"/>
        <v>0</v>
      </c>
    </row>
    <row r="83" ht="15" customHeight="1" spans="1:19">
      <c r="A83" s="196" t="s">
        <v>128</v>
      </c>
      <c r="B83" s="198"/>
      <c r="C83" s="198"/>
      <c r="D83" s="198"/>
      <c r="E83" s="156">
        <f t="shared" si="15"/>
        <v>0</v>
      </c>
      <c r="F83" s="198"/>
      <c r="G83" s="198"/>
      <c r="H83" s="156">
        <f t="shared" si="10"/>
        <v>0</v>
      </c>
      <c r="I83" s="173"/>
      <c r="J83" s="173">
        <f t="shared" si="16"/>
        <v>0</v>
      </c>
      <c r="K83" s="208"/>
      <c r="L83" s="180"/>
      <c r="M83" s="207">
        <v>0</v>
      </c>
      <c r="N83" s="176"/>
      <c r="O83" s="207">
        <v>0</v>
      </c>
      <c r="P83" s="176"/>
      <c r="Q83" s="175">
        <f t="shared" si="12"/>
        <v>0</v>
      </c>
      <c r="R83" s="193"/>
      <c r="S83" s="193">
        <f t="shared" si="17"/>
        <v>0</v>
      </c>
    </row>
    <row r="84" ht="15" customHeight="1" spans="1:19">
      <c r="A84" s="196" t="s">
        <v>129</v>
      </c>
      <c r="B84" s="197">
        <v>139</v>
      </c>
      <c r="C84" s="197"/>
      <c r="D84" s="197">
        <v>139</v>
      </c>
      <c r="E84" s="156">
        <f t="shared" si="15"/>
        <v>0</v>
      </c>
      <c r="F84" s="197"/>
      <c r="G84" s="197"/>
      <c r="H84" s="156">
        <f t="shared" si="10"/>
        <v>139</v>
      </c>
      <c r="I84" s="173"/>
      <c r="J84" s="173">
        <f t="shared" si="16"/>
        <v>139</v>
      </c>
      <c r="K84" s="197"/>
      <c r="L84" s="180"/>
      <c r="M84" s="207">
        <v>0</v>
      </c>
      <c r="N84" s="176"/>
      <c r="O84" s="207">
        <v>0</v>
      </c>
      <c r="P84" s="176"/>
      <c r="Q84" s="175">
        <f t="shared" si="12"/>
        <v>0</v>
      </c>
      <c r="R84" s="193"/>
      <c r="S84" s="193">
        <f t="shared" si="17"/>
        <v>0</v>
      </c>
    </row>
    <row r="85" ht="15" customHeight="1" spans="1:19">
      <c r="A85" s="196" t="s">
        <v>130</v>
      </c>
      <c r="B85" s="197">
        <v>131.3</v>
      </c>
      <c r="C85" s="197"/>
      <c r="D85" s="197">
        <v>131.3</v>
      </c>
      <c r="E85" s="156">
        <f t="shared" si="15"/>
        <v>0</v>
      </c>
      <c r="F85" s="197"/>
      <c r="G85" s="197"/>
      <c r="H85" s="156">
        <f t="shared" si="10"/>
        <v>131.3</v>
      </c>
      <c r="I85" s="173"/>
      <c r="J85" s="173">
        <f t="shared" si="16"/>
        <v>131.3</v>
      </c>
      <c r="K85" s="197"/>
      <c r="L85" s="180"/>
      <c r="M85" s="207">
        <v>0</v>
      </c>
      <c r="N85" s="176"/>
      <c r="O85" s="207">
        <v>0</v>
      </c>
      <c r="P85" s="176"/>
      <c r="Q85" s="175">
        <f t="shared" si="12"/>
        <v>0</v>
      </c>
      <c r="R85" s="193"/>
      <c r="S85" s="193">
        <f t="shared" si="17"/>
        <v>0</v>
      </c>
    </row>
    <row r="86" ht="15" customHeight="1" spans="1:19">
      <c r="A86" s="196" t="s">
        <v>131</v>
      </c>
      <c r="B86" s="197">
        <v>7942.88</v>
      </c>
      <c r="C86" s="197"/>
      <c r="D86" s="197">
        <v>7942.88</v>
      </c>
      <c r="E86" s="156">
        <f t="shared" si="15"/>
        <v>0</v>
      </c>
      <c r="F86" s="197"/>
      <c r="G86" s="197"/>
      <c r="H86" s="156">
        <f t="shared" si="10"/>
        <v>7942.88</v>
      </c>
      <c r="I86" s="173"/>
      <c r="J86" s="173">
        <f t="shared" si="16"/>
        <v>7942.88</v>
      </c>
      <c r="K86" s="197"/>
      <c r="L86" s="180"/>
      <c r="M86" s="207">
        <v>0</v>
      </c>
      <c r="N86" s="176"/>
      <c r="O86" s="207">
        <v>0</v>
      </c>
      <c r="P86" s="176"/>
      <c r="Q86" s="175">
        <f t="shared" si="12"/>
        <v>0</v>
      </c>
      <c r="R86" s="193"/>
      <c r="S86" s="193">
        <f t="shared" si="17"/>
        <v>0</v>
      </c>
    </row>
    <row r="87" ht="15" customHeight="1" spans="1:19">
      <c r="A87" s="196" t="s">
        <v>132</v>
      </c>
      <c r="B87" s="197">
        <v>349</v>
      </c>
      <c r="C87" s="197"/>
      <c r="D87" s="197">
        <v>349</v>
      </c>
      <c r="E87" s="156">
        <f t="shared" si="15"/>
        <v>0</v>
      </c>
      <c r="F87" s="197"/>
      <c r="G87" s="197"/>
      <c r="H87" s="156">
        <f t="shared" si="10"/>
        <v>349</v>
      </c>
      <c r="I87" s="173"/>
      <c r="J87" s="173">
        <f t="shared" si="16"/>
        <v>349</v>
      </c>
      <c r="K87" s="197"/>
      <c r="L87" s="180"/>
      <c r="M87" s="207">
        <v>0</v>
      </c>
      <c r="N87" s="176"/>
      <c r="O87" s="207">
        <v>0</v>
      </c>
      <c r="P87" s="176"/>
      <c r="Q87" s="175">
        <f t="shared" si="12"/>
        <v>0</v>
      </c>
      <c r="R87" s="193"/>
      <c r="S87" s="193">
        <f t="shared" si="17"/>
        <v>0</v>
      </c>
    </row>
    <row r="88" ht="15" customHeight="1" spans="1:19">
      <c r="A88" s="196" t="s">
        <v>133</v>
      </c>
      <c r="B88" s="197">
        <v>100</v>
      </c>
      <c r="C88" s="197"/>
      <c r="D88" s="197">
        <v>100</v>
      </c>
      <c r="E88" s="156">
        <f t="shared" si="15"/>
        <v>0</v>
      </c>
      <c r="F88" s="197"/>
      <c r="G88" s="197"/>
      <c r="H88" s="156">
        <f t="shared" si="10"/>
        <v>100</v>
      </c>
      <c r="I88" s="173"/>
      <c r="J88" s="173">
        <f t="shared" si="16"/>
        <v>100</v>
      </c>
      <c r="K88" s="197"/>
      <c r="L88" s="180"/>
      <c r="M88" s="207">
        <v>0</v>
      </c>
      <c r="N88" s="176"/>
      <c r="O88" s="207">
        <v>0</v>
      </c>
      <c r="P88" s="176"/>
      <c r="Q88" s="175">
        <f t="shared" si="12"/>
        <v>0</v>
      </c>
      <c r="R88" s="193"/>
      <c r="S88" s="193">
        <f t="shared" si="17"/>
        <v>0</v>
      </c>
    </row>
    <row r="89" ht="15" customHeight="1" spans="1:19">
      <c r="A89" s="196" t="s">
        <v>134</v>
      </c>
      <c r="B89" s="197">
        <v>11369.47</v>
      </c>
      <c r="C89" s="197"/>
      <c r="D89" s="197">
        <v>11369.47</v>
      </c>
      <c r="E89" s="156">
        <f t="shared" si="15"/>
        <v>0</v>
      </c>
      <c r="F89" s="197"/>
      <c r="G89" s="197"/>
      <c r="H89" s="156">
        <f t="shared" si="10"/>
        <v>11369.47</v>
      </c>
      <c r="I89" s="173"/>
      <c r="J89" s="173">
        <f t="shared" si="16"/>
        <v>11369.47</v>
      </c>
      <c r="K89" s="197"/>
      <c r="L89" s="180"/>
      <c r="M89" s="207">
        <v>0</v>
      </c>
      <c r="N89" s="176"/>
      <c r="O89" s="207">
        <v>0</v>
      </c>
      <c r="P89" s="176"/>
      <c r="Q89" s="175">
        <f t="shared" si="12"/>
        <v>0</v>
      </c>
      <c r="R89" s="193"/>
      <c r="S89" s="193">
        <f t="shared" si="17"/>
        <v>0</v>
      </c>
    </row>
    <row r="90" ht="15" customHeight="1" spans="1:19">
      <c r="A90" s="196" t="s">
        <v>135</v>
      </c>
      <c r="B90" s="197">
        <v>1158</v>
      </c>
      <c r="C90" s="197"/>
      <c r="D90" s="197">
        <v>1158</v>
      </c>
      <c r="E90" s="156">
        <f t="shared" si="15"/>
        <v>0</v>
      </c>
      <c r="F90" s="197"/>
      <c r="G90" s="197"/>
      <c r="H90" s="156">
        <f t="shared" si="10"/>
        <v>1158</v>
      </c>
      <c r="I90" s="173"/>
      <c r="J90" s="173">
        <f t="shared" si="16"/>
        <v>1158</v>
      </c>
      <c r="K90" s="197"/>
      <c r="L90" s="180"/>
      <c r="M90" s="207">
        <v>0</v>
      </c>
      <c r="N90" s="176"/>
      <c r="O90" s="207">
        <v>0</v>
      </c>
      <c r="P90" s="176"/>
      <c r="Q90" s="175">
        <f t="shared" si="12"/>
        <v>0</v>
      </c>
      <c r="R90" s="193"/>
      <c r="S90" s="193">
        <f t="shared" si="17"/>
        <v>0</v>
      </c>
    </row>
    <row r="91" ht="15" customHeight="1" spans="1:19">
      <c r="A91" s="196" t="s">
        <v>136</v>
      </c>
      <c r="B91" s="197"/>
      <c r="C91" s="197"/>
      <c r="D91" s="197"/>
      <c r="E91" s="156">
        <f t="shared" si="15"/>
        <v>0</v>
      </c>
      <c r="F91" s="197"/>
      <c r="G91" s="197"/>
      <c r="H91" s="156">
        <f t="shared" si="10"/>
        <v>0</v>
      </c>
      <c r="I91" s="173"/>
      <c r="J91" s="173">
        <f t="shared" si="16"/>
        <v>0</v>
      </c>
      <c r="K91" s="197"/>
      <c r="L91" s="180"/>
      <c r="M91" s="207">
        <v>0</v>
      </c>
      <c r="N91" s="176"/>
      <c r="O91" s="207">
        <v>0</v>
      </c>
      <c r="P91" s="176"/>
      <c r="Q91" s="175">
        <f t="shared" si="12"/>
        <v>0</v>
      </c>
      <c r="R91" s="193"/>
      <c r="S91" s="193">
        <f t="shared" si="17"/>
        <v>0</v>
      </c>
    </row>
    <row r="92" ht="15" customHeight="1" spans="1:19">
      <c r="A92" s="196" t="s">
        <v>137</v>
      </c>
      <c r="B92" s="197">
        <v>2</v>
      </c>
      <c r="C92" s="197"/>
      <c r="D92" s="197">
        <v>2</v>
      </c>
      <c r="E92" s="156">
        <f t="shared" si="15"/>
        <v>0</v>
      </c>
      <c r="F92" s="197"/>
      <c r="G92" s="197"/>
      <c r="H92" s="156">
        <f t="shared" si="10"/>
        <v>2</v>
      </c>
      <c r="I92" s="173"/>
      <c r="J92" s="173">
        <f t="shared" si="16"/>
        <v>2</v>
      </c>
      <c r="K92" s="197"/>
      <c r="L92" s="180"/>
      <c r="M92" s="207">
        <v>0</v>
      </c>
      <c r="N92" s="176"/>
      <c r="O92" s="207">
        <v>0</v>
      </c>
      <c r="P92" s="176"/>
      <c r="Q92" s="175">
        <f t="shared" si="12"/>
        <v>0</v>
      </c>
      <c r="R92" s="193"/>
      <c r="S92" s="193">
        <f t="shared" si="17"/>
        <v>0</v>
      </c>
    </row>
    <row r="93" ht="15" customHeight="1" spans="1:19">
      <c r="A93" s="196" t="s">
        <v>138</v>
      </c>
      <c r="B93" s="197">
        <v>10</v>
      </c>
      <c r="C93" s="197"/>
      <c r="D93" s="197">
        <v>10</v>
      </c>
      <c r="E93" s="156">
        <f t="shared" si="15"/>
        <v>0</v>
      </c>
      <c r="F93" s="197"/>
      <c r="G93" s="197"/>
      <c r="H93" s="156">
        <f t="shared" si="10"/>
        <v>10</v>
      </c>
      <c r="I93" s="173"/>
      <c r="J93" s="173">
        <f t="shared" si="16"/>
        <v>10</v>
      </c>
      <c r="K93" s="197"/>
      <c r="L93" s="180"/>
      <c r="M93" s="207">
        <v>0</v>
      </c>
      <c r="N93" s="176"/>
      <c r="O93" s="207">
        <v>0</v>
      </c>
      <c r="P93" s="176"/>
      <c r="Q93" s="175">
        <f t="shared" si="12"/>
        <v>0</v>
      </c>
      <c r="R93" s="193"/>
      <c r="S93" s="193">
        <f t="shared" si="17"/>
        <v>0</v>
      </c>
    </row>
    <row r="94" ht="15" customHeight="1" spans="1:19">
      <c r="A94" s="196" t="s">
        <v>139</v>
      </c>
      <c r="B94" s="197"/>
      <c r="C94" s="197"/>
      <c r="D94" s="197"/>
      <c r="E94" s="156">
        <f t="shared" si="15"/>
        <v>0</v>
      </c>
      <c r="F94" s="197"/>
      <c r="G94" s="197"/>
      <c r="H94" s="156">
        <f t="shared" si="10"/>
        <v>0</v>
      </c>
      <c r="I94" s="173"/>
      <c r="J94" s="173">
        <f t="shared" si="16"/>
        <v>0</v>
      </c>
      <c r="K94" s="197"/>
      <c r="L94" s="180"/>
      <c r="M94" s="207">
        <v>0</v>
      </c>
      <c r="N94" s="176"/>
      <c r="O94" s="207">
        <v>0</v>
      </c>
      <c r="P94" s="176"/>
      <c r="Q94" s="175">
        <f t="shared" si="12"/>
        <v>0</v>
      </c>
      <c r="R94" s="193"/>
      <c r="S94" s="193">
        <f t="shared" si="17"/>
        <v>0</v>
      </c>
    </row>
    <row r="95" ht="15" customHeight="1" spans="1:19">
      <c r="A95" s="196" t="s">
        <v>140</v>
      </c>
      <c r="B95" s="197">
        <v>413.88</v>
      </c>
      <c r="C95" s="197"/>
      <c r="D95" s="197">
        <v>413.88</v>
      </c>
      <c r="E95" s="156">
        <f t="shared" si="15"/>
        <v>0</v>
      </c>
      <c r="F95" s="197"/>
      <c r="G95" s="197"/>
      <c r="H95" s="156">
        <f t="shared" si="10"/>
        <v>413.88</v>
      </c>
      <c r="I95" s="173"/>
      <c r="J95" s="173">
        <f t="shared" si="16"/>
        <v>413.88</v>
      </c>
      <c r="K95" s="197"/>
      <c r="L95" s="180"/>
      <c r="M95" s="207">
        <v>0</v>
      </c>
      <c r="N95" s="176"/>
      <c r="O95" s="207">
        <v>0</v>
      </c>
      <c r="P95" s="176"/>
      <c r="Q95" s="175">
        <f t="shared" si="12"/>
        <v>0</v>
      </c>
      <c r="R95" s="193"/>
      <c r="S95" s="193">
        <f t="shared" si="17"/>
        <v>0</v>
      </c>
    </row>
    <row r="96" ht="15" customHeight="1" spans="1:19">
      <c r="A96" s="196" t="s">
        <v>141</v>
      </c>
      <c r="B96" s="197"/>
      <c r="C96" s="197"/>
      <c r="D96" s="197"/>
      <c r="E96" s="156">
        <f t="shared" si="15"/>
        <v>0</v>
      </c>
      <c r="F96" s="197"/>
      <c r="G96" s="197"/>
      <c r="H96" s="156">
        <f t="shared" si="10"/>
        <v>0</v>
      </c>
      <c r="I96" s="173"/>
      <c r="J96" s="173">
        <f t="shared" si="16"/>
        <v>0</v>
      </c>
      <c r="K96" s="197"/>
      <c r="L96" s="180"/>
      <c r="M96" s="207">
        <v>0</v>
      </c>
      <c r="N96" s="176"/>
      <c r="O96" s="207">
        <v>0</v>
      </c>
      <c r="P96" s="176"/>
      <c r="Q96" s="175">
        <f t="shared" si="12"/>
        <v>0</v>
      </c>
      <c r="R96" s="193"/>
      <c r="S96" s="193">
        <f t="shared" si="17"/>
        <v>0</v>
      </c>
    </row>
    <row r="97" ht="15" customHeight="1" spans="1:19">
      <c r="A97" s="196" t="s">
        <v>142</v>
      </c>
      <c r="B97" s="197">
        <v>36</v>
      </c>
      <c r="C97" s="197"/>
      <c r="D97" s="197">
        <v>36</v>
      </c>
      <c r="E97" s="156">
        <f t="shared" si="15"/>
        <v>0</v>
      </c>
      <c r="F97" s="197"/>
      <c r="G97" s="197"/>
      <c r="H97" s="156">
        <f t="shared" ref="H97:H116" si="19">D97+F97-G97</f>
        <v>36</v>
      </c>
      <c r="I97" s="173"/>
      <c r="J97" s="173">
        <f t="shared" si="16"/>
        <v>36</v>
      </c>
      <c r="K97" s="197"/>
      <c r="L97" s="180"/>
      <c r="M97" s="207">
        <v>0</v>
      </c>
      <c r="N97" s="176"/>
      <c r="O97" s="207">
        <v>0</v>
      </c>
      <c r="P97" s="176"/>
      <c r="Q97" s="175">
        <f t="shared" si="12"/>
        <v>0</v>
      </c>
      <c r="R97" s="193"/>
      <c r="S97" s="193">
        <f t="shared" si="17"/>
        <v>0</v>
      </c>
    </row>
    <row r="98" ht="15" customHeight="1" spans="1:19">
      <c r="A98" s="196" t="s">
        <v>143</v>
      </c>
      <c r="B98" s="197">
        <f>7+0.23</f>
        <v>7.23</v>
      </c>
      <c r="C98" s="197"/>
      <c r="D98" s="197">
        <f>7+0.23</f>
        <v>7.23</v>
      </c>
      <c r="E98" s="156">
        <f t="shared" si="15"/>
        <v>0</v>
      </c>
      <c r="F98" s="197"/>
      <c r="G98" s="197"/>
      <c r="H98" s="156">
        <f t="shared" si="19"/>
        <v>7.23</v>
      </c>
      <c r="I98" s="173"/>
      <c r="J98" s="173">
        <f t="shared" si="16"/>
        <v>7.23</v>
      </c>
      <c r="K98" s="197"/>
      <c r="L98" s="180"/>
      <c r="M98" s="207">
        <v>0</v>
      </c>
      <c r="N98" s="176"/>
      <c r="O98" s="207">
        <v>0</v>
      </c>
      <c r="P98" s="176"/>
      <c r="Q98" s="175">
        <f t="shared" ref="Q98:Q116" si="20">O98+P98</f>
        <v>0</v>
      </c>
      <c r="R98" s="193"/>
      <c r="S98" s="193">
        <f t="shared" si="17"/>
        <v>0</v>
      </c>
    </row>
    <row r="99" ht="18" customHeight="1" spans="1:19">
      <c r="A99" s="195"/>
      <c r="B99" s="158"/>
      <c r="C99" s="158"/>
      <c r="D99" s="158"/>
      <c r="E99" s="156">
        <f t="shared" si="15"/>
        <v>0</v>
      </c>
      <c r="F99" s="158"/>
      <c r="G99" s="158"/>
      <c r="H99" s="156">
        <f t="shared" si="19"/>
        <v>0</v>
      </c>
      <c r="I99" s="173"/>
      <c r="J99" s="173">
        <f t="shared" si="16"/>
        <v>0</v>
      </c>
      <c r="K99" s="158"/>
      <c r="L99" s="180"/>
      <c r="M99" s="207">
        <v>0</v>
      </c>
      <c r="N99" s="176"/>
      <c r="O99" s="207">
        <v>0</v>
      </c>
      <c r="P99" s="176"/>
      <c r="Q99" s="175">
        <f t="shared" si="20"/>
        <v>0</v>
      </c>
      <c r="R99" s="193"/>
      <c r="S99" s="193">
        <f t="shared" si="17"/>
        <v>0</v>
      </c>
    </row>
    <row r="100" ht="18" customHeight="1" spans="1:19">
      <c r="A100" s="199" t="s">
        <v>144</v>
      </c>
      <c r="B100" s="197"/>
      <c r="C100" s="197"/>
      <c r="D100" s="197"/>
      <c r="E100" s="156">
        <f t="shared" si="15"/>
        <v>0</v>
      </c>
      <c r="F100" s="197"/>
      <c r="G100" s="197"/>
      <c r="H100" s="156">
        <f t="shared" si="19"/>
        <v>0</v>
      </c>
      <c r="I100" s="173"/>
      <c r="J100" s="173">
        <f t="shared" si="16"/>
        <v>0</v>
      </c>
      <c r="K100" s="197"/>
      <c r="L100" s="180"/>
      <c r="M100" s="207">
        <v>0</v>
      </c>
      <c r="N100" s="176"/>
      <c r="O100" s="207">
        <v>0</v>
      </c>
      <c r="P100" s="176"/>
      <c r="Q100" s="175">
        <f t="shared" si="20"/>
        <v>0</v>
      </c>
      <c r="R100" s="193"/>
      <c r="S100" s="193">
        <f t="shared" si="17"/>
        <v>0</v>
      </c>
    </row>
    <row r="101" ht="18" customHeight="1" spans="1:19">
      <c r="A101" s="196" t="s">
        <v>145</v>
      </c>
      <c r="B101" s="197"/>
      <c r="C101" s="197"/>
      <c r="D101" s="197"/>
      <c r="E101" s="156">
        <f t="shared" si="15"/>
        <v>0</v>
      </c>
      <c r="F101" s="197"/>
      <c r="G101" s="197"/>
      <c r="H101" s="156">
        <f t="shared" si="19"/>
        <v>0</v>
      </c>
      <c r="I101" s="173"/>
      <c r="J101" s="173">
        <f t="shared" si="16"/>
        <v>0</v>
      </c>
      <c r="K101" s="197"/>
      <c r="L101" s="180"/>
      <c r="M101" s="207">
        <v>0</v>
      </c>
      <c r="N101" s="176"/>
      <c r="O101" s="207">
        <v>0</v>
      </c>
      <c r="P101" s="176"/>
      <c r="Q101" s="175">
        <f t="shared" si="20"/>
        <v>0</v>
      </c>
      <c r="R101" s="193"/>
      <c r="S101" s="193">
        <f t="shared" si="17"/>
        <v>0</v>
      </c>
    </row>
    <row r="102" ht="18" customHeight="1" spans="1:19">
      <c r="A102" s="196" t="s">
        <v>146</v>
      </c>
      <c r="B102" s="158"/>
      <c r="C102" s="158"/>
      <c r="D102" s="158"/>
      <c r="E102" s="156">
        <f t="shared" si="15"/>
        <v>0</v>
      </c>
      <c r="F102" s="158"/>
      <c r="G102" s="158"/>
      <c r="H102" s="156">
        <f t="shared" si="19"/>
        <v>0</v>
      </c>
      <c r="I102" s="173"/>
      <c r="J102" s="173">
        <f t="shared" si="16"/>
        <v>0</v>
      </c>
      <c r="K102" s="158"/>
      <c r="L102" s="180"/>
      <c r="M102" s="207">
        <v>0</v>
      </c>
      <c r="N102" s="176"/>
      <c r="O102" s="207">
        <v>0</v>
      </c>
      <c r="P102" s="176"/>
      <c r="Q102" s="175">
        <f t="shared" si="20"/>
        <v>0</v>
      </c>
      <c r="R102" s="193"/>
      <c r="S102" s="193">
        <f t="shared" si="17"/>
        <v>0</v>
      </c>
    </row>
    <row r="103" ht="18" customHeight="1" spans="1:19">
      <c r="A103" s="199"/>
      <c r="B103" s="158"/>
      <c r="C103" s="158"/>
      <c r="D103" s="158"/>
      <c r="E103" s="156">
        <f t="shared" si="15"/>
        <v>0</v>
      </c>
      <c r="F103" s="158"/>
      <c r="G103" s="158"/>
      <c r="H103" s="156">
        <f t="shared" si="19"/>
        <v>0</v>
      </c>
      <c r="I103" s="173"/>
      <c r="J103" s="173">
        <f t="shared" si="16"/>
        <v>0</v>
      </c>
      <c r="K103" s="158"/>
      <c r="L103" s="180"/>
      <c r="M103" s="207">
        <v>0</v>
      </c>
      <c r="N103" s="176"/>
      <c r="O103" s="207">
        <v>0</v>
      </c>
      <c r="P103" s="176"/>
      <c r="Q103" s="175">
        <f t="shared" si="20"/>
        <v>0</v>
      </c>
      <c r="R103" s="193"/>
      <c r="S103" s="193">
        <f t="shared" si="17"/>
        <v>0</v>
      </c>
    </row>
    <row r="104" ht="18" customHeight="1" spans="1:19">
      <c r="A104" s="199"/>
      <c r="B104" s="158"/>
      <c r="C104" s="158"/>
      <c r="D104" s="158"/>
      <c r="E104" s="156">
        <f t="shared" si="15"/>
        <v>0</v>
      </c>
      <c r="F104" s="158"/>
      <c r="G104" s="158"/>
      <c r="H104" s="156">
        <f t="shared" si="19"/>
        <v>0</v>
      </c>
      <c r="I104" s="173"/>
      <c r="J104" s="173">
        <f t="shared" si="16"/>
        <v>0</v>
      </c>
      <c r="K104" s="158"/>
      <c r="L104" s="180"/>
      <c r="M104" s="207">
        <v>0</v>
      </c>
      <c r="N104" s="176"/>
      <c r="O104" s="207">
        <v>0</v>
      </c>
      <c r="P104" s="176"/>
      <c r="Q104" s="175">
        <f t="shared" si="20"/>
        <v>0</v>
      </c>
      <c r="R104" s="193"/>
      <c r="S104" s="193">
        <f t="shared" si="17"/>
        <v>0</v>
      </c>
    </row>
    <row r="105" ht="18" customHeight="1" spans="1:19">
      <c r="A105" s="199" t="s">
        <v>147</v>
      </c>
      <c r="B105" s="156">
        <v>161734.41</v>
      </c>
      <c r="C105" s="156"/>
      <c r="D105" s="156">
        <v>161734.41</v>
      </c>
      <c r="E105" s="156">
        <f t="shared" si="15"/>
        <v>0</v>
      </c>
      <c r="F105" s="156"/>
      <c r="G105" s="156"/>
      <c r="H105" s="156">
        <f t="shared" si="19"/>
        <v>161734.41</v>
      </c>
      <c r="I105" s="173"/>
      <c r="J105" s="173">
        <f t="shared" si="16"/>
        <v>161734.41</v>
      </c>
      <c r="K105" s="156"/>
      <c r="L105" s="180"/>
      <c r="M105" s="207">
        <v>0</v>
      </c>
      <c r="N105" s="176"/>
      <c r="O105" s="207">
        <v>0</v>
      </c>
      <c r="P105" s="176"/>
      <c r="Q105" s="175">
        <f t="shared" si="20"/>
        <v>0</v>
      </c>
      <c r="R105" s="193"/>
      <c r="S105" s="193">
        <f t="shared" si="17"/>
        <v>0</v>
      </c>
    </row>
    <row r="106" ht="18" customHeight="1" spans="1:19">
      <c r="A106" s="199" t="s">
        <v>148</v>
      </c>
      <c r="B106" s="156">
        <f t="shared" ref="B106:G106" si="21">SUM(B107:B109)</f>
        <v>177607.02</v>
      </c>
      <c r="C106" s="156">
        <f t="shared" si="21"/>
        <v>0</v>
      </c>
      <c r="D106" s="156">
        <f t="shared" si="21"/>
        <v>177607.02</v>
      </c>
      <c r="E106" s="173">
        <f t="shared" si="15"/>
        <v>-48931.57</v>
      </c>
      <c r="F106" s="156">
        <f t="shared" si="21"/>
        <v>0</v>
      </c>
      <c r="G106" s="156">
        <f t="shared" si="21"/>
        <v>48931.57</v>
      </c>
      <c r="H106" s="156">
        <f t="shared" si="19"/>
        <v>128675.45</v>
      </c>
      <c r="I106" s="173"/>
      <c r="J106" s="173">
        <f t="shared" si="16"/>
        <v>128675.45</v>
      </c>
      <c r="K106" s="156"/>
      <c r="L106" s="180"/>
      <c r="M106" s="207"/>
      <c r="N106" s="176"/>
      <c r="O106" s="207"/>
      <c r="P106" s="176"/>
      <c r="Q106" s="175">
        <f t="shared" si="20"/>
        <v>0</v>
      </c>
      <c r="R106" s="193"/>
      <c r="S106" s="193">
        <f t="shared" si="17"/>
        <v>0</v>
      </c>
    </row>
    <row r="107" ht="18" customHeight="1" spans="1:19">
      <c r="A107" s="196" t="s">
        <v>149</v>
      </c>
      <c r="B107" s="156"/>
      <c r="C107" s="156"/>
      <c r="D107" s="156"/>
      <c r="E107" s="173">
        <f t="shared" si="15"/>
        <v>0</v>
      </c>
      <c r="F107" s="156"/>
      <c r="G107" s="156"/>
      <c r="H107" s="156">
        <f t="shared" si="19"/>
        <v>0</v>
      </c>
      <c r="I107" s="173"/>
      <c r="J107" s="173">
        <f t="shared" si="16"/>
        <v>0</v>
      </c>
      <c r="K107" s="156"/>
      <c r="L107" s="180"/>
      <c r="M107" s="207"/>
      <c r="N107" s="176"/>
      <c r="O107" s="207"/>
      <c r="P107" s="176"/>
      <c r="Q107" s="175">
        <f t="shared" si="20"/>
        <v>0</v>
      </c>
      <c r="R107" s="193"/>
      <c r="S107" s="193">
        <f t="shared" si="17"/>
        <v>0</v>
      </c>
    </row>
    <row r="108" ht="18" customHeight="1" spans="1:19">
      <c r="A108" s="196" t="s">
        <v>150</v>
      </c>
      <c r="B108" s="158"/>
      <c r="C108" s="158"/>
      <c r="D108" s="158"/>
      <c r="E108" s="173">
        <f t="shared" si="15"/>
        <v>0</v>
      </c>
      <c r="F108" s="158"/>
      <c r="G108" s="158"/>
      <c r="H108" s="156">
        <f t="shared" si="19"/>
        <v>0</v>
      </c>
      <c r="I108" s="173"/>
      <c r="J108" s="173">
        <f t="shared" si="16"/>
        <v>0</v>
      </c>
      <c r="K108" s="158"/>
      <c r="L108" s="180"/>
      <c r="M108" s="207"/>
      <c r="N108" s="176"/>
      <c r="O108" s="207"/>
      <c r="P108" s="176"/>
      <c r="Q108" s="175">
        <f t="shared" si="20"/>
        <v>0</v>
      </c>
      <c r="R108" s="193"/>
      <c r="S108" s="193">
        <f t="shared" si="17"/>
        <v>0</v>
      </c>
    </row>
    <row r="109" ht="26" customHeight="1" spans="1:19">
      <c r="A109" s="196" t="s">
        <v>151</v>
      </c>
      <c r="B109" s="158">
        <f>77607.02+100000</f>
        <v>177607.02</v>
      </c>
      <c r="C109" s="158"/>
      <c r="D109" s="158">
        <f>77607.02+100000</f>
        <v>177607.02</v>
      </c>
      <c r="E109" s="173">
        <f t="shared" si="15"/>
        <v>-48931.57</v>
      </c>
      <c r="F109" s="158"/>
      <c r="G109" s="200">
        <v>48931.57</v>
      </c>
      <c r="H109" s="156">
        <f t="shared" si="19"/>
        <v>128675.45</v>
      </c>
      <c r="I109" s="173"/>
      <c r="J109" s="173">
        <f t="shared" si="16"/>
        <v>128675.45</v>
      </c>
      <c r="K109" s="158"/>
      <c r="L109" s="180"/>
      <c r="M109" s="207"/>
      <c r="N109" s="176"/>
      <c r="O109" s="207"/>
      <c r="P109" s="176"/>
      <c r="Q109" s="175">
        <f t="shared" si="20"/>
        <v>0</v>
      </c>
      <c r="R109" s="193"/>
      <c r="S109" s="193">
        <f t="shared" si="17"/>
        <v>0</v>
      </c>
    </row>
    <row r="110" ht="29" customHeight="1" spans="1:19">
      <c r="A110" s="199" t="s">
        <v>152</v>
      </c>
      <c r="B110" s="156"/>
      <c r="C110" s="156"/>
      <c r="D110" s="156"/>
      <c r="E110" s="156">
        <f t="shared" si="15"/>
        <v>0</v>
      </c>
      <c r="F110" s="156"/>
      <c r="G110" s="156"/>
      <c r="H110" s="156">
        <f t="shared" si="19"/>
        <v>0</v>
      </c>
      <c r="I110" s="173"/>
      <c r="J110" s="173">
        <f t="shared" si="16"/>
        <v>0</v>
      </c>
      <c r="K110" s="156"/>
      <c r="L110" s="180"/>
      <c r="M110" s="207"/>
      <c r="N110" s="176"/>
      <c r="O110" s="207"/>
      <c r="P110" s="176"/>
      <c r="Q110" s="175">
        <f t="shared" si="20"/>
        <v>0</v>
      </c>
      <c r="R110" s="193"/>
      <c r="S110" s="193">
        <f t="shared" si="17"/>
        <v>0</v>
      </c>
    </row>
    <row r="111" ht="29" customHeight="1" spans="1:19">
      <c r="A111" s="199" t="s">
        <v>153</v>
      </c>
      <c r="B111" s="156">
        <v>1500</v>
      </c>
      <c r="C111" s="156"/>
      <c r="D111" s="156">
        <v>1500</v>
      </c>
      <c r="E111" s="156">
        <f t="shared" si="15"/>
        <v>0</v>
      </c>
      <c r="F111" s="156"/>
      <c r="G111" s="156"/>
      <c r="H111" s="156">
        <f t="shared" si="19"/>
        <v>1500</v>
      </c>
      <c r="I111" s="173"/>
      <c r="J111" s="173">
        <f t="shared" si="16"/>
        <v>1500</v>
      </c>
      <c r="K111" s="156"/>
      <c r="L111" s="180"/>
      <c r="M111" s="207"/>
      <c r="N111" s="176"/>
      <c r="O111" s="207"/>
      <c r="P111" s="176"/>
      <c r="Q111" s="175">
        <f t="shared" si="20"/>
        <v>0</v>
      </c>
      <c r="R111" s="193"/>
      <c r="S111" s="193">
        <f t="shared" si="17"/>
        <v>0</v>
      </c>
    </row>
    <row r="112" ht="29" customHeight="1" spans="1:19">
      <c r="A112" s="199" t="s">
        <v>154</v>
      </c>
      <c r="B112" s="156"/>
      <c r="C112" s="156"/>
      <c r="D112" s="156"/>
      <c r="E112" s="156">
        <f t="shared" si="15"/>
        <v>0</v>
      </c>
      <c r="F112" s="156"/>
      <c r="G112" s="156"/>
      <c r="H112" s="156">
        <f t="shared" si="19"/>
        <v>0</v>
      </c>
      <c r="I112" s="173"/>
      <c r="J112" s="173">
        <f t="shared" si="16"/>
        <v>0</v>
      </c>
      <c r="K112" s="156"/>
      <c r="L112" s="180"/>
      <c r="M112" s="207"/>
      <c r="N112" s="176"/>
      <c r="O112" s="207"/>
      <c r="P112" s="176"/>
      <c r="Q112" s="175">
        <f t="shared" si="20"/>
        <v>0</v>
      </c>
      <c r="R112" s="193"/>
      <c r="S112" s="193">
        <f t="shared" si="17"/>
        <v>0</v>
      </c>
    </row>
    <row r="113" ht="29" customHeight="1" spans="1:19">
      <c r="A113" s="199" t="s">
        <v>155</v>
      </c>
      <c r="B113" s="156"/>
      <c r="C113" s="156"/>
      <c r="D113" s="156"/>
      <c r="E113" s="156">
        <f t="shared" si="15"/>
        <v>0</v>
      </c>
      <c r="F113" s="156"/>
      <c r="G113" s="156"/>
      <c r="H113" s="156">
        <f t="shared" si="19"/>
        <v>0</v>
      </c>
      <c r="I113" s="173"/>
      <c r="J113" s="173">
        <f t="shared" si="16"/>
        <v>0</v>
      </c>
      <c r="K113" s="156"/>
      <c r="L113" s="180"/>
      <c r="M113" s="207"/>
      <c r="N113" s="176"/>
      <c r="O113" s="207"/>
      <c r="P113" s="176"/>
      <c r="Q113" s="175">
        <f t="shared" si="20"/>
        <v>0</v>
      </c>
      <c r="R113" s="193"/>
      <c r="S113" s="193">
        <f t="shared" si="17"/>
        <v>0</v>
      </c>
    </row>
    <row r="114" ht="29" customHeight="1" spans="1:19">
      <c r="A114" s="199" t="s">
        <v>156</v>
      </c>
      <c r="B114" s="156"/>
      <c r="C114" s="156"/>
      <c r="D114" s="156"/>
      <c r="E114" s="156">
        <f t="shared" si="15"/>
        <v>0</v>
      </c>
      <c r="F114" s="156"/>
      <c r="G114" s="156"/>
      <c r="H114" s="156">
        <f t="shared" si="19"/>
        <v>0</v>
      </c>
      <c r="I114" s="173"/>
      <c r="J114" s="173">
        <f t="shared" si="16"/>
        <v>0</v>
      </c>
      <c r="K114" s="156"/>
      <c r="L114" s="180"/>
      <c r="M114" s="207"/>
      <c r="N114" s="176"/>
      <c r="O114" s="207"/>
      <c r="P114" s="176"/>
      <c r="Q114" s="175">
        <f t="shared" si="20"/>
        <v>0</v>
      </c>
      <c r="R114" s="193"/>
      <c r="S114" s="193">
        <f t="shared" si="17"/>
        <v>0</v>
      </c>
    </row>
    <row r="115" ht="18" customHeight="1" spans="1:19">
      <c r="A115" s="199"/>
      <c r="B115" s="158"/>
      <c r="C115" s="158"/>
      <c r="D115" s="158"/>
      <c r="E115" s="156">
        <f t="shared" si="15"/>
        <v>0</v>
      </c>
      <c r="F115" s="158"/>
      <c r="G115" s="158"/>
      <c r="H115" s="156">
        <f t="shared" si="19"/>
        <v>0</v>
      </c>
      <c r="I115" s="173"/>
      <c r="J115" s="173">
        <f t="shared" si="16"/>
        <v>0</v>
      </c>
      <c r="K115" s="158"/>
      <c r="L115" s="180"/>
      <c r="M115" s="207"/>
      <c r="N115" s="176"/>
      <c r="O115" s="207"/>
      <c r="P115" s="176"/>
      <c r="Q115" s="175">
        <f t="shared" si="20"/>
        <v>0</v>
      </c>
      <c r="R115" s="193"/>
      <c r="S115" s="193">
        <f t="shared" si="17"/>
        <v>0</v>
      </c>
    </row>
    <row r="116" ht="21" customHeight="1" spans="1:19">
      <c r="A116" s="199"/>
      <c r="B116" s="158"/>
      <c r="C116" s="158"/>
      <c r="D116" s="158"/>
      <c r="E116" s="156">
        <f t="shared" si="15"/>
        <v>0</v>
      </c>
      <c r="F116" s="158"/>
      <c r="G116" s="158"/>
      <c r="H116" s="156">
        <f t="shared" si="19"/>
        <v>0</v>
      </c>
      <c r="I116" s="173"/>
      <c r="J116" s="173">
        <f t="shared" si="16"/>
        <v>0</v>
      </c>
      <c r="K116" s="158"/>
      <c r="L116" s="180"/>
      <c r="M116" s="207">
        <v>0</v>
      </c>
      <c r="N116" s="176"/>
      <c r="O116" s="207">
        <v>0</v>
      </c>
      <c r="P116" s="176"/>
      <c r="Q116" s="175">
        <f t="shared" si="20"/>
        <v>0</v>
      </c>
      <c r="R116" s="193"/>
      <c r="S116" s="193">
        <f t="shared" si="17"/>
        <v>0</v>
      </c>
    </row>
    <row r="117" s="49" customFormat="1" ht="26" customHeight="1" spans="1:19">
      <c r="A117" s="201" t="s">
        <v>157</v>
      </c>
      <c r="B117" s="202">
        <f t="shared" ref="B117:J117" si="22">B32+B33+B100+B105+B106+B110+B111+B113</f>
        <v>889404.77</v>
      </c>
      <c r="C117" s="202">
        <f t="shared" si="22"/>
        <v>0</v>
      </c>
      <c r="D117" s="202">
        <f t="shared" si="22"/>
        <v>889404.77</v>
      </c>
      <c r="E117" s="156">
        <f t="shared" si="15"/>
        <v>24001.6695</v>
      </c>
      <c r="F117" s="203">
        <f t="shared" si="22"/>
        <v>72933.2395</v>
      </c>
      <c r="G117" s="204">
        <f t="shared" si="22"/>
        <v>48931.57</v>
      </c>
      <c r="H117" s="202">
        <f t="shared" si="22"/>
        <v>913406.4395</v>
      </c>
      <c r="I117" s="209">
        <f t="shared" si="22"/>
        <v>-24395.24</v>
      </c>
      <c r="J117" s="209">
        <f t="shared" si="22"/>
        <v>889011.1995</v>
      </c>
      <c r="K117" s="202"/>
      <c r="L117" s="183" t="s">
        <v>158</v>
      </c>
      <c r="M117" s="184">
        <f t="shared" ref="M117:S117" si="23">M33+M35+M39</f>
        <v>889404.770969</v>
      </c>
      <c r="N117" s="184">
        <f t="shared" si="23"/>
        <v>0</v>
      </c>
      <c r="O117" s="184">
        <f t="shared" si="23"/>
        <v>889404.770969</v>
      </c>
      <c r="P117" s="184">
        <f t="shared" si="23"/>
        <v>24001.667489</v>
      </c>
      <c r="Q117" s="184">
        <f t="shared" si="23"/>
        <v>913406.438458</v>
      </c>
      <c r="R117" s="209">
        <f t="shared" si="23"/>
        <v>-24395.24</v>
      </c>
      <c r="S117" s="209">
        <f t="shared" si="23"/>
        <v>889011.198458</v>
      </c>
    </row>
    <row r="119" spans="9:9">
      <c r="I119" s="47" t="s">
        <v>159</v>
      </c>
    </row>
  </sheetData>
  <autoFilter xmlns:etc="http://www.wps.cn/officeDocument/2017/etCustomData" ref="A5:IX117" etc:filterBottomFollowUsedRange="0">
    <extLst/>
  </autoFilter>
  <mergeCells count="17">
    <mergeCell ref="A2:Q2"/>
    <mergeCell ref="E4:G4"/>
    <mergeCell ref="A4:A5"/>
    <mergeCell ref="B4:B5"/>
    <mergeCell ref="C4:C5"/>
    <mergeCell ref="D4:D5"/>
    <mergeCell ref="H4:H5"/>
    <mergeCell ref="I4:I5"/>
    <mergeCell ref="J4:J5"/>
    <mergeCell ref="L4:L5"/>
    <mergeCell ref="M4:M5"/>
    <mergeCell ref="N4:N5"/>
    <mergeCell ref="O4:O5"/>
    <mergeCell ref="P4:P5"/>
    <mergeCell ref="Q4:Q5"/>
    <mergeCell ref="R4:R5"/>
    <mergeCell ref="S4:S5"/>
  </mergeCells>
  <printOptions horizontalCentered="1"/>
  <pageMargins left="0.511805555555556" right="0.511805555555556" top="0.468055555555556" bottom="0.550694444444444" header="0.468055555555556" footer="0.118055555555556"/>
  <pageSetup paperSize="9" scale="72" fitToHeight="0" orientation="landscape" useFirstPageNumber="1" horizontalDpi="600"/>
  <headerFooter alignWithMargins="0" scaleWithDoc="0">
    <oddFooter>&amp;C第 &amp;P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D72"/>
  <sheetViews>
    <sheetView workbookViewId="0">
      <selection activeCell="G7" sqref="G7"/>
    </sheetView>
  </sheetViews>
  <sheetFormatPr defaultColWidth="10.5" defaultRowHeight="12.75"/>
  <cols>
    <col min="1" max="1" width="6.83333333333333" style="4" customWidth="1"/>
    <col min="2" max="2" width="12.3333333333333" style="114" customWidth="1"/>
    <col min="3" max="3" width="18.6666666666667" style="9" customWidth="1"/>
    <col min="4" max="4" width="13.8333333333333" style="9" customWidth="1"/>
    <col min="5" max="5" width="20.3333333333333" style="9" customWidth="1"/>
    <col min="6" max="6" width="18.6666666666667" style="9" customWidth="1"/>
    <col min="7" max="7" width="66.8333333333333" style="10" customWidth="1"/>
    <col min="8" max="8" width="30" style="115" customWidth="1"/>
    <col min="9" max="9" width="16.1666666666667" style="116" customWidth="1"/>
    <col min="10" max="215" width="10.6666666666667" style="10" customWidth="1"/>
    <col min="216" max="216" width="10.6666666666667" style="10"/>
    <col min="217" max="238" width="10.5" style="10"/>
    <col min="239" max="16384" width="10.5" style="1"/>
  </cols>
  <sheetData>
    <row r="1" ht="27" customHeight="1" spans="2:9">
      <c r="B1" s="7" t="s">
        <v>160</v>
      </c>
      <c r="C1" s="8"/>
      <c r="F1" s="117"/>
      <c r="H1" s="12"/>
      <c r="I1" s="136"/>
    </row>
    <row r="2" s="59" customFormat="1" ht="35" customHeight="1" spans="1:9">
      <c r="A2" s="118"/>
      <c r="B2" s="119"/>
      <c r="C2" s="120" t="s">
        <v>161</v>
      </c>
      <c r="D2" s="121"/>
      <c r="E2" s="120"/>
      <c r="F2" s="120"/>
      <c r="G2" s="120"/>
      <c r="H2" s="122"/>
      <c r="I2" s="137"/>
    </row>
    <row r="3" s="111" customFormat="1" ht="21" customHeight="1" spans="1:9">
      <c r="A3" s="123"/>
      <c r="B3" s="124"/>
      <c r="C3" s="125"/>
      <c r="D3" s="126"/>
      <c r="E3" s="126"/>
      <c r="F3" s="126"/>
      <c r="G3" s="126"/>
      <c r="H3" s="19" t="s">
        <v>162</v>
      </c>
      <c r="I3" s="138"/>
    </row>
    <row r="4" s="112" customFormat="1" ht="50" customHeight="1" spans="1:238">
      <c r="A4" s="127" t="s">
        <v>163</v>
      </c>
      <c r="B4" s="21" t="s">
        <v>164</v>
      </c>
      <c r="C4" s="21" t="s">
        <v>165</v>
      </c>
      <c r="D4" s="21" t="s">
        <v>166</v>
      </c>
      <c r="E4" s="21" t="s">
        <v>167</v>
      </c>
      <c r="F4" s="22" t="s">
        <v>168</v>
      </c>
      <c r="G4" s="21" t="s">
        <v>169</v>
      </c>
      <c r="H4" s="22" t="s">
        <v>170</v>
      </c>
      <c r="I4" s="139" t="s">
        <v>171</v>
      </c>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row>
    <row r="5" s="113" customFormat="1" ht="50" customHeight="1" spans="1:238">
      <c r="A5" s="127"/>
      <c r="B5" s="21"/>
      <c r="C5" s="128" t="s">
        <v>172</v>
      </c>
      <c r="D5" s="129"/>
      <c r="E5" s="129"/>
      <c r="F5" s="129"/>
      <c r="G5" s="130"/>
      <c r="H5" s="24">
        <f>H6+H14</f>
        <v>243952403.15</v>
      </c>
      <c r="I5" s="13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row>
    <row r="6" s="113" customFormat="1" ht="43" customHeight="1" spans="1:238">
      <c r="A6" s="127"/>
      <c r="B6" s="21"/>
      <c r="C6" s="21"/>
      <c r="D6" s="21"/>
      <c r="E6" s="27" t="s">
        <v>173</v>
      </c>
      <c r="F6" s="27"/>
      <c r="G6" s="27"/>
      <c r="H6" s="34">
        <f>SUM(H7:H13)</f>
        <v>163821033.37</v>
      </c>
      <c r="I6" s="13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row>
    <row r="7" s="55" customFormat="1" ht="39" customHeight="1" spans="1:238">
      <c r="A7" s="131">
        <f t="shared" ref="A7:A13" si="0">ROW()-6</f>
        <v>1</v>
      </c>
      <c r="B7" s="21" t="s">
        <v>174</v>
      </c>
      <c r="C7" s="21" t="s">
        <v>175</v>
      </c>
      <c r="D7" s="132">
        <v>2019999</v>
      </c>
      <c r="E7" s="21" t="s">
        <v>176</v>
      </c>
      <c r="F7" s="21" t="s">
        <v>177</v>
      </c>
      <c r="G7" s="37" t="s">
        <v>178</v>
      </c>
      <c r="H7" s="133">
        <v>13946304.66</v>
      </c>
      <c r="I7" s="140" t="s">
        <v>179</v>
      </c>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10"/>
      <c r="HH7" s="10"/>
      <c r="HI7" s="10"/>
      <c r="HJ7" s="10"/>
      <c r="HK7" s="10"/>
      <c r="HL7" s="10"/>
      <c r="HM7" s="10"/>
      <c r="HN7" s="10"/>
      <c r="HO7" s="10"/>
      <c r="HP7" s="10"/>
      <c r="HQ7" s="10"/>
      <c r="HR7" s="10"/>
      <c r="HS7" s="10"/>
      <c r="HT7" s="10"/>
      <c r="HU7" s="10"/>
      <c r="HV7" s="10"/>
      <c r="HW7" s="10"/>
      <c r="HX7" s="10"/>
      <c r="HY7" s="10"/>
      <c r="HZ7" s="10"/>
      <c r="IA7" s="10"/>
      <c r="IB7" s="10"/>
      <c r="IC7" s="10"/>
      <c r="ID7" s="10"/>
    </row>
    <row r="8" s="55" customFormat="1" ht="39" customHeight="1" spans="1:238">
      <c r="A8" s="131">
        <f t="shared" si="0"/>
        <v>2</v>
      </c>
      <c r="B8" s="21" t="s">
        <v>174</v>
      </c>
      <c r="C8" s="21" t="s">
        <v>175</v>
      </c>
      <c r="D8" s="132">
        <v>2019999</v>
      </c>
      <c r="E8" s="21" t="s">
        <v>176</v>
      </c>
      <c r="F8" s="21" t="s">
        <v>177</v>
      </c>
      <c r="G8" s="37" t="s">
        <v>180</v>
      </c>
      <c r="H8" s="133">
        <f>3409100+629852</f>
        <v>4038952</v>
      </c>
      <c r="I8" s="140" t="s">
        <v>179</v>
      </c>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10"/>
      <c r="HH8" s="10"/>
      <c r="HI8" s="10"/>
      <c r="HJ8" s="10"/>
      <c r="HK8" s="10"/>
      <c r="HL8" s="10"/>
      <c r="HM8" s="10"/>
      <c r="HN8" s="10"/>
      <c r="HO8" s="10"/>
      <c r="HP8" s="10"/>
      <c r="HQ8" s="10"/>
      <c r="HR8" s="10"/>
      <c r="HS8" s="10"/>
      <c r="HT8" s="10"/>
      <c r="HU8" s="10"/>
      <c r="HV8" s="10"/>
      <c r="HW8" s="10"/>
      <c r="HX8" s="10"/>
      <c r="HY8" s="10"/>
      <c r="HZ8" s="10"/>
      <c r="IA8" s="10"/>
      <c r="IB8" s="10"/>
      <c r="IC8" s="10"/>
      <c r="ID8" s="10"/>
    </row>
    <row r="9" s="55" customFormat="1" ht="39" customHeight="1" spans="1:238">
      <c r="A9" s="131">
        <f t="shared" si="0"/>
        <v>3</v>
      </c>
      <c r="B9" s="21" t="s">
        <v>181</v>
      </c>
      <c r="C9" s="21" t="s">
        <v>175</v>
      </c>
      <c r="D9" s="132">
        <v>2080505</v>
      </c>
      <c r="E9" s="21" t="s">
        <v>182</v>
      </c>
      <c r="F9" s="21" t="s">
        <v>177</v>
      </c>
      <c r="G9" s="37" t="s">
        <v>183</v>
      </c>
      <c r="H9" s="133">
        <v>21828383.86</v>
      </c>
      <c r="I9" s="140" t="s">
        <v>179</v>
      </c>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10"/>
      <c r="HH9" s="10"/>
      <c r="HI9" s="10"/>
      <c r="HJ9" s="10"/>
      <c r="HK9" s="10"/>
      <c r="HL9" s="10"/>
      <c r="HM9" s="10"/>
      <c r="HN9" s="10"/>
      <c r="HO9" s="10"/>
      <c r="HP9" s="10"/>
      <c r="HQ9" s="10"/>
      <c r="HR9" s="10"/>
      <c r="HS9" s="10"/>
      <c r="HT9" s="10"/>
      <c r="HU9" s="10"/>
      <c r="HV9" s="10"/>
      <c r="HW9" s="10"/>
      <c r="HX9" s="10"/>
      <c r="HY9" s="10"/>
      <c r="HZ9" s="10"/>
      <c r="IA9" s="10"/>
      <c r="IB9" s="10"/>
      <c r="IC9" s="10"/>
      <c r="ID9" s="10"/>
    </row>
    <row r="10" s="55" customFormat="1" ht="39" customHeight="1" spans="1:238">
      <c r="A10" s="131">
        <f t="shared" si="0"/>
        <v>4</v>
      </c>
      <c r="B10" s="21" t="s">
        <v>184</v>
      </c>
      <c r="C10" s="21" t="s">
        <v>175</v>
      </c>
      <c r="D10" s="132">
        <v>2080506</v>
      </c>
      <c r="E10" s="21" t="s">
        <v>185</v>
      </c>
      <c r="F10" s="21" t="s">
        <v>177</v>
      </c>
      <c r="G10" s="37" t="s">
        <v>186</v>
      </c>
      <c r="H10" s="133">
        <v>62000000</v>
      </c>
      <c r="I10" s="140" t="s">
        <v>179</v>
      </c>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row>
    <row r="11" s="55" customFormat="1" ht="39" customHeight="1" spans="1:238">
      <c r="A11" s="131">
        <f t="shared" si="0"/>
        <v>5</v>
      </c>
      <c r="B11" s="21" t="s">
        <v>181</v>
      </c>
      <c r="C11" s="21" t="s">
        <v>175</v>
      </c>
      <c r="D11" s="132">
        <v>2080506</v>
      </c>
      <c r="E11" s="21" t="s">
        <v>187</v>
      </c>
      <c r="F11" s="21" t="s">
        <v>177</v>
      </c>
      <c r="G11" s="37" t="s">
        <v>188</v>
      </c>
      <c r="H11" s="133">
        <v>24507392.85</v>
      </c>
      <c r="I11" s="140" t="s">
        <v>179</v>
      </c>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row>
    <row r="12" s="55" customFormat="1" ht="39" customHeight="1" spans="1:238">
      <c r="A12" s="131">
        <f t="shared" si="0"/>
        <v>6</v>
      </c>
      <c r="B12" s="21" t="s">
        <v>184</v>
      </c>
      <c r="C12" s="21" t="s">
        <v>175</v>
      </c>
      <c r="D12" s="132">
        <v>2082602</v>
      </c>
      <c r="E12" s="21" t="s">
        <v>189</v>
      </c>
      <c r="F12" s="21" t="s">
        <v>177</v>
      </c>
      <c r="G12" s="37" t="s">
        <v>190</v>
      </c>
      <c r="H12" s="133">
        <v>30000000</v>
      </c>
      <c r="I12" s="140" t="s">
        <v>179</v>
      </c>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row>
    <row r="13" s="55" customFormat="1" ht="39" customHeight="1" spans="1:238">
      <c r="A13" s="131">
        <f t="shared" si="0"/>
        <v>7</v>
      </c>
      <c r="B13" s="21" t="s">
        <v>174</v>
      </c>
      <c r="C13" s="21" t="s">
        <v>191</v>
      </c>
      <c r="D13" s="132">
        <v>2140499</v>
      </c>
      <c r="E13" s="21" t="s">
        <v>192</v>
      </c>
      <c r="F13" s="21" t="s">
        <v>177</v>
      </c>
      <c r="G13" s="37" t="s">
        <v>193</v>
      </c>
      <c r="H13" s="133">
        <v>7500000</v>
      </c>
      <c r="I13" s="140" t="s">
        <v>179</v>
      </c>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row>
    <row r="14" s="55" customFormat="1" ht="39" customHeight="1" spans="1:238">
      <c r="A14" s="131"/>
      <c r="B14" s="21"/>
      <c r="C14" s="21"/>
      <c r="D14" s="132"/>
      <c r="E14" s="27" t="s">
        <v>194</v>
      </c>
      <c r="F14" s="27"/>
      <c r="G14" s="27"/>
      <c r="H14" s="134">
        <f>SUM(H15:H72)</f>
        <v>80131369.78</v>
      </c>
      <c r="I14" s="140"/>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row>
    <row r="15" s="55" customFormat="1" ht="39" customHeight="1" spans="1:238">
      <c r="A15" s="131">
        <f t="shared" ref="A15:A72" si="1">ROW()-6</f>
        <v>9</v>
      </c>
      <c r="B15" s="21" t="s">
        <v>195</v>
      </c>
      <c r="C15" s="21" t="s">
        <v>196</v>
      </c>
      <c r="D15" s="132">
        <v>2010101</v>
      </c>
      <c r="E15" s="21" t="s">
        <v>197</v>
      </c>
      <c r="F15" s="21" t="s">
        <v>198</v>
      </c>
      <c r="G15" s="37" t="s">
        <v>199</v>
      </c>
      <c r="H15" s="133">
        <v>210000</v>
      </c>
      <c r="I15" s="140"/>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row>
    <row r="16" s="55" customFormat="1" ht="39" customHeight="1" spans="1:238">
      <c r="A16" s="131">
        <f t="shared" si="1"/>
        <v>10</v>
      </c>
      <c r="B16" s="21" t="s">
        <v>195</v>
      </c>
      <c r="C16" s="21" t="s">
        <v>200</v>
      </c>
      <c r="D16" s="132">
        <v>2010301</v>
      </c>
      <c r="E16" s="21" t="s">
        <v>197</v>
      </c>
      <c r="F16" s="21" t="s">
        <v>198</v>
      </c>
      <c r="G16" s="37" t="s">
        <v>201</v>
      </c>
      <c r="H16" s="133">
        <v>1280000</v>
      </c>
      <c r="I16" s="140"/>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row>
    <row r="17" s="55" customFormat="1" ht="39" customHeight="1" spans="1:238">
      <c r="A17" s="131">
        <f t="shared" si="1"/>
        <v>11</v>
      </c>
      <c r="B17" s="21" t="s">
        <v>195</v>
      </c>
      <c r="C17" s="21" t="s">
        <v>200</v>
      </c>
      <c r="D17" s="132">
        <v>2010301</v>
      </c>
      <c r="E17" s="21" t="s">
        <v>197</v>
      </c>
      <c r="F17" s="21" t="s">
        <v>198</v>
      </c>
      <c r="G17" s="37" t="s">
        <v>202</v>
      </c>
      <c r="H17" s="133">
        <v>654000</v>
      </c>
      <c r="I17" s="140"/>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row>
    <row r="18" s="55" customFormat="1" ht="39" customHeight="1" spans="1:238">
      <c r="A18" s="131">
        <f t="shared" si="1"/>
        <v>12</v>
      </c>
      <c r="B18" s="21" t="s">
        <v>195</v>
      </c>
      <c r="C18" s="21" t="s">
        <v>200</v>
      </c>
      <c r="D18" s="132">
        <v>2010301</v>
      </c>
      <c r="E18" s="21" t="s">
        <v>197</v>
      </c>
      <c r="F18" s="21" t="s">
        <v>198</v>
      </c>
      <c r="G18" s="37" t="s">
        <v>203</v>
      </c>
      <c r="H18" s="133">
        <v>300000</v>
      </c>
      <c r="I18" s="140"/>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row>
    <row r="19" s="55" customFormat="1" ht="39" customHeight="1" spans="1:238">
      <c r="A19" s="131">
        <f t="shared" si="1"/>
        <v>13</v>
      </c>
      <c r="B19" s="21" t="s">
        <v>195</v>
      </c>
      <c r="C19" s="21" t="s">
        <v>200</v>
      </c>
      <c r="D19" s="132">
        <v>2010301</v>
      </c>
      <c r="E19" s="21" t="s">
        <v>197</v>
      </c>
      <c r="F19" s="21" t="s">
        <v>198</v>
      </c>
      <c r="G19" s="37" t="s">
        <v>204</v>
      </c>
      <c r="H19" s="133">
        <v>180000</v>
      </c>
      <c r="I19" s="140"/>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row>
    <row r="20" s="1" customFormat="1" ht="39" customHeight="1" spans="1:238">
      <c r="A20" s="131">
        <f t="shared" si="1"/>
        <v>14</v>
      </c>
      <c r="B20" s="21" t="s">
        <v>174</v>
      </c>
      <c r="C20" s="21" t="s">
        <v>205</v>
      </c>
      <c r="D20" s="132">
        <v>2010301</v>
      </c>
      <c r="E20" s="21" t="s">
        <v>197</v>
      </c>
      <c r="F20" s="21" t="s">
        <v>198</v>
      </c>
      <c r="G20" s="37" t="s">
        <v>206</v>
      </c>
      <c r="H20" s="133">
        <v>750000</v>
      </c>
      <c r="I20" s="140"/>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row>
    <row r="21" s="1" customFormat="1" ht="39" customHeight="1" spans="1:238">
      <c r="A21" s="131">
        <f t="shared" si="1"/>
        <v>15</v>
      </c>
      <c r="B21" s="21" t="s">
        <v>195</v>
      </c>
      <c r="C21" s="21" t="s">
        <v>207</v>
      </c>
      <c r="D21" s="132">
        <v>2010303</v>
      </c>
      <c r="E21" s="21" t="s">
        <v>208</v>
      </c>
      <c r="F21" s="21" t="s">
        <v>198</v>
      </c>
      <c r="G21" s="37" t="s">
        <v>209</v>
      </c>
      <c r="H21" s="133">
        <v>85000</v>
      </c>
      <c r="I21" s="140"/>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row>
    <row r="22" s="1" customFormat="1" ht="42" customHeight="1" spans="1:238">
      <c r="A22" s="131">
        <f t="shared" si="1"/>
        <v>16</v>
      </c>
      <c r="B22" s="21" t="s">
        <v>195</v>
      </c>
      <c r="C22" s="21" t="s">
        <v>207</v>
      </c>
      <c r="D22" s="132">
        <v>2010303</v>
      </c>
      <c r="E22" s="21" t="s">
        <v>208</v>
      </c>
      <c r="F22" s="21" t="s">
        <v>198</v>
      </c>
      <c r="G22" s="37" t="s">
        <v>210</v>
      </c>
      <c r="H22" s="133">
        <v>400000</v>
      </c>
      <c r="I22" s="140"/>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row>
    <row r="23" s="1" customFormat="1" ht="42" customHeight="1" spans="1:238">
      <c r="A23" s="131">
        <f t="shared" si="1"/>
        <v>17</v>
      </c>
      <c r="B23" s="21" t="s">
        <v>174</v>
      </c>
      <c r="C23" s="21" t="s">
        <v>205</v>
      </c>
      <c r="D23" s="132">
        <v>2010399</v>
      </c>
      <c r="E23" s="21" t="s">
        <v>211</v>
      </c>
      <c r="F23" s="21" t="s">
        <v>198</v>
      </c>
      <c r="G23" s="37" t="s">
        <v>212</v>
      </c>
      <c r="H23" s="133">
        <v>150000</v>
      </c>
      <c r="I23" s="140"/>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row>
    <row r="24" s="1" customFormat="1" ht="42" customHeight="1" spans="1:238">
      <c r="A24" s="131">
        <f t="shared" si="1"/>
        <v>18</v>
      </c>
      <c r="B24" s="21" t="s">
        <v>174</v>
      </c>
      <c r="C24" s="21" t="s">
        <v>213</v>
      </c>
      <c r="D24" s="132">
        <v>2010399</v>
      </c>
      <c r="E24" s="21" t="s">
        <v>211</v>
      </c>
      <c r="F24" s="21" t="s">
        <v>198</v>
      </c>
      <c r="G24" s="37" t="s">
        <v>214</v>
      </c>
      <c r="H24" s="133">
        <v>900000</v>
      </c>
      <c r="I24" s="140"/>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row>
    <row r="25" s="1" customFormat="1" ht="39" customHeight="1" spans="1:238">
      <c r="A25" s="131">
        <f t="shared" si="1"/>
        <v>19</v>
      </c>
      <c r="B25" s="21" t="s">
        <v>195</v>
      </c>
      <c r="C25" s="21" t="s">
        <v>215</v>
      </c>
      <c r="D25" s="132">
        <v>2010399</v>
      </c>
      <c r="E25" s="21" t="s">
        <v>211</v>
      </c>
      <c r="F25" s="21" t="s">
        <v>198</v>
      </c>
      <c r="G25" s="37" t="s">
        <v>216</v>
      </c>
      <c r="H25" s="133">
        <v>705000</v>
      </c>
      <c r="I25" s="140"/>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row>
    <row r="26" ht="39" customHeight="1" spans="1:9">
      <c r="A26" s="131">
        <f t="shared" si="1"/>
        <v>20</v>
      </c>
      <c r="B26" s="21" t="s">
        <v>217</v>
      </c>
      <c r="C26" s="21" t="s">
        <v>218</v>
      </c>
      <c r="D26" s="132">
        <v>2010404</v>
      </c>
      <c r="E26" s="21" t="s">
        <v>219</v>
      </c>
      <c r="F26" s="21" t="s">
        <v>198</v>
      </c>
      <c r="G26" s="37" t="s">
        <v>220</v>
      </c>
      <c r="H26" s="133">
        <v>500000</v>
      </c>
      <c r="I26" s="140"/>
    </row>
    <row r="27" ht="39" customHeight="1" spans="1:9">
      <c r="A27" s="131">
        <f t="shared" si="1"/>
        <v>21</v>
      </c>
      <c r="B27" s="21" t="s">
        <v>195</v>
      </c>
      <c r="C27" s="21" t="s">
        <v>221</v>
      </c>
      <c r="D27" s="132">
        <v>2010507</v>
      </c>
      <c r="E27" s="21" t="s">
        <v>222</v>
      </c>
      <c r="F27" s="21" t="s">
        <v>198</v>
      </c>
      <c r="G27" s="37" t="s">
        <v>223</v>
      </c>
      <c r="H27" s="133">
        <v>4670000</v>
      </c>
      <c r="I27" s="140"/>
    </row>
    <row r="28" ht="39" customHeight="1" spans="1:9">
      <c r="A28" s="131">
        <f t="shared" si="1"/>
        <v>22</v>
      </c>
      <c r="B28" s="21" t="s">
        <v>195</v>
      </c>
      <c r="C28" s="21" t="s">
        <v>224</v>
      </c>
      <c r="D28" s="132">
        <v>2013399</v>
      </c>
      <c r="E28" s="21" t="s">
        <v>225</v>
      </c>
      <c r="F28" s="21" t="s">
        <v>198</v>
      </c>
      <c r="G28" s="37" t="s">
        <v>226</v>
      </c>
      <c r="H28" s="133">
        <v>600000</v>
      </c>
      <c r="I28" s="140"/>
    </row>
    <row r="29" ht="39" customHeight="1" spans="1:9">
      <c r="A29" s="131">
        <f t="shared" si="1"/>
        <v>23</v>
      </c>
      <c r="B29" s="21" t="s">
        <v>195</v>
      </c>
      <c r="C29" s="21" t="s">
        <v>224</v>
      </c>
      <c r="D29" s="132">
        <v>2013399</v>
      </c>
      <c r="E29" s="21" t="s">
        <v>225</v>
      </c>
      <c r="F29" s="21" t="s">
        <v>198</v>
      </c>
      <c r="G29" s="37" t="s">
        <v>227</v>
      </c>
      <c r="H29" s="133">
        <v>900000</v>
      </c>
      <c r="I29" s="140"/>
    </row>
    <row r="30" ht="39" customHeight="1" spans="1:9">
      <c r="A30" s="131">
        <f t="shared" si="1"/>
        <v>24</v>
      </c>
      <c r="B30" s="21" t="s">
        <v>195</v>
      </c>
      <c r="C30" s="21" t="s">
        <v>228</v>
      </c>
      <c r="D30" s="132">
        <v>2040219</v>
      </c>
      <c r="E30" s="21" t="s">
        <v>229</v>
      </c>
      <c r="F30" s="21" t="s">
        <v>198</v>
      </c>
      <c r="G30" s="37" t="s">
        <v>230</v>
      </c>
      <c r="H30" s="133">
        <v>1152000</v>
      </c>
      <c r="I30" s="140"/>
    </row>
    <row r="31" ht="39" customHeight="1" spans="1:9">
      <c r="A31" s="131">
        <f t="shared" si="1"/>
        <v>25</v>
      </c>
      <c r="B31" s="21" t="s">
        <v>195</v>
      </c>
      <c r="C31" s="21" t="s">
        <v>228</v>
      </c>
      <c r="D31" s="132">
        <v>2040221</v>
      </c>
      <c r="E31" s="21" t="s">
        <v>231</v>
      </c>
      <c r="F31" s="21" t="s">
        <v>198</v>
      </c>
      <c r="G31" s="37" t="s">
        <v>232</v>
      </c>
      <c r="H31" s="133">
        <v>600000</v>
      </c>
      <c r="I31" s="140"/>
    </row>
    <row r="32" ht="39" customHeight="1" spans="1:9">
      <c r="A32" s="131">
        <f t="shared" si="1"/>
        <v>26</v>
      </c>
      <c r="B32" s="21" t="s">
        <v>195</v>
      </c>
      <c r="C32" s="21" t="s">
        <v>233</v>
      </c>
      <c r="D32" s="132">
        <v>2040506</v>
      </c>
      <c r="E32" s="21" t="s">
        <v>234</v>
      </c>
      <c r="F32" s="21" t="s">
        <v>198</v>
      </c>
      <c r="G32" s="37" t="s">
        <v>235</v>
      </c>
      <c r="H32" s="133">
        <v>517628.63</v>
      </c>
      <c r="I32" s="140"/>
    </row>
    <row r="33" ht="39" customHeight="1" spans="1:9">
      <c r="A33" s="131">
        <f t="shared" si="1"/>
        <v>27</v>
      </c>
      <c r="B33" s="21" t="s">
        <v>195</v>
      </c>
      <c r="C33" s="21" t="s">
        <v>236</v>
      </c>
      <c r="D33" s="132">
        <v>2040606</v>
      </c>
      <c r="E33" s="21" t="s">
        <v>237</v>
      </c>
      <c r="F33" s="21" t="s">
        <v>198</v>
      </c>
      <c r="G33" s="37" t="s">
        <v>238</v>
      </c>
      <c r="H33" s="133">
        <v>110000</v>
      </c>
      <c r="I33" s="140"/>
    </row>
    <row r="34" ht="39" customHeight="1" spans="1:9">
      <c r="A34" s="131">
        <f t="shared" si="1"/>
        <v>28</v>
      </c>
      <c r="B34" s="21" t="s">
        <v>195</v>
      </c>
      <c r="C34" s="21" t="s">
        <v>236</v>
      </c>
      <c r="D34" s="132">
        <v>2040607</v>
      </c>
      <c r="E34" s="21" t="s">
        <v>239</v>
      </c>
      <c r="F34" s="21" t="s">
        <v>198</v>
      </c>
      <c r="G34" s="37" t="s">
        <v>240</v>
      </c>
      <c r="H34" s="133">
        <v>400000</v>
      </c>
      <c r="I34" s="140"/>
    </row>
    <row r="35" ht="39" customHeight="1" spans="1:9">
      <c r="A35" s="131">
        <f t="shared" si="1"/>
        <v>29</v>
      </c>
      <c r="B35" s="21" t="s">
        <v>181</v>
      </c>
      <c r="C35" s="21" t="s">
        <v>241</v>
      </c>
      <c r="D35" s="135">
        <v>2050199</v>
      </c>
      <c r="E35" s="21" t="s">
        <v>242</v>
      </c>
      <c r="F35" s="21" t="s">
        <v>198</v>
      </c>
      <c r="G35" s="37" t="s">
        <v>243</v>
      </c>
      <c r="H35" s="31">
        <v>2817010</v>
      </c>
      <c r="I35" s="141"/>
    </row>
    <row r="36" s="1" customFormat="1" ht="39" customHeight="1" spans="1:238">
      <c r="A36" s="131">
        <f t="shared" si="1"/>
        <v>30</v>
      </c>
      <c r="B36" s="21" t="s">
        <v>181</v>
      </c>
      <c r="C36" s="21" t="s">
        <v>244</v>
      </c>
      <c r="D36" s="135">
        <v>2070199</v>
      </c>
      <c r="E36" s="21" t="s">
        <v>245</v>
      </c>
      <c r="F36" s="21" t="s">
        <v>198</v>
      </c>
      <c r="G36" s="37" t="s">
        <v>246</v>
      </c>
      <c r="H36" s="31">
        <v>200000</v>
      </c>
      <c r="I36" s="142"/>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59"/>
      <c r="HC36" s="59"/>
      <c r="HD36" s="59"/>
      <c r="HE36" s="59"/>
      <c r="HF36" s="59"/>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row>
    <row r="37" s="1" customFormat="1" ht="40" customHeight="1" spans="1:238">
      <c r="A37" s="131">
        <f t="shared" si="1"/>
        <v>31</v>
      </c>
      <c r="B37" s="21" t="s">
        <v>181</v>
      </c>
      <c r="C37" s="21" t="s">
        <v>244</v>
      </c>
      <c r="D37" s="135">
        <v>2070305</v>
      </c>
      <c r="E37" s="21" t="s">
        <v>247</v>
      </c>
      <c r="F37" s="21" t="s">
        <v>198</v>
      </c>
      <c r="G37" s="37" t="s">
        <v>248</v>
      </c>
      <c r="H37" s="31">
        <v>200000</v>
      </c>
      <c r="I37" s="142"/>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row>
    <row r="38" s="1" customFormat="1" ht="40" customHeight="1" spans="1:238">
      <c r="A38" s="131">
        <f t="shared" si="1"/>
        <v>32</v>
      </c>
      <c r="B38" s="21" t="s">
        <v>184</v>
      </c>
      <c r="C38" s="21" t="s">
        <v>249</v>
      </c>
      <c r="D38" s="132">
        <v>2080106</v>
      </c>
      <c r="E38" s="21" t="s">
        <v>250</v>
      </c>
      <c r="F38" s="21" t="s">
        <v>198</v>
      </c>
      <c r="G38" s="37" t="s">
        <v>251</v>
      </c>
      <c r="H38" s="133">
        <v>900000</v>
      </c>
      <c r="I38" s="143"/>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row>
    <row r="39" s="1" customFormat="1" ht="40" customHeight="1" spans="1:238">
      <c r="A39" s="131">
        <f t="shared" si="1"/>
        <v>33</v>
      </c>
      <c r="B39" s="21" t="s">
        <v>184</v>
      </c>
      <c r="C39" s="21" t="s">
        <v>252</v>
      </c>
      <c r="D39" s="132">
        <v>2082899</v>
      </c>
      <c r="E39" s="21" t="s">
        <v>253</v>
      </c>
      <c r="F39" s="21" t="s">
        <v>198</v>
      </c>
      <c r="G39" s="37" t="s">
        <v>254</v>
      </c>
      <c r="H39" s="133">
        <v>60000</v>
      </c>
      <c r="I39" s="143"/>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row>
    <row r="40" s="1" customFormat="1" ht="40" customHeight="1" spans="1:238">
      <c r="A40" s="131">
        <f t="shared" si="1"/>
        <v>34</v>
      </c>
      <c r="B40" s="21" t="s">
        <v>184</v>
      </c>
      <c r="C40" s="21" t="s">
        <v>252</v>
      </c>
      <c r="D40" s="132">
        <v>2082899</v>
      </c>
      <c r="E40" s="21" t="s">
        <v>253</v>
      </c>
      <c r="F40" s="21" t="s">
        <v>198</v>
      </c>
      <c r="G40" s="37" t="s">
        <v>255</v>
      </c>
      <c r="H40" s="133">
        <v>47500</v>
      </c>
      <c r="I40" s="143"/>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row>
    <row r="41" s="1" customFormat="1" ht="40" customHeight="1" spans="1:238">
      <c r="A41" s="131">
        <f t="shared" si="1"/>
        <v>35</v>
      </c>
      <c r="B41" s="21" t="s">
        <v>184</v>
      </c>
      <c r="C41" s="21" t="s">
        <v>252</v>
      </c>
      <c r="D41" s="132">
        <v>2082899</v>
      </c>
      <c r="E41" s="21" t="s">
        <v>253</v>
      </c>
      <c r="F41" s="21" t="s">
        <v>198</v>
      </c>
      <c r="G41" s="37" t="s">
        <v>256</v>
      </c>
      <c r="H41" s="133">
        <v>235000</v>
      </c>
      <c r="I41" s="143"/>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row>
    <row r="42" s="1" customFormat="1" ht="40" customHeight="1" spans="1:238">
      <c r="A42" s="131">
        <f t="shared" si="1"/>
        <v>36</v>
      </c>
      <c r="B42" s="21" t="s">
        <v>184</v>
      </c>
      <c r="C42" s="21" t="s">
        <v>257</v>
      </c>
      <c r="D42" s="132">
        <v>2100299</v>
      </c>
      <c r="E42" s="21" t="s">
        <v>258</v>
      </c>
      <c r="F42" s="21" t="s">
        <v>198</v>
      </c>
      <c r="G42" s="37" t="s">
        <v>259</v>
      </c>
      <c r="H42" s="133">
        <v>3040000</v>
      </c>
      <c r="I42" s="143"/>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row>
    <row r="43" s="1" customFormat="1" ht="40" customHeight="1" spans="1:238">
      <c r="A43" s="131">
        <f t="shared" si="1"/>
        <v>37</v>
      </c>
      <c r="B43" s="21" t="s">
        <v>184</v>
      </c>
      <c r="C43" s="21" t="s">
        <v>260</v>
      </c>
      <c r="D43" s="132">
        <v>2100299</v>
      </c>
      <c r="E43" s="21" t="s">
        <v>258</v>
      </c>
      <c r="F43" s="21" t="s">
        <v>198</v>
      </c>
      <c r="G43" s="37" t="s">
        <v>261</v>
      </c>
      <c r="H43" s="133">
        <v>2900000</v>
      </c>
      <c r="I43" s="143"/>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row>
    <row r="44" s="1" customFormat="1" ht="40" customHeight="1" spans="1:238">
      <c r="A44" s="131">
        <f t="shared" si="1"/>
        <v>38</v>
      </c>
      <c r="B44" s="21" t="s">
        <v>184</v>
      </c>
      <c r="C44" s="21" t="s">
        <v>260</v>
      </c>
      <c r="D44" s="132">
        <v>2100299</v>
      </c>
      <c r="E44" s="21" t="s">
        <v>258</v>
      </c>
      <c r="F44" s="21" t="s">
        <v>198</v>
      </c>
      <c r="G44" s="37" t="s">
        <v>262</v>
      </c>
      <c r="H44" s="133">
        <v>500000</v>
      </c>
      <c r="I44" s="143"/>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row>
    <row r="45" s="1" customFormat="1" ht="40" customHeight="1" spans="1:238">
      <c r="A45" s="131">
        <f t="shared" si="1"/>
        <v>39</v>
      </c>
      <c r="B45" s="21" t="s">
        <v>184</v>
      </c>
      <c r="C45" s="21" t="s">
        <v>260</v>
      </c>
      <c r="D45" s="132">
        <v>2100299</v>
      </c>
      <c r="E45" s="21" t="s">
        <v>258</v>
      </c>
      <c r="F45" s="21" t="s">
        <v>198</v>
      </c>
      <c r="G45" s="37" t="s">
        <v>263</v>
      </c>
      <c r="H45" s="133">
        <v>183147</v>
      </c>
      <c r="I45" s="143"/>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row>
    <row r="46" s="1" customFormat="1" ht="40" customHeight="1" spans="1:238">
      <c r="A46" s="131">
        <f t="shared" si="1"/>
        <v>40</v>
      </c>
      <c r="B46" s="21" t="s">
        <v>184</v>
      </c>
      <c r="C46" s="21" t="s">
        <v>264</v>
      </c>
      <c r="D46" s="132">
        <v>2100299</v>
      </c>
      <c r="E46" s="21" t="s">
        <v>258</v>
      </c>
      <c r="F46" s="21" t="s">
        <v>198</v>
      </c>
      <c r="G46" s="37" t="s">
        <v>265</v>
      </c>
      <c r="H46" s="133">
        <v>7050000</v>
      </c>
      <c r="I46" s="143"/>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row>
    <row r="47" s="1" customFormat="1" ht="40" customHeight="1" spans="1:238">
      <c r="A47" s="131">
        <f t="shared" si="1"/>
        <v>41</v>
      </c>
      <c r="B47" s="21" t="s">
        <v>184</v>
      </c>
      <c r="C47" s="21" t="s">
        <v>264</v>
      </c>
      <c r="D47" s="132">
        <v>2100299</v>
      </c>
      <c r="E47" s="21" t="s">
        <v>258</v>
      </c>
      <c r="F47" s="21" t="s">
        <v>198</v>
      </c>
      <c r="G47" s="37" t="s">
        <v>266</v>
      </c>
      <c r="H47" s="133">
        <v>1500000</v>
      </c>
      <c r="I47" s="143"/>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row>
    <row r="48" s="1" customFormat="1" ht="40" customHeight="1" spans="1:238">
      <c r="A48" s="131">
        <f t="shared" si="1"/>
        <v>42</v>
      </c>
      <c r="B48" s="21" t="s">
        <v>184</v>
      </c>
      <c r="C48" s="21" t="s">
        <v>267</v>
      </c>
      <c r="D48" s="132">
        <v>2100399</v>
      </c>
      <c r="E48" s="21" t="s">
        <v>268</v>
      </c>
      <c r="F48" s="21" t="s">
        <v>198</v>
      </c>
      <c r="G48" s="37" t="s">
        <v>269</v>
      </c>
      <c r="H48" s="133">
        <v>1860000</v>
      </c>
      <c r="I48" s="143"/>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row>
    <row r="49" s="1" customFormat="1" ht="40" customHeight="1" spans="1:238">
      <c r="A49" s="131">
        <f t="shared" si="1"/>
        <v>43</v>
      </c>
      <c r="B49" s="21" t="s">
        <v>184</v>
      </c>
      <c r="C49" s="21" t="s">
        <v>270</v>
      </c>
      <c r="D49" s="132">
        <v>2100399</v>
      </c>
      <c r="E49" s="21" t="s">
        <v>268</v>
      </c>
      <c r="F49" s="21" t="s">
        <v>198</v>
      </c>
      <c r="G49" s="37" t="s">
        <v>271</v>
      </c>
      <c r="H49" s="133">
        <v>7000000</v>
      </c>
      <c r="I49" s="143"/>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row>
    <row r="50" s="1" customFormat="1" ht="40" customHeight="1" spans="1:238">
      <c r="A50" s="131">
        <f t="shared" si="1"/>
        <v>44</v>
      </c>
      <c r="B50" s="21" t="s">
        <v>184</v>
      </c>
      <c r="C50" s="21" t="s">
        <v>272</v>
      </c>
      <c r="D50" s="132">
        <v>2100399</v>
      </c>
      <c r="E50" s="21" t="s">
        <v>268</v>
      </c>
      <c r="F50" s="21" t="s">
        <v>198</v>
      </c>
      <c r="G50" s="37" t="s">
        <v>273</v>
      </c>
      <c r="H50" s="133">
        <v>1600000</v>
      </c>
      <c r="I50" s="143"/>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row>
    <row r="51" s="1" customFormat="1" ht="40" customHeight="1" spans="1:238">
      <c r="A51" s="131">
        <f t="shared" si="1"/>
        <v>45</v>
      </c>
      <c r="B51" s="21" t="s">
        <v>184</v>
      </c>
      <c r="C51" s="21" t="s">
        <v>272</v>
      </c>
      <c r="D51" s="132">
        <v>2100399</v>
      </c>
      <c r="E51" s="21" t="s">
        <v>268</v>
      </c>
      <c r="F51" s="21" t="s">
        <v>198</v>
      </c>
      <c r="G51" s="37" t="s">
        <v>274</v>
      </c>
      <c r="H51" s="133">
        <v>1127760</v>
      </c>
      <c r="I51" s="143"/>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row>
    <row r="52" s="1" customFormat="1" ht="40" customHeight="1" spans="1:238">
      <c r="A52" s="131">
        <f t="shared" si="1"/>
        <v>46</v>
      </c>
      <c r="B52" s="21" t="s">
        <v>184</v>
      </c>
      <c r="C52" s="21" t="s">
        <v>272</v>
      </c>
      <c r="D52" s="132">
        <v>2100399</v>
      </c>
      <c r="E52" s="21" t="s">
        <v>268</v>
      </c>
      <c r="F52" s="21" t="s">
        <v>198</v>
      </c>
      <c r="G52" s="37" t="s">
        <v>275</v>
      </c>
      <c r="H52" s="133">
        <v>3600000</v>
      </c>
      <c r="I52" s="143"/>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row>
    <row r="53" ht="40" customHeight="1" spans="1:9">
      <c r="A53" s="131">
        <f t="shared" si="1"/>
        <v>47</v>
      </c>
      <c r="B53" s="21" t="s">
        <v>184</v>
      </c>
      <c r="C53" s="21" t="s">
        <v>270</v>
      </c>
      <c r="D53" s="132">
        <v>2100499</v>
      </c>
      <c r="E53" s="21" t="s">
        <v>276</v>
      </c>
      <c r="F53" s="21" t="s">
        <v>198</v>
      </c>
      <c r="G53" s="37" t="s">
        <v>277</v>
      </c>
      <c r="H53" s="133">
        <v>5530000</v>
      </c>
      <c r="I53" s="143"/>
    </row>
    <row r="54" ht="40" customHeight="1" spans="1:9">
      <c r="A54" s="131">
        <f t="shared" si="1"/>
        <v>48</v>
      </c>
      <c r="B54" s="21" t="s">
        <v>184</v>
      </c>
      <c r="C54" s="21" t="s">
        <v>270</v>
      </c>
      <c r="D54" s="132">
        <v>2100499</v>
      </c>
      <c r="E54" s="21" t="s">
        <v>276</v>
      </c>
      <c r="F54" s="21" t="s">
        <v>198</v>
      </c>
      <c r="G54" s="37" t="s">
        <v>278</v>
      </c>
      <c r="H54" s="133">
        <v>8695000</v>
      </c>
      <c r="I54" s="143"/>
    </row>
    <row r="55" ht="40" customHeight="1" spans="1:9">
      <c r="A55" s="131">
        <f t="shared" si="1"/>
        <v>49</v>
      </c>
      <c r="B55" s="21" t="s">
        <v>279</v>
      </c>
      <c r="C55" s="21" t="s">
        <v>280</v>
      </c>
      <c r="D55" s="132">
        <v>2110304</v>
      </c>
      <c r="E55" s="21" t="s">
        <v>281</v>
      </c>
      <c r="F55" s="21" t="s">
        <v>198</v>
      </c>
      <c r="G55" s="37" t="s">
        <v>282</v>
      </c>
      <c r="H55" s="133">
        <v>334809.09</v>
      </c>
      <c r="I55" s="140"/>
    </row>
    <row r="56" ht="40" customHeight="1" spans="1:9">
      <c r="A56" s="131">
        <f t="shared" si="1"/>
        <v>50</v>
      </c>
      <c r="B56" s="21" t="s">
        <v>279</v>
      </c>
      <c r="C56" s="21" t="s">
        <v>205</v>
      </c>
      <c r="D56" s="132">
        <v>2110304</v>
      </c>
      <c r="E56" s="21" t="s">
        <v>281</v>
      </c>
      <c r="F56" s="21" t="s">
        <v>198</v>
      </c>
      <c r="G56" s="37" t="s">
        <v>283</v>
      </c>
      <c r="H56" s="133">
        <v>1566777.5</v>
      </c>
      <c r="I56" s="140"/>
    </row>
    <row r="57" ht="40" customHeight="1" spans="1:9">
      <c r="A57" s="131">
        <f t="shared" si="1"/>
        <v>51</v>
      </c>
      <c r="B57" s="21" t="s">
        <v>279</v>
      </c>
      <c r="C57" s="21" t="s">
        <v>205</v>
      </c>
      <c r="D57" s="132">
        <v>2110304</v>
      </c>
      <c r="E57" s="21" t="s">
        <v>281</v>
      </c>
      <c r="F57" s="21" t="s">
        <v>198</v>
      </c>
      <c r="G57" s="37" t="s">
        <v>284</v>
      </c>
      <c r="H57" s="133">
        <v>3500000</v>
      </c>
      <c r="I57" s="140"/>
    </row>
    <row r="58" s="1" customFormat="1" ht="40" customHeight="1" spans="1:238">
      <c r="A58" s="131">
        <f t="shared" si="1"/>
        <v>52</v>
      </c>
      <c r="B58" s="21" t="s">
        <v>279</v>
      </c>
      <c r="C58" s="21" t="s">
        <v>285</v>
      </c>
      <c r="D58" s="132">
        <v>2110401</v>
      </c>
      <c r="E58" s="21" t="s">
        <v>286</v>
      </c>
      <c r="F58" s="21" t="s">
        <v>198</v>
      </c>
      <c r="G58" s="37" t="s">
        <v>287</v>
      </c>
      <c r="H58" s="133">
        <v>207300</v>
      </c>
      <c r="I58" s="14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row>
    <row r="59" ht="40" customHeight="1" spans="1:9">
      <c r="A59" s="131">
        <f t="shared" si="1"/>
        <v>53</v>
      </c>
      <c r="B59" s="21" t="s">
        <v>279</v>
      </c>
      <c r="C59" s="21" t="s">
        <v>285</v>
      </c>
      <c r="D59" s="132">
        <v>2110401</v>
      </c>
      <c r="E59" s="21" t="s">
        <v>286</v>
      </c>
      <c r="F59" s="21" t="s">
        <v>198</v>
      </c>
      <c r="G59" s="37" t="s">
        <v>288</v>
      </c>
      <c r="H59" s="133">
        <v>336000</v>
      </c>
      <c r="I59" s="140"/>
    </row>
    <row r="60" ht="40" customHeight="1" spans="1:9">
      <c r="A60" s="131">
        <f t="shared" si="1"/>
        <v>54</v>
      </c>
      <c r="B60" s="21" t="s">
        <v>289</v>
      </c>
      <c r="C60" s="21" t="s">
        <v>280</v>
      </c>
      <c r="D60" s="135">
        <v>2120101</v>
      </c>
      <c r="E60" s="21" t="s">
        <v>197</v>
      </c>
      <c r="F60" s="21" t="s">
        <v>198</v>
      </c>
      <c r="G60" s="37" t="s">
        <v>290</v>
      </c>
      <c r="H60" s="31">
        <v>816000</v>
      </c>
      <c r="I60" s="22"/>
    </row>
    <row r="61" ht="40" customHeight="1" spans="1:9">
      <c r="A61" s="131">
        <f t="shared" si="1"/>
        <v>55</v>
      </c>
      <c r="B61" s="21" t="s">
        <v>291</v>
      </c>
      <c r="C61" s="21" t="s">
        <v>292</v>
      </c>
      <c r="D61" s="132">
        <v>2130305</v>
      </c>
      <c r="E61" s="21" t="s">
        <v>293</v>
      </c>
      <c r="F61" s="21" t="s">
        <v>198</v>
      </c>
      <c r="G61" s="37" t="s">
        <v>294</v>
      </c>
      <c r="H61" s="133">
        <v>651913.62</v>
      </c>
      <c r="I61" s="143"/>
    </row>
    <row r="62" ht="40" customHeight="1" spans="1:9">
      <c r="A62" s="131">
        <f t="shared" si="1"/>
        <v>56</v>
      </c>
      <c r="B62" s="21" t="s">
        <v>291</v>
      </c>
      <c r="C62" s="21" t="s">
        <v>292</v>
      </c>
      <c r="D62" s="132">
        <v>2130305</v>
      </c>
      <c r="E62" s="21" t="s">
        <v>293</v>
      </c>
      <c r="F62" s="21" t="s">
        <v>198</v>
      </c>
      <c r="G62" s="37" t="s">
        <v>295</v>
      </c>
      <c r="H62" s="133">
        <v>3209509.58</v>
      </c>
      <c r="I62" s="143"/>
    </row>
    <row r="63" ht="40" customHeight="1" spans="1:9">
      <c r="A63" s="131">
        <f t="shared" si="1"/>
        <v>57</v>
      </c>
      <c r="B63" s="21" t="s">
        <v>291</v>
      </c>
      <c r="C63" s="21" t="s">
        <v>292</v>
      </c>
      <c r="D63" s="132">
        <v>2130305</v>
      </c>
      <c r="E63" s="21" t="s">
        <v>293</v>
      </c>
      <c r="F63" s="21" t="s">
        <v>198</v>
      </c>
      <c r="G63" s="37" t="s">
        <v>296</v>
      </c>
      <c r="H63" s="133">
        <v>1170748.96</v>
      </c>
      <c r="I63" s="143"/>
    </row>
    <row r="64" ht="40" customHeight="1" spans="1:9">
      <c r="A64" s="131">
        <f t="shared" si="1"/>
        <v>58</v>
      </c>
      <c r="B64" s="21" t="s">
        <v>174</v>
      </c>
      <c r="C64" s="21" t="s">
        <v>297</v>
      </c>
      <c r="D64" s="132">
        <v>2130705</v>
      </c>
      <c r="E64" s="21" t="s">
        <v>298</v>
      </c>
      <c r="F64" s="21" t="s">
        <v>198</v>
      </c>
      <c r="G64" s="37" t="s">
        <v>299</v>
      </c>
      <c r="H64" s="133">
        <v>50000</v>
      </c>
      <c r="I64" s="140"/>
    </row>
    <row r="65" ht="40" customHeight="1" spans="1:9">
      <c r="A65" s="131">
        <f t="shared" si="1"/>
        <v>59</v>
      </c>
      <c r="B65" s="21" t="s">
        <v>291</v>
      </c>
      <c r="C65" s="21" t="s">
        <v>215</v>
      </c>
      <c r="D65" s="132">
        <v>2130803</v>
      </c>
      <c r="E65" s="21" t="s">
        <v>300</v>
      </c>
      <c r="F65" s="21" t="s">
        <v>198</v>
      </c>
      <c r="G65" s="37" t="s">
        <v>301</v>
      </c>
      <c r="H65" s="133">
        <v>466512</v>
      </c>
      <c r="I65" s="143"/>
    </row>
    <row r="66" s="1" customFormat="1" ht="40" customHeight="1" spans="1:238">
      <c r="A66" s="131">
        <f t="shared" si="1"/>
        <v>60</v>
      </c>
      <c r="B66" s="21" t="s">
        <v>291</v>
      </c>
      <c r="C66" s="21" t="s">
        <v>302</v>
      </c>
      <c r="D66" s="132">
        <v>2130803</v>
      </c>
      <c r="E66" s="21" t="s">
        <v>300</v>
      </c>
      <c r="F66" s="21" t="s">
        <v>198</v>
      </c>
      <c r="G66" s="37" t="s">
        <v>303</v>
      </c>
      <c r="H66" s="133">
        <v>126497.4</v>
      </c>
      <c r="I66" s="143"/>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row>
    <row r="67" s="1" customFormat="1" ht="40" customHeight="1" spans="1:238">
      <c r="A67" s="131">
        <f t="shared" si="1"/>
        <v>61</v>
      </c>
      <c r="B67" s="21" t="s">
        <v>291</v>
      </c>
      <c r="C67" s="21" t="s">
        <v>302</v>
      </c>
      <c r="D67" s="132">
        <v>2130803</v>
      </c>
      <c r="E67" s="21" t="s">
        <v>300</v>
      </c>
      <c r="F67" s="21" t="s">
        <v>198</v>
      </c>
      <c r="G67" s="37" t="s">
        <v>304</v>
      </c>
      <c r="H67" s="133">
        <v>233256</v>
      </c>
      <c r="I67" s="143"/>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row>
    <row r="68" s="1" customFormat="1" ht="40" customHeight="1" spans="1:238">
      <c r="A68" s="131">
        <f t="shared" si="1"/>
        <v>62</v>
      </c>
      <c r="B68" s="21" t="s">
        <v>217</v>
      </c>
      <c r="C68" s="21" t="s">
        <v>305</v>
      </c>
      <c r="D68" s="132">
        <v>2140199</v>
      </c>
      <c r="E68" s="21" t="s">
        <v>306</v>
      </c>
      <c r="F68" s="21" t="s">
        <v>198</v>
      </c>
      <c r="G68" s="37" t="s">
        <v>307</v>
      </c>
      <c r="H68" s="133">
        <v>961200</v>
      </c>
      <c r="I68" s="14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row>
    <row r="69" s="1" customFormat="1" ht="40" customHeight="1" spans="1:238">
      <c r="A69" s="131">
        <f t="shared" si="1"/>
        <v>63</v>
      </c>
      <c r="B69" s="21" t="s">
        <v>217</v>
      </c>
      <c r="C69" s="21" t="s">
        <v>305</v>
      </c>
      <c r="D69" s="132">
        <v>2140199</v>
      </c>
      <c r="E69" s="21" t="s">
        <v>306</v>
      </c>
      <c r="F69" s="21" t="s">
        <v>198</v>
      </c>
      <c r="G69" s="37" t="s">
        <v>308</v>
      </c>
      <c r="H69" s="133">
        <v>926300</v>
      </c>
      <c r="I69" s="14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row>
    <row r="70" s="1" customFormat="1" ht="40" customHeight="1" spans="1:238">
      <c r="A70" s="131">
        <f t="shared" si="1"/>
        <v>64</v>
      </c>
      <c r="B70" s="21" t="s">
        <v>289</v>
      </c>
      <c r="C70" s="21" t="s">
        <v>309</v>
      </c>
      <c r="D70" s="135">
        <v>2210105</v>
      </c>
      <c r="E70" s="21" t="s">
        <v>310</v>
      </c>
      <c r="F70" s="21" t="s">
        <v>198</v>
      </c>
      <c r="G70" s="37" t="s">
        <v>311</v>
      </c>
      <c r="H70" s="31">
        <v>66000</v>
      </c>
      <c r="I70" s="22"/>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row>
    <row r="71" s="1" customFormat="1" ht="40" customHeight="1" spans="1:238">
      <c r="A71" s="131">
        <f t="shared" si="1"/>
        <v>65</v>
      </c>
      <c r="B71" s="21" t="s">
        <v>279</v>
      </c>
      <c r="C71" s="21" t="s">
        <v>312</v>
      </c>
      <c r="D71" s="132">
        <v>2240199</v>
      </c>
      <c r="E71" s="21" t="s">
        <v>313</v>
      </c>
      <c r="F71" s="21" t="s">
        <v>198</v>
      </c>
      <c r="G71" s="37" t="s">
        <v>314</v>
      </c>
      <c r="H71" s="133">
        <v>510000</v>
      </c>
      <c r="I71" s="14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row>
    <row r="72" s="1" customFormat="1" ht="40" customHeight="1" spans="1:238">
      <c r="A72" s="131">
        <f t="shared" si="1"/>
        <v>66</v>
      </c>
      <c r="B72" s="21" t="s">
        <v>279</v>
      </c>
      <c r="C72" s="21" t="s">
        <v>315</v>
      </c>
      <c r="D72" s="132">
        <v>2240204</v>
      </c>
      <c r="E72" s="21" t="s">
        <v>316</v>
      </c>
      <c r="F72" s="21" t="s">
        <v>198</v>
      </c>
      <c r="G72" s="37" t="s">
        <v>317</v>
      </c>
      <c r="H72" s="133">
        <v>889500</v>
      </c>
      <c r="I72" s="14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row>
  </sheetData>
  <autoFilter xmlns:etc="http://www.wps.cn/officeDocument/2017/etCustomData" ref="A4:ID72" etc:filterBottomFollowUsedRange="0">
    <extLst/>
  </autoFilter>
  <sortState ref="A5:K69">
    <sortCondition ref="F5:F69"/>
    <sortCondition ref="D5:D69"/>
  </sortState>
  <mergeCells count="6">
    <mergeCell ref="B1:C1"/>
    <mergeCell ref="C2:H2"/>
    <mergeCell ref="D3:G3"/>
    <mergeCell ref="C5:G5"/>
    <mergeCell ref="E6:G6"/>
    <mergeCell ref="E14:G14"/>
  </mergeCells>
  <printOptions horizontalCentered="1"/>
  <pageMargins left="0.314583333333333" right="0.314583333333333" top="0.511805555555556" bottom="0.511805555555556" header="0.161111111111111" footer="0.354166666666667"/>
  <pageSetup paperSize="9" scale="81" firstPageNumber="6" fitToHeight="0" orientation="landscape" useFirstPageNumber="1" horizontalDpi="600" vertic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54"/>
  <sheetViews>
    <sheetView showZeros="0" topLeftCell="A3" workbookViewId="0">
      <selection activeCell="J12" sqref="J12"/>
    </sheetView>
  </sheetViews>
  <sheetFormatPr defaultColWidth="9.33333333333333" defaultRowHeight="11.25"/>
  <cols>
    <col min="1" max="1" width="40.5" style="50" customWidth="1"/>
    <col min="2" max="2" width="12.8333333333333" style="51" customWidth="1"/>
    <col min="3" max="3" width="11.3333333333333" style="51" customWidth="1"/>
    <col min="4" max="4" width="12.8333333333333" style="51" customWidth="1"/>
    <col min="5" max="5" width="11.6666666666667" style="51" customWidth="1"/>
    <col min="6" max="7" width="10.6666666666667" style="51" hidden="1" customWidth="1"/>
    <col min="8" max="9" width="12.6666666666667" style="51" customWidth="1"/>
    <col min="10" max="10" width="11.8333333333333" style="51" customWidth="1"/>
    <col min="11" max="11" width="12.5" style="51" customWidth="1"/>
    <col min="12" max="12" width="14" style="51" customWidth="1"/>
    <col min="13" max="13" width="48.6666666666667" style="52" customWidth="1"/>
    <col min="14" max="14" width="12.5" style="51" customWidth="1"/>
    <col min="15" max="15" width="11.6666666666667" style="53" customWidth="1"/>
    <col min="16" max="17" width="12.8333333333333" style="54" customWidth="1"/>
    <col min="18" max="18" width="11.6666666666667" style="54" hidden="1" customWidth="1"/>
    <col min="19" max="19" width="11.3333333333333" style="51" hidden="1" customWidth="1"/>
    <col min="20" max="20" width="12.3333333333333" style="51" customWidth="1"/>
    <col min="21" max="21" width="13.6666666666667" style="47" customWidth="1"/>
    <col min="22" max="22" width="13.1666666666667" style="47" customWidth="1"/>
    <col min="23" max="16382" width="9.33333333333333" style="47"/>
    <col min="16383" max="16384" width="9.33333333333333" style="55"/>
  </cols>
  <sheetData>
    <row r="1" ht="15" customHeight="1" spans="1:14">
      <c r="A1" s="56" t="s">
        <v>318</v>
      </c>
      <c r="B1" s="57"/>
      <c r="C1" s="58"/>
      <c r="D1" s="58"/>
      <c r="E1" s="59"/>
      <c r="F1" s="59"/>
      <c r="G1" s="59"/>
      <c r="H1" s="59"/>
      <c r="I1" s="59"/>
      <c r="J1" s="59"/>
      <c r="K1" s="59"/>
      <c r="L1" s="59"/>
      <c r="M1" s="77"/>
      <c r="N1" s="78"/>
    </row>
    <row r="2" ht="20.25" spans="1:20">
      <c r="A2" s="60" t="s">
        <v>319</v>
      </c>
      <c r="B2" s="60"/>
      <c r="C2" s="60"/>
      <c r="D2" s="60"/>
      <c r="E2" s="60"/>
      <c r="F2" s="60"/>
      <c r="G2" s="60"/>
      <c r="H2" s="60"/>
      <c r="I2" s="60"/>
      <c r="J2" s="60"/>
      <c r="K2" s="60"/>
      <c r="L2" s="60"/>
      <c r="M2" s="60"/>
      <c r="N2" s="60"/>
      <c r="O2" s="60"/>
      <c r="P2" s="60"/>
      <c r="Q2" s="60"/>
      <c r="R2" s="60"/>
      <c r="S2" s="60"/>
      <c r="T2" s="60"/>
    </row>
    <row r="3" ht="13.5" spans="1:22">
      <c r="A3" s="61"/>
      <c r="B3" s="62"/>
      <c r="C3" s="62"/>
      <c r="D3" s="62"/>
      <c r="E3" s="62"/>
      <c r="F3" s="62"/>
      <c r="G3" s="62"/>
      <c r="H3" s="62"/>
      <c r="I3" s="62"/>
      <c r="J3" s="62"/>
      <c r="K3" s="62"/>
      <c r="L3" s="62"/>
      <c r="M3" s="79"/>
      <c r="N3" s="80"/>
      <c r="O3" s="81"/>
      <c r="P3" s="80"/>
      <c r="Q3" s="80"/>
      <c r="R3" s="81"/>
      <c r="S3" s="81"/>
      <c r="U3" s="81" t="s">
        <v>2</v>
      </c>
      <c r="V3" s="81"/>
    </row>
    <row r="4" ht="18" customHeight="1" spans="1:22">
      <c r="A4" s="63" t="s">
        <v>320</v>
      </c>
      <c r="B4" s="64"/>
      <c r="C4" s="64"/>
      <c r="D4" s="64"/>
      <c r="E4" s="64"/>
      <c r="F4" s="64"/>
      <c r="G4" s="64"/>
      <c r="H4" s="64"/>
      <c r="I4" s="64"/>
      <c r="J4" s="64"/>
      <c r="K4" s="64"/>
      <c r="L4" s="64"/>
      <c r="M4" s="82" t="s">
        <v>321</v>
      </c>
      <c r="N4" s="82"/>
      <c r="O4" s="82"/>
      <c r="P4" s="82"/>
      <c r="Q4" s="82"/>
      <c r="R4" s="82"/>
      <c r="S4" s="82"/>
      <c r="T4" s="82"/>
      <c r="U4" s="82"/>
      <c r="V4" s="82"/>
    </row>
    <row r="5" s="47" customFormat="1" ht="24" customHeight="1" spans="1:22">
      <c r="A5" s="65" t="s">
        <v>322</v>
      </c>
      <c r="B5" s="66" t="s">
        <v>4</v>
      </c>
      <c r="C5" s="66" t="s">
        <v>5</v>
      </c>
      <c r="D5" s="66" t="s">
        <v>6</v>
      </c>
      <c r="E5" s="66" t="s">
        <v>7</v>
      </c>
      <c r="F5" s="66"/>
      <c r="G5" s="66"/>
      <c r="H5" s="66" t="s">
        <v>8</v>
      </c>
      <c r="I5" s="66" t="s">
        <v>9</v>
      </c>
      <c r="J5" s="66"/>
      <c r="K5" s="66"/>
      <c r="L5" s="83" t="s">
        <v>10</v>
      </c>
      <c r="M5" s="66" t="s">
        <v>322</v>
      </c>
      <c r="N5" s="66" t="s">
        <v>4</v>
      </c>
      <c r="O5" s="66" t="s">
        <v>323</v>
      </c>
      <c r="P5" s="66" t="s">
        <v>6</v>
      </c>
      <c r="Q5" s="82" t="s">
        <v>7</v>
      </c>
      <c r="R5" s="82"/>
      <c r="S5" s="82"/>
      <c r="T5" s="66" t="s">
        <v>8</v>
      </c>
      <c r="U5" s="66" t="s">
        <v>324</v>
      </c>
      <c r="V5" s="66" t="s">
        <v>10</v>
      </c>
    </row>
    <row r="6" s="48" customFormat="1" ht="20" customHeight="1" spans="1:22">
      <c r="A6" s="65"/>
      <c r="B6" s="66"/>
      <c r="C6" s="66"/>
      <c r="D6" s="66"/>
      <c r="E6" s="66" t="s">
        <v>12</v>
      </c>
      <c r="F6" s="66" t="s">
        <v>13</v>
      </c>
      <c r="G6" s="66" t="s">
        <v>14</v>
      </c>
      <c r="H6" s="66"/>
      <c r="I6" s="66" t="s">
        <v>12</v>
      </c>
      <c r="J6" s="66" t="s">
        <v>13</v>
      </c>
      <c r="K6" s="66" t="s">
        <v>14</v>
      </c>
      <c r="L6" s="83"/>
      <c r="M6" s="66"/>
      <c r="N6" s="66"/>
      <c r="O6" s="66"/>
      <c r="P6" s="66"/>
      <c r="Q6" s="66" t="s">
        <v>12</v>
      </c>
      <c r="R6" s="66" t="s">
        <v>13</v>
      </c>
      <c r="S6" s="66" t="s">
        <v>14</v>
      </c>
      <c r="T6" s="66"/>
      <c r="U6" s="66"/>
      <c r="V6" s="66"/>
    </row>
    <row r="7" ht="19" customHeight="1" spans="1:22">
      <c r="A7" s="67" t="s">
        <v>325</v>
      </c>
      <c r="B7" s="68"/>
      <c r="C7" s="68"/>
      <c r="D7" s="68">
        <f t="shared" ref="D7:D12" si="0">B7+C7</f>
        <v>0</v>
      </c>
      <c r="E7" s="68">
        <f t="shared" ref="E7:E70" si="1">F7-G7</f>
        <v>0</v>
      </c>
      <c r="F7" s="68"/>
      <c r="G7" s="68"/>
      <c r="H7" s="68">
        <f t="shared" ref="H7:H12" si="2">D7+F7-G7</f>
        <v>0</v>
      </c>
      <c r="I7" s="84">
        <f t="shared" ref="I7:I13" si="3">J7-K7</f>
        <v>0</v>
      </c>
      <c r="J7" s="84"/>
      <c r="K7" s="84"/>
      <c r="L7" s="85">
        <f>H7+I7</f>
        <v>0</v>
      </c>
      <c r="M7" s="86" t="s">
        <v>326</v>
      </c>
      <c r="N7" s="68">
        <f t="shared" ref="N7:P7" si="4">N8+N14+N20</f>
        <v>185.04</v>
      </c>
      <c r="O7" s="87">
        <f t="shared" si="4"/>
        <v>0</v>
      </c>
      <c r="P7" s="68">
        <f t="shared" si="4"/>
        <v>185.04</v>
      </c>
      <c r="Q7" s="68">
        <f t="shared" ref="Q7:Q70" si="5">R7-S7</f>
        <v>0</v>
      </c>
      <c r="R7" s="68">
        <f>R8+R14+R20</f>
        <v>0</v>
      </c>
      <c r="S7" s="68">
        <f>S8+S14+S20</f>
        <v>0</v>
      </c>
      <c r="T7" s="68">
        <f t="shared" ref="T7:T70" si="6">P7+Q7</f>
        <v>185.04</v>
      </c>
      <c r="U7" s="95"/>
      <c r="V7" s="95">
        <f>T7+U7</f>
        <v>185.04</v>
      </c>
    </row>
    <row r="8" ht="19" customHeight="1" spans="1:22">
      <c r="A8" s="67" t="s">
        <v>327</v>
      </c>
      <c r="B8" s="68"/>
      <c r="C8" s="68"/>
      <c r="D8" s="68">
        <f t="shared" si="0"/>
        <v>0</v>
      </c>
      <c r="E8" s="68">
        <f t="shared" si="1"/>
        <v>0</v>
      </c>
      <c r="F8" s="68"/>
      <c r="G8" s="68"/>
      <c r="H8" s="68">
        <f t="shared" si="2"/>
        <v>0</v>
      </c>
      <c r="I8" s="84">
        <f t="shared" si="3"/>
        <v>0</v>
      </c>
      <c r="J8" s="84"/>
      <c r="K8" s="84"/>
      <c r="L8" s="85">
        <f t="shared" ref="L8:L34" si="7">H8+I8</f>
        <v>0</v>
      </c>
      <c r="M8" s="86" t="s">
        <v>328</v>
      </c>
      <c r="N8" s="68">
        <f t="shared" ref="N8:P8" si="8">SUM(N9:N13)</f>
        <v>135.04</v>
      </c>
      <c r="O8" s="87">
        <f t="shared" si="8"/>
        <v>0</v>
      </c>
      <c r="P8" s="68">
        <f t="shared" si="8"/>
        <v>135.04</v>
      </c>
      <c r="Q8" s="68">
        <f t="shared" si="5"/>
        <v>0</v>
      </c>
      <c r="R8" s="68">
        <f>SUM(R9:R13)</f>
        <v>0</v>
      </c>
      <c r="S8" s="68">
        <f>SUM(S9:S13)</f>
        <v>0</v>
      </c>
      <c r="T8" s="68">
        <f t="shared" si="6"/>
        <v>135.04</v>
      </c>
      <c r="U8" s="95"/>
      <c r="V8" s="95">
        <f t="shared" ref="V8:V46" si="9">T8+U8</f>
        <v>135.04</v>
      </c>
    </row>
    <row r="9" ht="19" customHeight="1" spans="1:22">
      <c r="A9" s="67" t="s">
        <v>329</v>
      </c>
      <c r="B9" s="68"/>
      <c r="C9" s="68"/>
      <c r="D9" s="68">
        <f t="shared" si="0"/>
        <v>0</v>
      </c>
      <c r="E9" s="68">
        <f t="shared" si="1"/>
        <v>0</v>
      </c>
      <c r="F9" s="68"/>
      <c r="G9" s="68"/>
      <c r="H9" s="68">
        <f t="shared" si="2"/>
        <v>0</v>
      </c>
      <c r="I9" s="84">
        <f t="shared" si="3"/>
        <v>0</v>
      </c>
      <c r="J9" s="84"/>
      <c r="K9" s="84"/>
      <c r="L9" s="85">
        <f t="shared" si="7"/>
        <v>0</v>
      </c>
      <c r="M9" s="86" t="s">
        <v>330</v>
      </c>
      <c r="N9" s="68"/>
      <c r="O9" s="88"/>
      <c r="P9" s="89">
        <f t="shared" ref="P9:P13" si="10">N9+O9</f>
        <v>0</v>
      </c>
      <c r="Q9" s="68">
        <f t="shared" si="5"/>
        <v>0</v>
      </c>
      <c r="R9" s="89"/>
      <c r="S9" s="96"/>
      <c r="T9" s="68">
        <f t="shared" si="6"/>
        <v>0</v>
      </c>
      <c r="U9" s="95"/>
      <c r="V9" s="95">
        <f t="shared" si="9"/>
        <v>0</v>
      </c>
    </row>
    <row r="10" ht="18.95" customHeight="1" spans="1:22">
      <c r="A10" s="67" t="s">
        <v>331</v>
      </c>
      <c r="B10" s="68"/>
      <c r="C10" s="68"/>
      <c r="D10" s="68">
        <f t="shared" si="0"/>
        <v>0</v>
      </c>
      <c r="E10" s="68">
        <f t="shared" si="1"/>
        <v>0</v>
      </c>
      <c r="F10" s="68"/>
      <c r="G10" s="68"/>
      <c r="H10" s="68">
        <f t="shared" si="2"/>
        <v>0</v>
      </c>
      <c r="I10" s="84">
        <f t="shared" si="3"/>
        <v>0</v>
      </c>
      <c r="J10" s="84"/>
      <c r="K10" s="84"/>
      <c r="L10" s="85">
        <f t="shared" si="7"/>
        <v>0</v>
      </c>
      <c r="M10" s="86" t="s">
        <v>332</v>
      </c>
      <c r="N10" s="68"/>
      <c r="O10" s="88"/>
      <c r="P10" s="89">
        <f t="shared" si="10"/>
        <v>0</v>
      </c>
      <c r="Q10" s="68">
        <f t="shared" si="5"/>
        <v>0</v>
      </c>
      <c r="R10" s="89"/>
      <c r="S10" s="96"/>
      <c r="T10" s="68">
        <f t="shared" si="6"/>
        <v>0</v>
      </c>
      <c r="U10" s="95"/>
      <c r="V10" s="95">
        <f t="shared" si="9"/>
        <v>0</v>
      </c>
    </row>
    <row r="11" ht="18.95" customHeight="1" spans="1:22">
      <c r="A11" s="67" t="s">
        <v>333</v>
      </c>
      <c r="B11" s="68">
        <f>900-500</f>
        <v>400</v>
      </c>
      <c r="C11" s="68"/>
      <c r="D11" s="68">
        <f t="shared" si="0"/>
        <v>400</v>
      </c>
      <c r="E11" s="68">
        <f t="shared" si="1"/>
        <v>0</v>
      </c>
      <c r="F11" s="68"/>
      <c r="G11" s="68"/>
      <c r="H11" s="68">
        <f t="shared" si="2"/>
        <v>400</v>
      </c>
      <c r="I11" s="84">
        <f t="shared" si="3"/>
        <v>-400</v>
      </c>
      <c r="J11" s="84"/>
      <c r="K11" s="84">
        <v>400</v>
      </c>
      <c r="L11" s="85">
        <f t="shared" si="7"/>
        <v>0</v>
      </c>
      <c r="M11" s="86" t="s">
        <v>334</v>
      </c>
      <c r="N11" s="68"/>
      <c r="O11" s="88"/>
      <c r="P11" s="89">
        <f t="shared" si="10"/>
        <v>0</v>
      </c>
      <c r="Q11" s="68">
        <f t="shared" si="5"/>
        <v>0</v>
      </c>
      <c r="R11" s="89"/>
      <c r="S11" s="96"/>
      <c r="T11" s="68">
        <f t="shared" si="6"/>
        <v>0</v>
      </c>
      <c r="U11" s="95"/>
      <c r="V11" s="95">
        <f t="shared" si="9"/>
        <v>0</v>
      </c>
    </row>
    <row r="12" ht="18.95" customHeight="1" spans="1:22">
      <c r="A12" s="67" t="s">
        <v>335</v>
      </c>
      <c r="B12" s="68">
        <f>300-200</f>
        <v>100</v>
      </c>
      <c r="C12" s="68"/>
      <c r="D12" s="68">
        <f t="shared" si="0"/>
        <v>100</v>
      </c>
      <c r="E12" s="68">
        <f t="shared" si="1"/>
        <v>0</v>
      </c>
      <c r="F12" s="68"/>
      <c r="G12" s="68"/>
      <c r="H12" s="68">
        <f t="shared" si="2"/>
        <v>100</v>
      </c>
      <c r="I12" s="84">
        <f t="shared" si="3"/>
        <v>-100</v>
      </c>
      <c r="J12" s="84"/>
      <c r="K12" s="84">
        <v>100</v>
      </c>
      <c r="L12" s="85">
        <f t="shared" si="7"/>
        <v>0</v>
      </c>
      <c r="M12" s="86" t="s">
        <v>336</v>
      </c>
      <c r="N12" s="68"/>
      <c r="O12" s="88"/>
      <c r="P12" s="89">
        <f t="shared" si="10"/>
        <v>0</v>
      </c>
      <c r="Q12" s="68">
        <f t="shared" si="5"/>
        <v>0</v>
      </c>
      <c r="R12" s="89"/>
      <c r="S12" s="96"/>
      <c r="T12" s="68">
        <f t="shared" si="6"/>
        <v>0</v>
      </c>
      <c r="U12" s="95"/>
      <c r="V12" s="95">
        <f t="shared" si="9"/>
        <v>0</v>
      </c>
    </row>
    <row r="13" ht="18.95" customHeight="1" spans="1:22">
      <c r="A13" s="67" t="s">
        <v>337</v>
      </c>
      <c r="B13" s="68">
        <f t="shared" ref="B13:H13" si="11">SUM(B14:B18)</f>
        <v>105179.44682</v>
      </c>
      <c r="C13" s="68">
        <f t="shared" si="11"/>
        <v>0</v>
      </c>
      <c r="D13" s="68">
        <f t="shared" si="11"/>
        <v>105179.44682</v>
      </c>
      <c r="E13" s="68">
        <f t="shared" si="1"/>
        <v>0</v>
      </c>
      <c r="F13" s="68">
        <f t="shared" si="11"/>
        <v>0</v>
      </c>
      <c r="G13" s="68">
        <f t="shared" si="11"/>
        <v>0</v>
      </c>
      <c r="H13" s="68">
        <f t="shared" si="11"/>
        <v>105179.44682</v>
      </c>
      <c r="I13" s="84">
        <f t="shared" si="3"/>
        <v>-97139.05682</v>
      </c>
      <c r="J13" s="84">
        <f>SUM(J14:J18)</f>
        <v>4161</v>
      </c>
      <c r="K13" s="84">
        <f>SUM(K14:K18)</f>
        <v>101300.05682</v>
      </c>
      <c r="L13" s="85">
        <f t="shared" si="7"/>
        <v>8040.39</v>
      </c>
      <c r="M13" s="86" t="s">
        <v>338</v>
      </c>
      <c r="N13" s="68">
        <v>135.04</v>
      </c>
      <c r="O13" s="88"/>
      <c r="P13" s="89">
        <f t="shared" si="10"/>
        <v>135.04</v>
      </c>
      <c r="Q13" s="68">
        <f t="shared" si="5"/>
        <v>0</v>
      </c>
      <c r="R13" s="89"/>
      <c r="S13" s="96"/>
      <c r="T13" s="68">
        <f t="shared" si="6"/>
        <v>135.04</v>
      </c>
      <c r="U13" s="95"/>
      <c r="V13" s="95">
        <f t="shared" si="9"/>
        <v>135.04</v>
      </c>
    </row>
    <row r="14" ht="18.95" customHeight="1" spans="1:22">
      <c r="A14" s="69" t="s">
        <v>339</v>
      </c>
      <c r="B14" s="70">
        <f>104751-30288</f>
        <v>74463</v>
      </c>
      <c r="C14" s="70"/>
      <c r="D14" s="70">
        <f t="shared" ref="D14:D77" si="12">B14+C14</f>
        <v>74463</v>
      </c>
      <c r="E14" s="70">
        <f t="shared" si="1"/>
        <v>0</v>
      </c>
      <c r="F14" s="70"/>
      <c r="G14" s="70"/>
      <c r="H14" s="70">
        <f t="shared" ref="H14:H34" si="13">D14+F14-G14</f>
        <v>74463</v>
      </c>
      <c r="I14" s="84">
        <f t="shared" ref="I14:I35" si="14">J14-K14</f>
        <v>-68766</v>
      </c>
      <c r="J14" s="90"/>
      <c r="K14" s="90">
        <v>68766</v>
      </c>
      <c r="L14" s="85">
        <f t="shared" si="7"/>
        <v>5697</v>
      </c>
      <c r="M14" s="86" t="s">
        <v>340</v>
      </c>
      <c r="N14" s="68">
        <f t="shared" ref="N14:P14" si="15">SUM(N15:N19)</f>
        <v>50</v>
      </c>
      <c r="O14" s="87">
        <f t="shared" si="15"/>
        <v>0</v>
      </c>
      <c r="P14" s="68">
        <f t="shared" si="15"/>
        <v>50</v>
      </c>
      <c r="Q14" s="68">
        <f t="shared" si="5"/>
        <v>0</v>
      </c>
      <c r="R14" s="68">
        <f>SUM(R15:R19)</f>
        <v>0</v>
      </c>
      <c r="S14" s="68">
        <f>SUM(S15:S19)</f>
        <v>0</v>
      </c>
      <c r="T14" s="68">
        <f t="shared" si="6"/>
        <v>50</v>
      </c>
      <c r="U14" s="95"/>
      <c r="V14" s="95">
        <f t="shared" si="9"/>
        <v>50</v>
      </c>
    </row>
    <row r="15" ht="18.95" customHeight="1" spans="1:22">
      <c r="A15" s="71" t="s">
        <v>341</v>
      </c>
      <c r="B15" s="72"/>
      <c r="C15" s="70"/>
      <c r="D15" s="70">
        <f t="shared" si="12"/>
        <v>0</v>
      </c>
      <c r="E15" s="68">
        <f t="shared" si="1"/>
        <v>0</v>
      </c>
      <c r="F15" s="70"/>
      <c r="G15" s="70"/>
      <c r="H15" s="68">
        <f t="shared" si="13"/>
        <v>0</v>
      </c>
      <c r="I15" s="84">
        <f t="shared" si="14"/>
        <v>4161</v>
      </c>
      <c r="J15" s="90">
        <v>4161</v>
      </c>
      <c r="K15" s="90"/>
      <c r="L15" s="85">
        <f t="shared" si="7"/>
        <v>4161</v>
      </c>
      <c r="M15" s="86" t="s">
        <v>342</v>
      </c>
      <c r="N15" s="68"/>
      <c r="O15" s="88"/>
      <c r="P15" s="89">
        <f t="shared" ref="P15:P19" si="16">N15+O15</f>
        <v>0</v>
      </c>
      <c r="Q15" s="68">
        <f t="shared" si="5"/>
        <v>0</v>
      </c>
      <c r="R15" s="89"/>
      <c r="S15" s="96"/>
      <c r="T15" s="68">
        <f t="shared" si="6"/>
        <v>0</v>
      </c>
      <c r="U15" s="95"/>
      <c r="V15" s="95">
        <f t="shared" si="9"/>
        <v>0</v>
      </c>
    </row>
    <row r="16" ht="18.95" customHeight="1" spans="1:22">
      <c r="A16" s="71" t="s">
        <v>343</v>
      </c>
      <c r="B16" s="73"/>
      <c r="C16" s="73"/>
      <c r="D16" s="73">
        <f t="shared" si="12"/>
        <v>0</v>
      </c>
      <c r="E16" s="68">
        <f t="shared" si="1"/>
        <v>0</v>
      </c>
      <c r="F16" s="73"/>
      <c r="G16" s="73"/>
      <c r="H16" s="68">
        <f t="shared" si="13"/>
        <v>0</v>
      </c>
      <c r="I16" s="84">
        <f t="shared" si="14"/>
        <v>0</v>
      </c>
      <c r="J16" s="90"/>
      <c r="K16" s="90"/>
      <c r="L16" s="85">
        <f t="shared" si="7"/>
        <v>0</v>
      </c>
      <c r="M16" s="86" t="s">
        <v>344</v>
      </c>
      <c r="N16" s="68"/>
      <c r="O16" s="88"/>
      <c r="P16" s="89">
        <f t="shared" si="16"/>
        <v>0</v>
      </c>
      <c r="Q16" s="68">
        <f t="shared" si="5"/>
        <v>0</v>
      </c>
      <c r="R16" s="89"/>
      <c r="S16" s="96"/>
      <c r="T16" s="68">
        <f t="shared" si="6"/>
        <v>0</v>
      </c>
      <c r="U16" s="95"/>
      <c r="V16" s="95">
        <f t="shared" si="9"/>
        <v>0</v>
      </c>
    </row>
    <row r="17" ht="18.95" customHeight="1" spans="1:22">
      <c r="A17" s="71" t="s">
        <v>345</v>
      </c>
      <c r="B17" s="73"/>
      <c r="C17" s="73"/>
      <c r="D17" s="73">
        <f t="shared" si="12"/>
        <v>0</v>
      </c>
      <c r="E17" s="68">
        <f t="shared" si="1"/>
        <v>0</v>
      </c>
      <c r="F17" s="73"/>
      <c r="G17" s="73"/>
      <c r="H17" s="68">
        <f t="shared" si="13"/>
        <v>0</v>
      </c>
      <c r="I17" s="84">
        <f t="shared" si="14"/>
        <v>-3347</v>
      </c>
      <c r="J17" s="90"/>
      <c r="K17" s="90">
        <v>3347</v>
      </c>
      <c r="L17" s="85">
        <f t="shared" si="7"/>
        <v>-3347</v>
      </c>
      <c r="M17" s="86" t="s">
        <v>346</v>
      </c>
      <c r="N17" s="68"/>
      <c r="O17" s="88"/>
      <c r="P17" s="89">
        <f t="shared" si="16"/>
        <v>0</v>
      </c>
      <c r="Q17" s="68">
        <f t="shared" si="5"/>
        <v>0</v>
      </c>
      <c r="R17" s="89"/>
      <c r="S17" s="96"/>
      <c r="T17" s="68">
        <f t="shared" si="6"/>
        <v>0</v>
      </c>
      <c r="U17" s="95"/>
      <c r="V17" s="95">
        <f t="shared" si="9"/>
        <v>0</v>
      </c>
    </row>
    <row r="18" ht="18.95" customHeight="1" spans="1:22">
      <c r="A18" s="71" t="s">
        <v>347</v>
      </c>
      <c r="B18" s="73">
        <f>37573.6+89.85+97.25+99-18207.91+0.00272+377.5+256+10+80+113.97+147.1108+14.6333+30+1009.01+49.53+330+1300+5400+1646.9+200+100</f>
        <v>30716.44682</v>
      </c>
      <c r="C18" s="73"/>
      <c r="D18" s="73">
        <f t="shared" si="12"/>
        <v>30716.44682</v>
      </c>
      <c r="E18" s="68">
        <f t="shared" si="1"/>
        <v>0</v>
      </c>
      <c r="F18" s="73"/>
      <c r="G18" s="73"/>
      <c r="H18" s="68">
        <f t="shared" si="13"/>
        <v>30716.44682</v>
      </c>
      <c r="I18" s="84">
        <f t="shared" si="14"/>
        <v>-29187.05682</v>
      </c>
      <c r="J18" s="90"/>
      <c r="K18" s="90">
        <f>29041.44682+145.61</f>
        <v>29187.05682</v>
      </c>
      <c r="L18" s="85">
        <f t="shared" si="7"/>
        <v>1529.39</v>
      </c>
      <c r="M18" s="86" t="s">
        <v>348</v>
      </c>
      <c r="N18" s="68"/>
      <c r="O18" s="88"/>
      <c r="P18" s="89">
        <f t="shared" si="16"/>
        <v>0</v>
      </c>
      <c r="Q18" s="68">
        <f t="shared" si="5"/>
        <v>0</v>
      </c>
      <c r="R18" s="89"/>
      <c r="S18" s="96"/>
      <c r="T18" s="68">
        <f t="shared" si="6"/>
        <v>0</v>
      </c>
      <c r="U18" s="95"/>
      <c r="V18" s="95">
        <f t="shared" si="9"/>
        <v>0</v>
      </c>
    </row>
    <row r="19" ht="18.95" customHeight="1" spans="1:22">
      <c r="A19" s="71" t="s">
        <v>349</v>
      </c>
      <c r="B19" s="73"/>
      <c r="C19" s="73"/>
      <c r="D19" s="73">
        <f t="shared" si="12"/>
        <v>0</v>
      </c>
      <c r="E19" s="68">
        <f t="shared" si="1"/>
        <v>0</v>
      </c>
      <c r="F19" s="73"/>
      <c r="G19" s="73"/>
      <c r="H19" s="68">
        <f t="shared" si="13"/>
        <v>0</v>
      </c>
      <c r="I19" s="84">
        <f t="shared" si="14"/>
        <v>0</v>
      </c>
      <c r="J19" s="90"/>
      <c r="K19" s="90"/>
      <c r="L19" s="85">
        <f t="shared" si="7"/>
        <v>0</v>
      </c>
      <c r="M19" s="86" t="s">
        <v>350</v>
      </c>
      <c r="N19" s="68">
        <v>50</v>
      </c>
      <c r="O19" s="88"/>
      <c r="P19" s="89">
        <f t="shared" si="16"/>
        <v>50</v>
      </c>
      <c r="Q19" s="68">
        <f t="shared" si="5"/>
        <v>0</v>
      </c>
      <c r="R19" s="89"/>
      <c r="S19" s="96"/>
      <c r="T19" s="68">
        <f t="shared" si="6"/>
        <v>50</v>
      </c>
      <c r="U19" s="95"/>
      <c r="V19" s="95">
        <f t="shared" si="9"/>
        <v>50</v>
      </c>
    </row>
    <row r="20" ht="30" customHeight="1" spans="1:22">
      <c r="A20" s="71" t="s">
        <v>351</v>
      </c>
      <c r="B20" s="73">
        <f>SUM(B21:B22)</f>
        <v>400</v>
      </c>
      <c r="C20" s="73"/>
      <c r="D20" s="73">
        <f t="shared" si="12"/>
        <v>400</v>
      </c>
      <c r="E20" s="68">
        <f t="shared" si="1"/>
        <v>0</v>
      </c>
      <c r="F20" s="73"/>
      <c r="G20" s="73"/>
      <c r="H20" s="68">
        <f t="shared" si="13"/>
        <v>400</v>
      </c>
      <c r="I20" s="84">
        <f t="shared" si="14"/>
        <v>-289</v>
      </c>
      <c r="J20" s="84">
        <f>SUM(J21:J22)</f>
        <v>0</v>
      </c>
      <c r="K20" s="84">
        <f>SUM(K21:K22)</f>
        <v>289</v>
      </c>
      <c r="L20" s="85">
        <f t="shared" si="7"/>
        <v>111</v>
      </c>
      <c r="M20" s="86" t="s">
        <v>352</v>
      </c>
      <c r="N20" s="68">
        <f t="shared" ref="N20:P20" si="17">SUM(N21:N22)</f>
        <v>0</v>
      </c>
      <c r="O20" s="87">
        <f t="shared" si="17"/>
        <v>0</v>
      </c>
      <c r="P20" s="68">
        <f t="shared" si="17"/>
        <v>0</v>
      </c>
      <c r="Q20" s="68">
        <f t="shared" si="5"/>
        <v>0</v>
      </c>
      <c r="R20" s="68">
        <f>SUM(R21:R22)</f>
        <v>0</v>
      </c>
      <c r="S20" s="68">
        <f>SUM(S21:S22)</f>
        <v>0</v>
      </c>
      <c r="T20" s="68">
        <f t="shared" si="6"/>
        <v>0</v>
      </c>
      <c r="U20" s="95"/>
      <c r="V20" s="95">
        <f t="shared" si="9"/>
        <v>0</v>
      </c>
    </row>
    <row r="21" ht="20" customHeight="1" spans="1:22">
      <c r="A21" s="71" t="s">
        <v>353</v>
      </c>
      <c r="B21" s="73">
        <v>100</v>
      </c>
      <c r="C21" s="73"/>
      <c r="D21" s="73">
        <f t="shared" si="12"/>
        <v>100</v>
      </c>
      <c r="E21" s="68">
        <f t="shared" si="1"/>
        <v>0</v>
      </c>
      <c r="F21" s="73"/>
      <c r="G21" s="73"/>
      <c r="H21" s="68">
        <f t="shared" si="13"/>
        <v>100</v>
      </c>
      <c r="I21" s="84">
        <f t="shared" si="14"/>
        <v>-78</v>
      </c>
      <c r="J21" s="90"/>
      <c r="K21" s="90">
        <v>78</v>
      </c>
      <c r="L21" s="85">
        <f t="shared" si="7"/>
        <v>22</v>
      </c>
      <c r="M21" s="86" t="s">
        <v>354</v>
      </c>
      <c r="N21" s="68"/>
      <c r="O21" s="88"/>
      <c r="P21" s="89">
        <f t="shared" ref="P21:P27" si="18">N21+O21</f>
        <v>0</v>
      </c>
      <c r="Q21" s="68">
        <f t="shared" si="5"/>
        <v>0</v>
      </c>
      <c r="R21" s="89"/>
      <c r="S21" s="96"/>
      <c r="T21" s="68">
        <f t="shared" si="6"/>
        <v>0</v>
      </c>
      <c r="U21" s="95"/>
      <c r="V21" s="95">
        <f t="shared" si="9"/>
        <v>0</v>
      </c>
    </row>
    <row r="22" ht="29.1" customHeight="1" spans="1:22">
      <c r="A22" s="71" t="s">
        <v>355</v>
      </c>
      <c r="B22" s="73">
        <v>300</v>
      </c>
      <c r="C22" s="73"/>
      <c r="D22" s="73">
        <f t="shared" si="12"/>
        <v>300</v>
      </c>
      <c r="E22" s="68">
        <f t="shared" si="1"/>
        <v>0</v>
      </c>
      <c r="F22" s="73"/>
      <c r="G22" s="73"/>
      <c r="H22" s="68">
        <f t="shared" si="13"/>
        <v>300</v>
      </c>
      <c r="I22" s="84">
        <f t="shared" si="14"/>
        <v>-211</v>
      </c>
      <c r="J22" s="90"/>
      <c r="K22" s="90">
        <v>211</v>
      </c>
      <c r="L22" s="85">
        <f t="shared" si="7"/>
        <v>89</v>
      </c>
      <c r="M22" s="86" t="s">
        <v>356</v>
      </c>
      <c r="N22" s="68"/>
      <c r="O22" s="88"/>
      <c r="P22" s="89">
        <f t="shared" si="18"/>
        <v>0</v>
      </c>
      <c r="Q22" s="68">
        <f t="shared" si="5"/>
        <v>0</v>
      </c>
      <c r="R22" s="89"/>
      <c r="S22" s="96"/>
      <c r="T22" s="68">
        <f t="shared" si="6"/>
        <v>0</v>
      </c>
      <c r="U22" s="95"/>
      <c r="V22" s="95">
        <f t="shared" si="9"/>
        <v>0</v>
      </c>
    </row>
    <row r="23" ht="18.95" customHeight="1" spans="1:22">
      <c r="A23" s="71" t="s">
        <v>357</v>
      </c>
      <c r="B23" s="73">
        <v>4000</v>
      </c>
      <c r="C23" s="73"/>
      <c r="D23" s="73">
        <f t="shared" si="12"/>
        <v>4000</v>
      </c>
      <c r="E23" s="68">
        <f t="shared" si="1"/>
        <v>0</v>
      </c>
      <c r="F23" s="73"/>
      <c r="G23" s="73"/>
      <c r="H23" s="68">
        <f t="shared" si="13"/>
        <v>4000</v>
      </c>
      <c r="I23" s="84">
        <f t="shared" si="14"/>
        <v>-385</v>
      </c>
      <c r="J23" s="90"/>
      <c r="K23" s="90">
        <v>385</v>
      </c>
      <c r="L23" s="85">
        <f t="shared" si="7"/>
        <v>3615</v>
      </c>
      <c r="M23" s="86" t="s">
        <v>358</v>
      </c>
      <c r="N23" s="68">
        <f t="shared" ref="N23:P23" si="19">N24+N28+N32</f>
        <v>3749.8825</v>
      </c>
      <c r="O23" s="87">
        <f t="shared" si="19"/>
        <v>0</v>
      </c>
      <c r="P23" s="68">
        <f t="shared" si="19"/>
        <v>3749.8825</v>
      </c>
      <c r="Q23" s="68">
        <f t="shared" si="5"/>
        <v>0</v>
      </c>
      <c r="R23" s="68">
        <f>R24+R28+R32</f>
        <v>0</v>
      </c>
      <c r="S23" s="68">
        <f>S24+S28+S32</f>
        <v>0</v>
      </c>
      <c r="T23" s="68">
        <f t="shared" si="6"/>
        <v>3749.8825</v>
      </c>
      <c r="U23" s="95"/>
      <c r="V23" s="95">
        <f t="shared" si="9"/>
        <v>3749.8825</v>
      </c>
    </row>
    <row r="24" ht="24.95" customHeight="1" spans="1:22">
      <c r="A24" s="71" t="s">
        <v>359</v>
      </c>
      <c r="B24" s="73"/>
      <c r="C24" s="73"/>
      <c r="D24" s="73">
        <f t="shared" si="12"/>
        <v>0</v>
      </c>
      <c r="E24" s="68">
        <f t="shared" si="1"/>
        <v>0</v>
      </c>
      <c r="F24" s="73"/>
      <c r="G24" s="73"/>
      <c r="H24" s="68">
        <f t="shared" si="13"/>
        <v>0</v>
      </c>
      <c r="I24" s="84">
        <f t="shared" si="14"/>
        <v>0</v>
      </c>
      <c r="J24" s="90"/>
      <c r="K24" s="90"/>
      <c r="L24" s="85">
        <f t="shared" si="7"/>
        <v>0</v>
      </c>
      <c r="M24" s="86" t="s">
        <v>360</v>
      </c>
      <c r="N24" s="68">
        <f t="shared" ref="N24:P24" si="20">SUM(N25:N27)</f>
        <v>3176.9964</v>
      </c>
      <c r="O24" s="87">
        <f t="shared" si="20"/>
        <v>0</v>
      </c>
      <c r="P24" s="68">
        <f t="shared" si="20"/>
        <v>3176.9964</v>
      </c>
      <c r="Q24" s="68">
        <f t="shared" si="5"/>
        <v>0</v>
      </c>
      <c r="R24" s="68">
        <f>SUM(R25:R27)</f>
        <v>0</v>
      </c>
      <c r="S24" s="68">
        <f>SUM(S25:S27)</f>
        <v>0</v>
      </c>
      <c r="T24" s="68">
        <f t="shared" si="6"/>
        <v>3176.9964</v>
      </c>
      <c r="U24" s="95"/>
      <c r="V24" s="95">
        <f t="shared" si="9"/>
        <v>3176.9964</v>
      </c>
    </row>
    <row r="25" ht="18.95" customHeight="1" spans="1:22">
      <c r="A25" s="71" t="s">
        <v>361</v>
      </c>
      <c r="B25" s="73"/>
      <c r="C25" s="73"/>
      <c r="D25" s="73">
        <f t="shared" si="12"/>
        <v>0</v>
      </c>
      <c r="E25" s="68">
        <f t="shared" si="1"/>
        <v>0</v>
      </c>
      <c r="F25" s="73"/>
      <c r="G25" s="73"/>
      <c r="H25" s="68">
        <f t="shared" si="13"/>
        <v>0</v>
      </c>
      <c r="I25" s="84">
        <f t="shared" si="14"/>
        <v>0</v>
      </c>
      <c r="J25" s="90"/>
      <c r="K25" s="90"/>
      <c r="L25" s="85">
        <f t="shared" si="7"/>
        <v>0</v>
      </c>
      <c r="M25" s="86" t="s">
        <v>362</v>
      </c>
      <c r="N25" s="68">
        <v>3174.3421</v>
      </c>
      <c r="O25" s="88"/>
      <c r="P25" s="89">
        <f t="shared" si="18"/>
        <v>3174.3421</v>
      </c>
      <c r="Q25" s="68">
        <f t="shared" si="5"/>
        <v>0</v>
      </c>
      <c r="R25" s="89"/>
      <c r="S25" s="96"/>
      <c r="T25" s="68">
        <f t="shared" si="6"/>
        <v>3174.3421</v>
      </c>
      <c r="U25" s="95"/>
      <c r="V25" s="95">
        <f t="shared" si="9"/>
        <v>3174.3421</v>
      </c>
    </row>
    <row r="26" ht="18.95" customHeight="1" spans="1:22">
      <c r="A26" s="71" t="s">
        <v>363</v>
      </c>
      <c r="B26" s="73"/>
      <c r="C26" s="73"/>
      <c r="D26" s="73">
        <f t="shared" si="12"/>
        <v>0</v>
      </c>
      <c r="E26" s="68">
        <f t="shared" si="1"/>
        <v>0</v>
      </c>
      <c r="F26" s="73"/>
      <c r="G26" s="73"/>
      <c r="H26" s="68">
        <f t="shared" si="13"/>
        <v>0</v>
      </c>
      <c r="I26" s="84">
        <f t="shared" si="14"/>
        <v>0</v>
      </c>
      <c r="J26" s="90"/>
      <c r="K26" s="90"/>
      <c r="L26" s="85">
        <f t="shared" si="7"/>
        <v>0</v>
      </c>
      <c r="M26" s="86" t="s">
        <v>364</v>
      </c>
      <c r="N26" s="68">
        <v>2.6543</v>
      </c>
      <c r="O26" s="88"/>
      <c r="P26" s="89">
        <f t="shared" si="18"/>
        <v>2.6543</v>
      </c>
      <c r="Q26" s="68">
        <f t="shared" si="5"/>
        <v>0</v>
      </c>
      <c r="R26" s="89"/>
      <c r="S26" s="96"/>
      <c r="T26" s="68">
        <f t="shared" si="6"/>
        <v>2.6543</v>
      </c>
      <c r="U26" s="95"/>
      <c r="V26" s="95">
        <f t="shared" si="9"/>
        <v>2.6543</v>
      </c>
    </row>
    <row r="27" ht="18.95" customHeight="1" spans="1:22">
      <c r="A27" s="71" t="s">
        <v>365</v>
      </c>
      <c r="B27" s="73">
        <f>1200-200</f>
        <v>1000</v>
      </c>
      <c r="C27" s="73"/>
      <c r="D27" s="73">
        <f t="shared" si="12"/>
        <v>1000</v>
      </c>
      <c r="E27" s="68">
        <f t="shared" si="1"/>
        <v>0</v>
      </c>
      <c r="F27" s="73"/>
      <c r="G27" s="73"/>
      <c r="H27" s="68">
        <f t="shared" si="13"/>
        <v>1000</v>
      </c>
      <c r="I27" s="84">
        <f t="shared" si="14"/>
        <v>-25</v>
      </c>
      <c r="J27" s="90"/>
      <c r="K27" s="90">
        <v>25</v>
      </c>
      <c r="L27" s="85">
        <f t="shared" si="7"/>
        <v>975</v>
      </c>
      <c r="M27" s="86" t="s">
        <v>366</v>
      </c>
      <c r="N27" s="68"/>
      <c r="O27" s="88"/>
      <c r="P27" s="89">
        <f t="shared" si="18"/>
        <v>0</v>
      </c>
      <c r="Q27" s="68">
        <f t="shared" si="5"/>
        <v>0</v>
      </c>
      <c r="R27" s="89"/>
      <c r="S27" s="96"/>
      <c r="T27" s="68">
        <f t="shared" si="6"/>
        <v>0</v>
      </c>
      <c r="U27" s="95"/>
      <c r="V27" s="95">
        <f t="shared" si="9"/>
        <v>0</v>
      </c>
    </row>
    <row r="28" ht="18.95" customHeight="1" spans="1:22">
      <c r="A28" s="71" t="s">
        <v>367</v>
      </c>
      <c r="B28" s="73">
        <f>SUM(B29:B33)</f>
        <v>0</v>
      </c>
      <c r="C28" s="73"/>
      <c r="D28" s="73">
        <f t="shared" si="12"/>
        <v>0</v>
      </c>
      <c r="E28" s="68">
        <f t="shared" si="1"/>
        <v>0</v>
      </c>
      <c r="F28" s="73"/>
      <c r="G28" s="73"/>
      <c r="H28" s="68">
        <f t="shared" si="13"/>
        <v>0</v>
      </c>
      <c r="I28" s="84">
        <f t="shared" si="14"/>
        <v>0</v>
      </c>
      <c r="J28" s="90"/>
      <c r="K28" s="90"/>
      <c r="L28" s="85">
        <f t="shared" si="7"/>
        <v>0</v>
      </c>
      <c r="M28" s="86" t="s">
        <v>368</v>
      </c>
      <c r="N28" s="68">
        <f t="shared" ref="N28:P28" si="21">SUM(N29:N31)</f>
        <v>572.8861</v>
      </c>
      <c r="O28" s="87">
        <f t="shared" si="21"/>
        <v>0</v>
      </c>
      <c r="P28" s="68">
        <f t="shared" si="21"/>
        <v>572.8861</v>
      </c>
      <c r="Q28" s="68">
        <f t="shared" si="5"/>
        <v>0</v>
      </c>
      <c r="R28" s="68">
        <f>SUM(R29:R31)</f>
        <v>0</v>
      </c>
      <c r="S28" s="68">
        <f>SUM(S29:S31)</f>
        <v>0</v>
      </c>
      <c r="T28" s="68">
        <f t="shared" si="6"/>
        <v>572.8861</v>
      </c>
      <c r="U28" s="95"/>
      <c r="V28" s="95">
        <f t="shared" si="9"/>
        <v>572.8861</v>
      </c>
    </row>
    <row r="29" ht="18.95" customHeight="1" spans="1:22">
      <c r="A29" s="71" t="s">
        <v>369</v>
      </c>
      <c r="B29" s="73"/>
      <c r="C29" s="73"/>
      <c r="D29" s="73">
        <f t="shared" si="12"/>
        <v>0</v>
      </c>
      <c r="E29" s="68">
        <f t="shared" si="1"/>
        <v>0</v>
      </c>
      <c r="F29" s="73"/>
      <c r="G29" s="73"/>
      <c r="H29" s="68">
        <f t="shared" si="13"/>
        <v>0</v>
      </c>
      <c r="I29" s="84">
        <f t="shared" si="14"/>
        <v>0</v>
      </c>
      <c r="J29" s="90"/>
      <c r="K29" s="90"/>
      <c r="L29" s="85">
        <f t="shared" si="7"/>
        <v>0</v>
      </c>
      <c r="M29" s="86" t="s">
        <v>362</v>
      </c>
      <c r="N29" s="68">
        <v>516.8161</v>
      </c>
      <c r="O29" s="88"/>
      <c r="P29" s="89">
        <f t="shared" ref="P29:P31" si="22">N29+O29</f>
        <v>516.8161</v>
      </c>
      <c r="Q29" s="68">
        <f t="shared" si="5"/>
        <v>0</v>
      </c>
      <c r="R29" s="89"/>
      <c r="S29" s="96"/>
      <c r="T29" s="68">
        <f t="shared" si="6"/>
        <v>516.8161</v>
      </c>
      <c r="U29" s="95"/>
      <c r="V29" s="95">
        <f t="shared" si="9"/>
        <v>516.8161</v>
      </c>
    </row>
    <row r="30" ht="18.95" customHeight="1" spans="1:22">
      <c r="A30" s="71" t="s">
        <v>370</v>
      </c>
      <c r="B30" s="73"/>
      <c r="C30" s="73"/>
      <c r="D30" s="73">
        <f t="shared" si="12"/>
        <v>0</v>
      </c>
      <c r="E30" s="68">
        <f t="shared" si="1"/>
        <v>0</v>
      </c>
      <c r="F30" s="73"/>
      <c r="G30" s="73"/>
      <c r="H30" s="68">
        <f t="shared" si="13"/>
        <v>0</v>
      </c>
      <c r="I30" s="84">
        <f t="shared" si="14"/>
        <v>0</v>
      </c>
      <c r="J30" s="90"/>
      <c r="K30" s="90"/>
      <c r="L30" s="85">
        <f t="shared" si="7"/>
        <v>0</v>
      </c>
      <c r="M30" s="86" t="s">
        <v>364</v>
      </c>
      <c r="N30" s="68">
        <v>56.07</v>
      </c>
      <c r="O30" s="88"/>
      <c r="P30" s="89">
        <f t="shared" si="22"/>
        <v>56.07</v>
      </c>
      <c r="Q30" s="68">
        <f t="shared" si="5"/>
        <v>0</v>
      </c>
      <c r="R30" s="89"/>
      <c r="S30" s="96"/>
      <c r="T30" s="68">
        <f t="shared" si="6"/>
        <v>56.07</v>
      </c>
      <c r="U30" s="95"/>
      <c r="V30" s="95">
        <f t="shared" si="9"/>
        <v>56.07</v>
      </c>
    </row>
    <row r="31" ht="18.95" customHeight="1" spans="1:22">
      <c r="A31" s="71" t="s">
        <v>371</v>
      </c>
      <c r="B31" s="73"/>
      <c r="C31" s="73"/>
      <c r="D31" s="73">
        <f t="shared" si="12"/>
        <v>0</v>
      </c>
      <c r="E31" s="68">
        <f t="shared" si="1"/>
        <v>0</v>
      </c>
      <c r="F31" s="73"/>
      <c r="G31" s="73"/>
      <c r="H31" s="68">
        <f t="shared" si="13"/>
        <v>0</v>
      </c>
      <c r="I31" s="84">
        <f t="shared" si="14"/>
        <v>0</v>
      </c>
      <c r="J31" s="90"/>
      <c r="K31" s="90"/>
      <c r="L31" s="85">
        <f t="shared" si="7"/>
        <v>0</v>
      </c>
      <c r="M31" s="86" t="s">
        <v>372</v>
      </c>
      <c r="N31" s="68"/>
      <c r="O31" s="88"/>
      <c r="P31" s="89">
        <f t="shared" si="22"/>
        <v>0</v>
      </c>
      <c r="Q31" s="68">
        <f t="shared" si="5"/>
        <v>0</v>
      </c>
      <c r="R31" s="89"/>
      <c r="S31" s="96"/>
      <c r="T31" s="68">
        <f t="shared" si="6"/>
        <v>0</v>
      </c>
      <c r="U31" s="95"/>
      <c r="V31" s="95">
        <f t="shared" si="9"/>
        <v>0</v>
      </c>
    </row>
    <row r="32" ht="30" customHeight="1" spans="1:22">
      <c r="A32" s="71" t="s">
        <v>373</v>
      </c>
      <c r="B32" s="73"/>
      <c r="C32" s="73"/>
      <c r="D32" s="73">
        <f t="shared" si="12"/>
        <v>0</v>
      </c>
      <c r="E32" s="68">
        <f t="shared" si="1"/>
        <v>0</v>
      </c>
      <c r="F32" s="73"/>
      <c r="G32" s="73"/>
      <c r="H32" s="68">
        <f t="shared" si="13"/>
        <v>0</v>
      </c>
      <c r="I32" s="84">
        <f t="shared" si="14"/>
        <v>0</v>
      </c>
      <c r="J32" s="90"/>
      <c r="K32" s="90"/>
      <c r="L32" s="85">
        <f t="shared" si="7"/>
        <v>0</v>
      </c>
      <c r="M32" s="86" t="s">
        <v>374</v>
      </c>
      <c r="N32" s="68">
        <f t="shared" ref="N32:P32" si="23">SUM(N33:N34)</f>
        <v>0</v>
      </c>
      <c r="O32" s="87">
        <f t="shared" si="23"/>
        <v>0</v>
      </c>
      <c r="P32" s="68">
        <f t="shared" si="23"/>
        <v>0</v>
      </c>
      <c r="Q32" s="68">
        <f t="shared" si="5"/>
        <v>0</v>
      </c>
      <c r="R32" s="68">
        <f>SUM(R33:R34)</f>
        <v>0</v>
      </c>
      <c r="S32" s="68">
        <f>SUM(S33:S34)</f>
        <v>0</v>
      </c>
      <c r="T32" s="68">
        <f t="shared" si="6"/>
        <v>0</v>
      </c>
      <c r="U32" s="95"/>
      <c r="V32" s="95">
        <f t="shared" si="9"/>
        <v>0</v>
      </c>
    </row>
    <row r="33" ht="21" customHeight="1" spans="1:22">
      <c r="A33" s="71" t="s">
        <v>375</v>
      </c>
      <c r="B33" s="73"/>
      <c r="C33" s="73"/>
      <c r="D33" s="73">
        <f t="shared" si="12"/>
        <v>0</v>
      </c>
      <c r="E33" s="68">
        <f t="shared" si="1"/>
        <v>0</v>
      </c>
      <c r="F33" s="73"/>
      <c r="G33" s="73"/>
      <c r="H33" s="68">
        <f t="shared" si="13"/>
        <v>0</v>
      </c>
      <c r="I33" s="84">
        <f t="shared" si="14"/>
        <v>0</v>
      </c>
      <c r="J33" s="90"/>
      <c r="K33" s="90"/>
      <c r="L33" s="85">
        <f t="shared" si="7"/>
        <v>0</v>
      </c>
      <c r="M33" s="86" t="s">
        <v>364</v>
      </c>
      <c r="N33" s="68"/>
      <c r="O33" s="88"/>
      <c r="P33" s="89">
        <f t="shared" ref="P33:P40" si="24">N33+O33</f>
        <v>0</v>
      </c>
      <c r="Q33" s="68">
        <f t="shared" si="5"/>
        <v>0</v>
      </c>
      <c r="R33" s="89"/>
      <c r="S33" s="96"/>
      <c r="T33" s="68">
        <f t="shared" si="6"/>
        <v>0</v>
      </c>
      <c r="U33" s="95"/>
      <c r="V33" s="95">
        <f t="shared" si="9"/>
        <v>0</v>
      </c>
    </row>
    <row r="34" ht="28" customHeight="1" spans="1:22">
      <c r="A34" s="71" t="s">
        <v>376</v>
      </c>
      <c r="B34" s="73"/>
      <c r="C34" s="73"/>
      <c r="D34" s="73">
        <f t="shared" si="12"/>
        <v>0</v>
      </c>
      <c r="E34" s="68">
        <f t="shared" si="1"/>
        <v>33926.278751</v>
      </c>
      <c r="F34" s="74">
        <f>33743.858751+182.42</f>
        <v>33926.278751</v>
      </c>
      <c r="G34" s="73"/>
      <c r="H34" s="68">
        <f t="shared" si="13"/>
        <v>33926.278751</v>
      </c>
      <c r="I34" s="84">
        <f t="shared" si="14"/>
        <v>14356.721249</v>
      </c>
      <c r="J34" s="90">
        <v>14356.721249</v>
      </c>
      <c r="K34" s="91"/>
      <c r="L34" s="85">
        <f t="shared" si="7"/>
        <v>48283</v>
      </c>
      <c r="M34" s="86" t="s">
        <v>377</v>
      </c>
      <c r="N34" s="68"/>
      <c r="O34" s="88"/>
      <c r="P34" s="89">
        <f t="shared" si="24"/>
        <v>0</v>
      </c>
      <c r="Q34" s="68">
        <f t="shared" si="5"/>
        <v>0</v>
      </c>
      <c r="R34" s="89"/>
      <c r="S34" s="96"/>
      <c r="T34" s="68">
        <f t="shared" si="6"/>
        <v>0</v>
      </c>
      <c r="U34" s="95"/>
      <c r="V34" s="95">
        <f t="shared" si="9"/>
        <v>0</v>
      </c>
    </row>
    <row r="35" ht="18.95" customHeight="1" spans="1:22">
      <c r="A35" s="71" t="s">
        <v>378</v>
      </c>
      <c r="B35" s="73"/>
      <c r="C35" s="73"/>
      <c r="D35" s="73">
        <f t="shared" si="12"/>
        <v>0</v>
      </c>
      <c r="E35" s="68">
        <f t="shared" si="1"/>
        <v>0</v>
      </c>
      <c r="F35" s="73"/>
      <c r="G35" s="73"/>
      <c r="H35" s="73"/>
      <c r="I35" s="84">
        <f t="shared" si="14"/>
        <v>0</v>
      </c>
      <c r="J35" s="92"/>
      <c r="K35" s="92"/>
      <c r="L35" s="93"/>
      <c r="M35" s="86" t="s">
        <v>379</v>
      </c>
      <c r="N35" s="68">
        <f t="shared" ref="N35:P35" si="25">N36+N41</f>
        <v>0</v>
      </c>
      <c r="O35" s="87">
        <f t="shared" si="25"/>
        <v>0</v>
      </c>
      <c r="P35" s="68">
        <f t="shared" si="25"/>
        <v>0</v>
      </c>
      <c r="Q35" s="68">
        <f t="shared" si="5"/>
        <v>0</v>
      </c>
      <c r="R35" s="68">
        <f>R36+R41</f>
        <v>0</v>
      </c>
      <c r="S35" s="68">
        <f>S36+S41</f>
        <v>0</v>
      </c>
      <c r="T35" s="68">
        <f t="shared" si="6"/>
        <v>0</v>
      </c>
      <c r="U35" s="95"/>
      <c r="V35" s="95">
        <f t="shared" si="9"/>
        <v>0</v>
      </c>
    </row>
    <row r="36" ht="30" customHeight="1" spans="1:22">
      <c r="A36" s="71"/>
      <c r="B36" s="75"/>
      <c r="C36" s="75"/>
      <c r="D36" s="73">
        <f t="shared" si="12"/>
        <v>0</v>
      </c>
      <c r="E36" s="68">
        <f t="shared" si="1"/>
        <v>0</v>
      </c>
      <c r="F36" s="73"/>
      <c r="G36" s="73"/>
      <c r="H36" s="73"/>
      <c r="I36" s="92"/>
      <c r="J36" s="92"/>
      <c r="K36" s="92"/>
      <c r="L36" s="93"/>
      <c r="M36" s="86" t="s">
        <v>380</v>
      </c>
      <c r="N36" s="68">
        <f t="shared" ref="N36:P36" si="26">SUM(N37:N40)</f>
        <v>0</v>
      </c>
      <c r="O36" s="87">
        <f t="shared" si="26"/>
        <v>0</v>
      </c>
      <c r="P36" s="68">
        <f t="shared" si="26"/>
        <v>0</v>
      </c>
      <c r="Q36" s="68">
        <f t="shared" si="5"/>
        <v>0</v>
      </c>
      <c r="R36" s="68">
        <f>SUM(R37:R40)</f>
        <v>0</v>
      </c>
      <c r="S36" s="68">
        <f>SUM(S37:S40)</f>
        <v>0</v>
      </c>
      <c r="T36" s="68">
        <f t="shared" si="6"/>
        <v>0</v>
      </c>
      <c r="U36" s="95"/>
      <c r="V36" s="95">
        <f t="shared" si="9"/>
        <v>0</v>
      </c>
    </row>
    <row r="37" ht="18.95" customHeight="1" spans="1:22">
      <c r="A37" s="71"/>
      <c r="B37" s="75"/>
      <c r="C37" s="75"/>
      <c r="D37" s="73">
        <f t="shared" si="12"/>
        <v>0</v>
      </c>
      <c r="E37" s="68">
        <f t="shared" si="1"/>
        <v>0</v>
      </c>
      <c r="F37" s="73"/>
      <c r="G37" s="73"/>
      <c r="H37" s="73"/>
      <c r="I37" s="92"/>
      <c r="J37" s="92"/>
      <c r="K37" s="92"/>
      <c r="L37" s="93"/>
      <c r="M37" s="86" t="s">
        <v>381</v>
      </c>
      <c r="N37" s="68"/>
      <c r="O37" s="88"/>
      <c r="P37" s="89">
        <f t="shared" si="24"/>
        <v>0</v>
      </c>
      <c r="Q37" s="68">
        <f t="shared" si="5"/>
        <v>0</v>
      </c>
      <c r="R37" s="89"/>
      <c r="S37" s="96"/>
      <c r="T37" s="68">
        <f t="shared" si="6"/>
        <v>0</v>
      </c>
      <c r="U37" s="95"/>
      <c r="V37" s="95">
        <f t="shared" si="9"/>
        <v>0</v>
      </c>
    </row>
    <row r="38" ht="18.95" customHeight="1" spans="1:22">
      <c r="A38" s="71"/>
      <c r="B38" s="76"/>
      <c r="C38" s="76"/>
      <c r="D38" s="73">
        <f t="shared" si="12"/>
        <v>0</v>
      </c>
      <c r="E38" s="68">
        <f t="shared" si="1"/>
        <v>0</v>
      </c>
      <c r="F38" s="73"/>
      <c r="G38" s="73"/>
      <c r="H38" s="73"/>
      <c r="I38" s="92"/>
      <c r="J38" s="92"/>
      <c r="K38" s="92"/>
      <c r="L38" s="93"/>
      <c r="M38" s="86" t="s">
        <v>382</v>
      </c>
      <c r="N38" s="68"/>
      <c r="O38" s="88"/>
      <c r="P38" s="89">
        <f t="shared" si="24"/>
        <v>0</v>
      </c>
      <c r="Q38" s="68">
        <f t="shared" si="5"/>
        <v>0</v>
      </c>
      <c r="R38" s="89"/>
      <c r="S38" s="96"/>
      <c r="T38" s="68">
        <f t="shared" si="6"/>
        <v>0</v>
      </c>
      <c r="U38" s="95"/>
      <c r="V38" s="95">
        <f t="shared" si="9"/>
        <v>0</v>
      </c>
    </row>
    <row r="39" ht="18.95" customHeight="1" spans="1:22">
      <c r="A39" s="71"/>
      <c r="B39" s="76"/>
      <c r="C39" s="76"/>
      <c r="D39" s="73">
        <f t="shared" si="12"/>
        <v>0</v>
      </c>
      <c r="E39" s="68">
        <f t="shared" si="1"/>
        <v>0</v>
      </c>
      <c r="F39" s="73"/>
      <c r="G39" s="73"/>
      <c r="H39" s="73"/>
      <c r="I39" s="92"/>
      <c r="J39" s="92"/>
      <c r="K39" s="92"/>
      <c r="L39" s="93"/>
      <c r="M39" s="86" t="s">
        <v>383</v>
      </c>
      <c r="N39" s="68"/>
      <c r="O39" s="88"/>
      <c r="P39" s="89">
        <f t="shared" si="24"/>
        <v>0</v>
      </c>
      <c r="Q39" s="68">
        <f t="shared" si="5"/>
        <v>0</v>
      </c>
      <c r="R39" s="89"/>
      <c r="S39" s="96"/>
      <c r="T39" s="68">
        <f t="shared" si="6"/>
        <v>0</v>
      </c>
      <c r="U39" s="95"/>
      <c r="V39" s="95">
        <f t="shared" si="9"/>
        <v>0</v>
      </c>
    </row>
    <row r="40" ht="18.95" customHeight="1" spans="1:22">
      <c r="A40" s="71"/>
      <c r="B40" s="76"/>
      <c r="C40" s="76"/>
      <c r="D40" s="73">
        <f t="shared" si="12"/>
        <v>0</v>
      </c>
      <c r="E40" s="68">
        <f t="shared" si="1"/>
        <v>0</v>
      </c>
      <c r="F40" s="73"/>
      <c r="G40" s="73"/>
      <c r="H40" s="73"/>
      <c r="I40" s="92"/>
      <c r="J40" s="92"/>
      <c r="K40" s="92"/>
      <c r="L40" s="93"/>
      <c r="M40" s="86" t="s">
        <v>384</v>
      </c>
      <c r="N40" s="68"/>
      <c r="O40" s="88"/>
      <c r="P40" s="89">
        <f t="shared" si="24"/>
        <v>0</v>
      </c>
      <c r="Q40" s="68">
        <f t="shared" si="5"/>
        <v>0</v>
      </c>
      <c r="R40" s="89"/>
      <c r="S40" s="96"/>
      <c r="T40" s="68">
        <f t="shared" si="6"/>
        <v>0</v>
      </c>
      <c r="U40" s="95"/>
      <c r="V40" s="95">
        <f t="shared" si="9"/>
        <v>0</v>
      </c>
    </row>
    <row r="41" ht="18.95" customHeight="1" spans="1:22">
      <c r="A41" s="71"/>
      <c r="B41" s="76"/>
      <c r="C41" s="76"/>
      <c r="D41" s="73">
        <f t="shared" si="12"/>
        <v>0</v>
      </c>
      <c r="E41" s="68">
        <f t="shared" si="1"/>
        <v>0</v>
      </c>
      <c r="F41" s="73"/>
      <c r="G41" s="73"/>
      <c r="H41" s="73"/>
      <c r="I41" s="92"/>
      <c r="J41" s="92"/>
      <c r="K41" s="92"/>
      <c r="L41" s="93"/>
      <c r="M41" s="86" t="s">
        <v>385</v>
      </c>
      <c r="N41" s="68">
        <f t="shared" ref="N41:P41" si="27">SUM(N42:N45)</f>
        <v>0</v>
      </c>
      <c r="O41" s="87">
        <f t="shared" si="27"/>
        <v>0</v>
      </c>
      <c r="P41" s="68">
        <f t="shared" si="27"/>
        <v>0</v>
      </c>
      <c r="Q41" s="68">
        <f t="shared" si="5"/>
        <v>0</v>
      </c>
      <c r="R41" s="68">
        <f>SUM(R42:R45)</f>
        <v>0</v>
      </c>
      <c r="S41" s="68">
        <f>SUM(S42:S45)</f>
        <v>0</v>
      </c>
      <c r="T41" s="68">
        <f t="shared" si="6"/>
        <v>0</v>
      </c>
      <c r="U41" s="95"/>
      <c r="V41" s="95">
        <f t="shared" si="9"/>
        <v>0</v>
      </c>
    </row>
    <row r="42" ht="18.95" customHeight="1" spans="1:22">
      <c r="A42" s="71"/>
      <c r="B42" s="76"/>
      <c r="C42" s="76"/>
      <c r="D42" s="73">
        <f t="shared" si="12"/>
        <v>0</v>
      </c>
      <c r="E42" s="68">
        <f t="shared" si="1"/>
        <v>0</v>
      </c>
      <c r="F42" s="73"/>
      <c r="G42" s="73"/>
      <c r="H42" s="73"/>
      <c r="I42" s="92"/>
      <c r="J42" s="92"/>
      <c r="K42" s="92"/>
      <c r="L42" s="93"/>
      <c r="M42" s="86" t="s">
        <v>386</v>
      </c>
      <c r="N42" s="68"/>
      <c r="O42" s="88"/>
      <c r="P42" s="89">
        <f t="shared" ref="P42:P45" si="28">N42+O42</f>
        <v>0</v>
      </c>
      <c r="Q42" s="68">
        <f t="shared" si="5"/>
        <v>0</v>
      </c>
      <c r="R42" s="89"/>
      <c r="S42" s="96"/>
      <c r="T42" s="68">
        <f t="shared" si="6"/>
        <v>0</v>
      </c>
      <c r="U42" s="95"/>
      <c r="V42" s="95">
        <f t="shared" si="9"/>
        <v>0</v>
      </c>
    </row>
    <row r="43" ht="18.95" customHeight="1" spans="1:22">
      <c r="A43" s="71"/>
      <c r="B43" s="76"/>
      <c r="C43" s="76"/>
      <c r="D43" s="73">
        <f t="shared" si="12"/>
        <v>0</v>
      </c>
      <c r="E43" s="68">
        <f t="shared" si="1"/>
        <v>0</v>
      </c>
      <c r="F43" s="73"/>
      <c r="G43" s="73"/>
      <c r="H43" s="73"/>
      <c r="I43" s="92"/>
      <c r="J43" s="92"/>
      <c r="K43" s="92"/>
      <c r="L43" s="93"/>
      <c r="M43" s="86" t="s">
        <v>387</v>
      </c>
      <c r="N43" s="68"/>
      <c r="O43" s="88"/>
      <c r="P43" s="89">
        <f t="shared" si="28"/>
        <v>0</v>
      </c>
      <c r="Q43" s="68">
        <f t="shared" si="5"/>
        <v>0</v>
      </c>
      <c r="R43" s="89"/>
      <c r="S43" s="96"/>
      <c r="T43" s="68">
        <f t="shared" si="6"/>
        <v>0</v>
      </c>
      <c r="U43" s="95"/>
      <c r="V43" s="95">
        <f t="shared" si="9"/>
        <v>0</v>
      </c>
    </row>
    <row r="44" ht="18.95" customHeight="1" spans="1:22">
      <c r="A44" s="71"/>
      <c r="B44" s="76"/>
      <c r="C44" s="76"/>
      <c r="D44" s="73">
        <f t="shared" si="12"/>
        <v>0</v>
      </c>
      <c r="E44" s="68">
        <f t="shared" si="1"/>
        <v>0</v>
      </c>
      <c r="F44" s="73"/>
      <c r="G44" s="73"/>
      <c r="H44" s="73"/>
      <c r="I44" s="92"/>
      <c r="J44" s="92"/>
      <c r="K44" s="92"/>
      <c r="L44" s="93"/>
      <c r="M44" s="86" t="s">
        <v>388</v>
      </c>
      <c r="N44" s="68"/>
      <c r="O44" s="88"/>
      <c r="P44" s="89">
        <f t="shared" si="28"/>
        <v>0</v>
      </c>
      <c r="Q44" s="68">
        <f t="shared" si="5"/>
        <v>0</v>
      </c>
      <c r="R44" s="89"/>
      <c r="S44" s="96"/>
      <c r="T44" s="68">
        <f t="shared" si="6"/>
        <v>0</v>
      </c>
      <c r="U44" s="95"/>
      <c r="V44" s="95">
        <f t="shared" si="9"/>
        <v>0</v>
      </c>
    </row>
    <row r="45" ht="18.95" customHeight="1" spans="1:22">
      <c r="A45" s="71"/>
      <c r="B45" s="76"/>
      <c r="C45" s="76"/>
      <c r="D45" s="73">
        <f t="shared" si="12"/>
        <v>0</v>
      </c>
      <c r="E45" s="68">
        <f t="shared" si="1"/>
        <v>0</v>
      </c>
      <c r="F45" s="73"/>
      <c r="G45" s="73"/>
      <c r="H45" s="73"/>
      <c r="I45" s="92"/>
      <c r="J45" s="92"/>
      <c r="K45" s="92"/>
      <c r="L45" s="93"/>
      <c r="M45" s="86" t="s">
        <v>389</v>
      </c>
      <c r="N45" s="68"/>
      <c r="O45" s="88"/>
      <c r="P45" s="89">
        <f t="shared" si="28"/>
        <v>0</v>
      </c>
      <c r="Q45" s="68">
        <f t="shared" si="5"/>
        <v>0</v>
      </c>
      <c r="R45" s="89"/>
      <c r="S45" s="96"/>
      <c r="T45" s="68">
        <f t="shared" si="6"/>
        <v>0</v>
      </c>
      <c r="U45" s="95"/>
      <c r="V45" s="95">
        <f t="shared" si="9"/>
        <v>0</v>
      </c>
    </row>
    <row r="46" ht="18.95" customHeight="1" spans="1:22">
      <c r="A46" s="71"/>
      <c r="B46" s="76"/>
      <c r="C46" s="76"/>
      <c r="D46" s="73">
        <f t="shared" si="12"/>
        <v>0</v>
      </c>
      <c r="E46" s="68">
        <f t="shared" si="1"/>
        <v>0</v>
      </c>
      <c r="F46" s="73"/>
      <c r="G46" s="73"/>
      <c r="H46" s="73"/>
      <c r="I46" s="92"/>
      <c r="J46" s="92"/>
      <c r="K46" s="92"/>
      <c r="L46" s="93"/>
      <c r="M46" s="94" t="s">
        <v>390</v>
      </c>
      <c r="N46" s="68">
        <f>N47+N60+N64+N65+N71+N75+N79+N83+N89+N92</f>
        <v>123865.83874</v>
      </c>
      <c r="O46" s="68">
        <f t="shared" ref="O46:U46" si="29">O47+O60+O64+O65+O71+O75+O79+O83+O89+O92</f>
        <v>0</v>
      </c>
      <c r="P46" s="68">
        <f t="shared" si="29"/>
        <v>123865.83874</v>
      </c>
      <c r="Q46" s="68">
        <f t="shared" si="29"/>
        <v>12646.651151</v>
      </c>
      <c r="R46" s="68">
        <f t="shared" si="29"/>
        <v>41065.40028</v>
      </c>
      <c r="S46" s="68">
        <f t="shared" si="29"/>
        <v>28418.749129</v>
      </c>
      <c r="T46" s="68">
        <f t="shared" si="29"/>
        <v>136512.489891</v>
      </c>
      <c r="U46" s="97">
        <f t="shared" si="29"/>
        <v>-52441.71</v>
      </c>
      <c r="V46" s="98">
        <f t="shared" si="9"/>
        <v>84070.779891</v>
      </c>
    </row>
    <row r="47" ht="18.95" customHeight="1" spans="1:22">
      <c r="A47" s="71"/>
      <c r="B47" s="76"/>
      <c r="C47" s="76"/>
      <c r="D47" s="73">
        <f t="shared" si="12"/>
        <v>0</v>
      </c>
      <c r="E47" s="68">
        <f t="shared" si="1"/>
        <v>0</v>
      </c>
      <c r="F47" s="73"/>
      <c r="G47" s="73"/>
      <c r="H47" s="73"/>
      <c r="I47" s="92"/>
      <c r="J47" s="92"/>
      <c r="K47" s="92"/>
      <c r="L47" s="93"/>
      <c r="M47" s="86" t="s">
        <v>391</v>
      </c>
      <c r="N47" s="68">
        <f t="shared" ref="N47:P47" si="30">SUM(N48:N59)</f>
        <v>118971.03864</v>
      </c>
      <c r="O47" s="68">
        <f t="shared" ref="O47:U47" si="31">SUM(O48:O59)</f>
        <v>0</v>
      </c>
      <c r="P47" s="68">
        <f t="shared" si="31"/>
        <v>118971.03864</v>
      </c>
      <c r="Q47" s="68">
        <f t="shared" si="31"/>
        <v>13996.312451</v>
      </c>
      <c r="R47" s="68">
        <f t="shared" si="31"/>
        <v>41065.40028</v>
      </c>
      <c r="S47" s="68">
        <f t="shared" si="31"/>
        <v>27069.087829</v>
      </c>
      <c r="T47" s="68">
        <f t="shared" si="31"/>
        <v>132967.351091</v>
      </c>
      <c r="U47" s="84">
        <f t="shared" si="31"/>
        <v>-52341.71</v>
      </c>
      <c r="V47" s="95">
        <f t="shared" ref="V47:V110" si="32">T47+U47</f>
        <v>80625.641091</v>
      </c>
    </row>
    <row r="48" ht="18.95" customHeight="1" spans="1:22">
      <c r="A48" s="71"/>
      <c r="B48" s="76"/>
      <c r="C48" s="76"/>
      <c r="D48" s="73">
        <f t="shared" si="12"/>
        <v>0</v>
      </c>
      <c r="E48" s="68">
        <f t="shared" si="1"/>
        <v>0</v>
      </c>
      <c r="F48" s="73"/>
      <c r="G48" s="73"/>
      <c r="H48" s="73"/>
      <c r="I48" s="92"/>
      <c r="J48" s="92"/>
      <c r="K48" s="92"/>
      <c r="L48" s="93"/>
      <c r="M48" s="86" t="s">
        <v>392</v>
      </c>
      <c r="N48" s="68">
        <f>21379.1156-10495.909+226+95.59</f>
        <v>11204.7966</v>
      </c>
      <c r="O48" s="88"/>
      <c r="P48" s="89">
        <f t="shared" ref="P48:P59" si="33">N48+O48</f>
        <v>11204.7966</v>
      </c>
      <c r="Q48" s="68">
        <f t="shared" si="5"/>
        <v>8285.436837</v>
      </c>
      <c r="R48" s="89">
        <f>16717.413437+394.745-200.01</f>
        <v>16912.148437</v>
      </c>
      <c r="S48" s="96">
        <f>8555.5385+71.1731</f>
        <v>8626.7116</v>
      </c>
      <c r="T48" s="68">
        <f t="shared" si="6"/>
        <v>19490.233437</v>
      </c>
      <c r="U48" s="95">
        <v>-6890.85</v>
      </c>
      <c r="V48" s="95">
        <f t="shared" si="32"/>
        <v>12599.383437</v>
      </c>
    </row>
    <row r="49" ht="30" customHeight="1" spans="1:22">
      <c r="A49" s="71"/>
      <c r="B49" s="76"/>
      <c r="C49" s="76"/>
      <c r="D49" s="73">
        <f t="shared" si="12"/>
        <v>0</v>
      </c>
      <c r="E49" s="68">
        <f t="shared" si="1"/>
        <v>0</v>
      </c>
      <c r="F49" s="73"/>
      <c r="G49" s="73"/>
      <c r="H49" s="73"/>
      <c r="I49" s="92"/>
      <c r="J49" s="92"/>
      <c r="K49" s="92"/>
      <c r="L49" s="93"/>
      <c r="M49" s="86" t="s">
        <v>393</v>
      </c>
      <c r="N49" s="68"/>
      <c r="O49" s="88"/>
      <c r="P49" s="89">
        <f t="shared" si="33"/>
        <v>0</v>
      </c>
      <c r="Q49" s="68">
        <f t="shared" si="5"/>
        <v>481.6598</v>
      </c>
      <c r="R49" s="89">
        <v>481.6598</v>
      </c>
      <c r="S49" s="96"/>
      <c r="T49" s="68">
        <f t="shared" si="6"/>
        <v>481.6598</v>
      </c>
      <c r="U49" s="95"/>
      <c r="V49" s="95">
        <f t="shared" si="32"/>
        <v>481.6598</v>
      </c>
    </row>
    <row r="50" ht="18.95" customHeight="1" spans="1:22">
      <c r="A50" s="71"/>
      <c r="B50" s="76"/>
      <c r="C50" s="76"/>
      <c r="D50" s="73">
        <f t="shared" si="12"/>
        <v>0</v>
      </c>
      <c r="E50" s="68">
        <f t="shared" si="1"/>
        <v>0</v>
      </c>
      <c r="F50" s="73"/>
      <c r="G50" s="73"/>
      <c r="H50" s="73"/>
      <c r="I50" s="92"/>
      <c r="J50" s="92"/>
      <c r="K50" s="92"/>
      <c r="L50" s="93"/>
      <c r="M50" s="86" t="s">
        <v>394</v>
      </c>
      <c r="N50" s="68">
        <f>23684.3362-4200+147.1108+949.01+1000+1645.4</f>
        <v>23225.857</v>
      </c>
      <c r="O50" s="88"/>
      <c r="P50" s="89">
        <f t="shared" si="33"/>
        <v>23225.857</v>
      </c>
      <c r="Q50" s="68">
        <f t="shared" si="5"/>
        <v>-4261.0161</v>
      </c>
      <c r="R50" s="89">
        <f>4551.185501+77.7408+1012.7101</f>
        <v>5641.636401</v>
      </c>
      <c r="S50" s="96">
        <f>3550.487701+6352.1648</f>
        <v>9902.652501</v>
      </c>
      <c r="T50" s="68">
        <f t="shared" si="6"/>
        <v>18964.8409</v>
      </c>
      <c r="U50" s="95">
        <v>-4539.03</v>
      </c>
      <c r="V50" s="95">
        <f t="shared" si="32"/>
        <v>14425.8109</v>
      </c>
    </row>
    <row r="51" ht="18.95" customHeight="1" spans="1:22">
      <c r="A51" s="71"/>
      <c r="B51" s="76"/>
      <c r="C51" s="76"/>
      <c r="D51" s="73">
        <f t="shared" si="12"/>
        <v>0</v>
      </c>
      <c r="E51" s="68">
        <f t="shared" si="1"/>
        <v>0</v>
      </c>
      <c r="F51" s="73"/>
      <c r="G51" s="73"/>
      <c r="H51" s="73"/>
      <c r="I51" s="92"/>
      <c r="J51" s="92"/>
      <c r="K51" s="92"/>
      <c r="L51" s="93"/>
      <c r="M51" s="86" t="s">
        <v>395</v>
      </c>
      <c r="N51" s="68">
        <f>17031.972-25-5800+14.6333+100</f>
        <v>11321.6053</v>
      </c>
      <c r="O51" s="88"/>
      <c r="P51" s="89">
        <f t="shared" si="33"/>
        <v>11321.6053</v>
      </c>
      <c r="Q51" s="68">
        <f t="shared" si="5"/>
        <v>466.890539</v>
      </c>
      <c r="R51" s="89">
        <f>2467.596267+1292.4094+56</f>
        <v>3816.005667</v>
      </c>
      <c r="S51" s="96">
        <f>2784.481928+564.6332</f>
        <v>3349.115128</v>
      </c>
      <c r="T51" s="68">
        <f t="shared" si="6"/>
        <v>11788.495839</v>
      </c>
      <c r="U51" s="95">
        <v>-5900.04</v>
      </c>
      <c r="V51" s="95">
        <f t="shared" si="32"/>
        <v>5888.455839</v>
      </c>
    </row>
    <row r="52" ht="18.95" customHeight="1" spans="1:22">
      <c r="A52" s="71"/>
      <c r="B52" s="76"/>
      <c r="C52" s="76"/>
      <c r="D52" s="73">
        <f t="shared" si="12"/>
        <v>0</v>
      </c>
      <c r="E52" s="68">
        <f t="shared" si="1"/>
        <v>0</v>
      </c>
      <c r="F52" s="73"/>
      <c r="G52" s="73"/>
      <c r="H52" s="73"/>
      <c r="I52" s="92"/>
      <c r="J52" s="92"/>
      <c r="K52" s="92"/>
      <c r="L52" s="93"/>
      <c r="M52" s="86" t="s">
        <v>396</v>
      </c>
      <c r="N52" s="68">
        <f>1720-500</f>
        <v>1220</v>
      </c>
      <c r="O52" s="88"/>
      <c r="P52" s="89">
        <f t="shared" si="33"/>
        <v>1220</v>
      </c>
      <c r="Q52" s="68">
        <f t="shared" si="5"/>
        <v>48.1</v>
      </c>
      <c r="R52" s="89">
        <v>548.1</v>
      </c>
      <c r="S52" s="96">
        <v>500</v>
      </c>
      <c r="T52" s="68">
        <f t="shared" si="6"/>
        <v>1268.1</v>
      </c>
      <c r="U52" s="95">
        <v>-453.6</v>
      </c>
      <c r="V52" s="95">
        <f t="shared" si="32"/>
        <v>814.5</v>
      </c>
    </row>
    <row r="53" ht="18.95" customHeight="1" spans="1:22">
      <c r="A53" s="71"/>
      <c r="B53" s="76"/>
      <c r="C53" s="76"/>
      <c r="D53" s="73">
        <f t="shared" si="12"/>
        <v>0</v>
      </c>
      <c r="E53" s="68">
        <f t="shared" si="1"/>
        <v>0</v>
      </c>
      <c r="F53" s="73"/>
      <c r="G53" s="73"/>
      <c r="H53" s="73"/>
      <c r="I53" s="92"/>
      <c r="J53" s="92"/>
      <c r="K53" s="92"/>
      <c r="L53" s="93"/>
      <c r="M53" s="86" t="s">
        <v>397</v>
      </c>
      <c r="N53" s="68">
        <v>1133.8134</v>
      </c>
      <c r="O53" s="88"/>
      <c r="P53" s="89">
        <f t="shared" si="33"/>
        <v>1133.8134</v>
      </c>
      <c r="Q53" s="68">
        <f t="shared" si="5"/>
        <v>476.700385</v>
      </c>
      <c r="R53" s="89">
        <f>398.713885+77.9865</f>
        <v>476.700385</v>
      </c>
      <c r="S53" s="96"/>
      <c r="T53" s="68">
        <f t="shared" si="6"/>
        <v>1610.513785</v>
      </c>
      <c r="U53" s="95">
        <v>-12.92</v>
      </c>
      <c r="V53" s="95">
        <f t="shared" si="32"/>
        <v>1597.593785</v>
      </c>
    </row>
    <row r="54" ht="18.95" customHeight="1" spans="1:22">
      <c r="A54" s="71"/>
      <c r="B54" s="76"/>
      <c r="C54" s="76"/>
      <c r="D54" s="73">
        <f t="shared" si="12"/>
        <v>0</v>
      </c>
      <c r="E54" s="68">
        <f t="shared" si="1"/>
        <v>0</v>
      </c>
      <c r="F54" s="73"/>
      <c r="G54" s="73"/>
      <c r="H54" s="73"/>
      <c r="I54" s="92"/>
      <c r="J54" s="92"/>
      <c r="K54" s="92"/>
      <c r="L54" s="93"/>
      <c r="M54" s="86" t="s">
        <v>398</v>
      </c>
      <c r="N54" s="68"/>
      <c r="O54" s="88"/>
      <c r="P54" s="89">
        <f t="shared" si="33"/>
        <v>0</v>
      </c>
      <c r="Q54" s="68">
        <f t="shared" si="5"/>
        <v>0</v>
      </c>
      <c r="R54" s="89"/>
      <c r="S54" s="96"/>
      <c r="T54" s="68">
        <f t="shared" si="6"/>
        <v>0</v>
      </c>
      <c r="U54" s="95"/>
      <c r="V54" s="95">
        <f t="shared" si="32"/>
        <v>0</v>
      </c>
    </row>
    <row r="55" ht="18.95" customHeight="1" spans="1:22">
      <c r="A55" s="71"/>
      <c r="B55" s="76"/>
      <c r="C55" s="76"/>
      <c r="D55" s="73">
        <f t="shared" si="12"/>
        <v>0</v>
      </c>
      <c r="E55" s="68">
        <f t="shared" si="1"/>
        <v>0</v>
      </c>
      <c r="F55" s="73"/>
      <c r="G55" s="73"/>
      <c r="H55" s="73"/>
      <c r="I55" s="92"/>
      <c r="J55" s="92"/>
      <c r="K55" s="92"/>
      <c r="L55" s="93"/>
      <c r="M55" s="86" t="s">
        <v>399</v>
      </c>
      <c r="N55" s="68"/>
      <c r="O55" s="88"/>
      <c r="P55" s="89">
        <f t="shared" si="33"/>
        <v>0</v>
      </c>
      <c r="Q55" s="68">
        <f t="shared" si="5"/>
        <v>0</v>
      </c>
      <c r="R55" s="89"/>
      <c r="S55" s="96"/>
      <c r="T55" s="68">
        <f t="shared" si="6"/>
        <v>0</v>
      </c>
      <c r="U55" s="95"/>
      <c r="V55" s="95">
        <f t="shared" si="32"/>
        <v>0</v>
      </c>
    </row>
    <row r="56" ht="18.95" customHeight="1" spans="1:22">
      <c r="A56" s="71"/>
      <c r="B56" s="76"/>
      <c r="C56" s="76"/>
      <c r="D56" s="73">
        <f t="shared" si="12"/>
        <v>0</v>
      </c>
      <c r="E56" s="68">
        <f t="shared" si="1"/>
        <v>0</v>
      </c>
      <c r="F56" s="73"/>
      <c r="G56" s="73"/>
      <c r="H56" s="73"/>
      <c r="I56" s="92"/>
      <c r="J56" s="92"/>
      <c r="K56" s="92"/>
      <c r="L56" s="93"/>
      <c r="M56" s="86" t="s">
        <v>400</v>
      </c>
      <c r="N56" s="68"/>
      <c r="O56" s="88"/>
      <c r="P56" s="89">
        <f t="shared" si="33"/>
        <v>0</v>
      </c>
      <c r="Q56" s="68">
        <f t="shared" si="5"/>
        <v>0</v>
      </c>
      <c r="R56" s="89"/>
      <c r="S56" s="96"/>
      <c r="T56" s="68">
        <f t="shared" si="6"/>
        <v>0</v>
      </c>
      <c r="U56" s="95"/>
      <c r="V56" s="95">
        <f t="shared" si="32"/>
        <v>0</v>
      </c>
    </row>
    <row r="57" ht="18.95" customHeight="1" spans="1:22">
      <c r="A57" s="71"/>
      <c r="B57" s="76"/>
      <c r="C57" s="76"/>
      <c r="D57" s="73">
        <f t="shared" si="12"/>
        <v>0</v>
      </c>
      <c r="E57" s="68">
        <f t="shared" si="1"/>
        <v>0</v>
      </c>
      <c r="F57" s="73"/>
      <c r="G57" s="73"/>
      <c r="H57" s="73"/>
      <c r="I57" s="92"/>
      <c r="J57" s="92"/>
      <c r="K57" s="92"/>
      <c r="L57" s="93"/>
      <c r="M57" s="86" t="s">
        <v>401</v>
      </c>
      <c r="N57" s="68"/>
      <c r="O57" s="88"/>
      <c r="P57" s="89">
        <f t="shared" si="33"/>
        <v>0</v>
      </c>
      <c r="Q57" s="68">
        <f t="shared" si="5"/>
        <v>0</v>
      </c>
      <c r="R57" s="89"/>
      <c r="S57" s="96"/>
      <c r="T57" s="68">
        <f t="shared" si="6"/>
        <v>0</v>
      </c>
      <c r="U57" s="95"/>
      <c r="V57" s="95">
        <f t="shared" si="32"/>
        <v>0</v>
      </c>
    </row>
    <row r="58" ht="18.95" customHeight="1" spans="1:22">
      <c r="A58" s="71"/>
      <c r="B58" s="76"/>
      <c r="C58" s="76"/>
      <c r="D58" s="73">
        <f t="shared" si="12"/>
        <v>0</v>
      </c>
      <c r="E58" s="68">
        <f t="shared" si="1"/>
        <v>0</v>
      </c>
      <c r="F58" s="73"/>
      <c r="G58" s="73"/>
      <c r="H58" s="73"/>
      <c r="I58" s="92"/>
      <c r="J58" s="92"/>
      <c r="K58" s="92"/>
      <c r="L58" s="93"/>
      <c r="M58" s="86" t="s">
        <v>402</v>
      </c>
      <c r="N58" s="68"/>
      <c r="O58" s="88"/>
      <c r="P58" s="89">
        <f t="shared" si="33"/>
        <v>0</v>
      </c>
      <c r="Q58" s="68">
        <f t="shared" si="5"/>
        <v>0</v>
      </c>
      <c r="R58" s="89"/>
      <c r="S58" s="96"/>
      <c r="T58" s="68">
        <f t="shared" si="6"/>
        <v>0</v>
      </c>
      <c r="U58" s="95"/>
      <c r="V58" s="95">
        <f t="shared" si="32"/>
        <v>0</v>
      </c>
    </row>
    <row r="59" ht="18.95" customHeight="1" spans="1:22">
      <c r="A59" s="71"/>
      <c r="B59" s="76"/>
      <c r="C59" s="76"/>
      <c r="D59" s="73">
        <f t="shared" si="12"/>
        <v>0</v>
      </c>
      <c r="E59" s="68">
        <f t="shared" si="1"/>
        <v>0</v>
      </c>
      <c r="F59" s="73"/>
      <c r="G59" s="73"/>
      <c r="H59" s="73"/>
      <c r="I59" s="92"/>
      <c r="J59" s="92"/>
      <c r="K59" s="92"/>
      <c r="L59" s="93"/>
      <c r="M59" s="86" t="s">
        <v>403</v>
      </c>
      <c r="N59" s="68">
        <f>87795.37814+2402.1331-104.0549+89.85+97.25+99-20820+197.5+30+10+80+18.38+30+60+49.53+330+300+200</f>
        <v>70864.96634</v>
      </c>
      <c r="O59" s="88"/>
      <c r="P59" s="89">
        <f t="shared" si="33"/>
        <v>70864.96634</v>
      </c>
      <c r="Q59" s="68">
        <f t="shared" si="5"/>
        <v>8498.54099</v>
      </c>
      <c r="R59" s="89">
        <f>12925.356301+2.743289+166-97.37+10+182.42</f>
        <v>13189.14959</v>
      </c>
      <c r="S59" s="96">
        <f>1000+3690.6086</f>
        <v>4690.6086</v>
      </c>
      <c r="T59" s="68">
        <f t="shared" si="6"/>
        <v>79363.50733</v>
      </c>
      <c r="U59" s="95">
        <v>-34545.27</v>
      </c>
      <c r="V59" s="95">
        <f t="shared" si="32"/>
        <v>44818.23733</v>
      </c>
    </row>
    <row r="60" ht="18.95" customHeight="1" spans="1:22">
      <c r="A60" s="71"/>
      <c r="B60" s="76"/>
      <c r="C60" s="76"/>
      <c r="D60" s="73">
        <f t="shared" si="12"/>
        <v>0</v>
      </c>
      <c r="E60" s="68">
        <f t="shared" si="1"/>
        <v>0</v>
      </c>
      <c r="F60" s="73"/>
      <c r="G60" s="73"/>
      <c r="H60" s="73"/>
      <c r="I60" s="92"/>
      <c r="J60" s="92"/>
      <c r="K60" s="92"/>
      <c r="L60" s="93"/>
      <c r="M60" s="86" t="s">
        <v>404</v>
      </c>
      <c r="N60" s="68">
        <f t="shared" ref="N60:P60" si="34">SUM(N61:N63)</f>
        <v>400</v>
      </c>
      <c r="O60" s="87">
        <f t="shared" si="34"/>
        <v>0</v>
      </c>
      <c r="P60" s="68">
        <f t="shared" si="34"/>
        <v>400</v>
      </c>
      <c r="Q60" s="68">
        <f t="shared" si="5"/>
        <v>-400</v>
      </c>
      <c r="R60" s="68">
        <f>SUM(R61:R63)</f>
        <v>0</v>
      </c>
      <c r="S60" s="68">
        <f>SUM(S61:S63)</f>
        <v>400</v>
      </c>
      <c r="T60" s="68">
        <f t="shared" si="6"/>
        <v>0</v>
      </c>
      <c r="U60" s="95"/>
      <c r="V60" s="95">
        <f t="shared" si="32"/>
        <v>0</v>
      </c>
    </row>
    <row r="61" ht="18.95" customHeight="1" spans="1:22">
      <c r="A61" s="71"/>
      <c r="B61" s="76"/>
      <c r="C61" s="76"/>
      <c r="D61" s="73">
        <f t="shared" si="12"/>
        <v>0</v>
      </c>
      <c r="E61" s="68">
        <f t="shared" si="1"/>
        <v>0</v>
      </c>
      <c r="F61" s="73"/>
      <c r="G61" s="73"/>
      <c r="H61" s="73"/>
      <c r="I61" s="92"/>
      <c r="J61" s="92"/>
      <c r="K61" s="92"/>
      <c r="L61" s="93"/>
      <c r="M61" s="86" t="s">
        <v>392</v>
      </c>
      <c r="N61" s="68"/>
      <c r="O61" s="88"/>
      <c r="P61" s="89">
        <f t="shared" ref="P61:P64" si="35">N61+O61</f>
        <v>0</v>
      </c>
      <c r="Q61" s="68">
        <f t="shared" si="5"/>
        <v>0</v>
      </c>
      <c r="R61" s="89"/>
      <c r="S61" s="96"/>
      <c r="T61" s="68">
        <f t="shared" si="6"/>
        <v>0</v>
      </c>
      <c r="U61" s="95"/>
      <c r="V61" s="95">
        <f t="shared" si="32"/>
        <v>0</v>
      </c>
    </row>
    <row r="62" ht="27" customHeight="1" spans="1:22">
      <c r="A62" s="71"/>
      <c r="B62" s="76"/>
      <c r="C62" s="76"/>
      <c r="D62" s="73">
        <f t="shared" si="12"/>
        <v>0</v>
      </c>
      <c r="E62" s="68">
        <f t="shared" si="1"/>
        <v>0</v>
      </c>
      <c r="F62" s="73"/>
      <c r="G62" s="73"/>
      <c r="H62" s="73"/>
      <c r="I62" s="92"/>
      <c r="J62" s="92"/>
      <c r="K62" s="92"/>
      <c r="L62" s="93"/>
      <c r="M62" s="86" t="s">
        <v>393</v>
      </c>
      <c r="N62" s="68"/>
      <c r="O62" s="88"/>
      <c r="P62" s="89">
        <f t="shared" si="35"/>
        <v>0</v>
      </c>
      <c r="Q62" s="68">
        <f t="shared" si="5"/>
        <v>0</v>
      </c>
      <c r="R62" s="89"/>
      <c r="S62" s="96"/>
      <c r="T62" s="68">
        <f t="shared" si="6"/>
        <v>0</v>
      </c>
      <c r="U62" s="95"/>
      <c r="V62" s="95">
        <f t="shared" si="32"/>
        <v>0</v>
      </c>
    </row>
    <row r="63" ht="18.95" customHeight="1" spans="1:22">
      <c r="A63" s="71"/>
      <c r="B63" s="76"/>
      <c r="C63" s="76"/>
      <c r="D63" s="73">
        <f t="shared" si="12"/>
        <v>0</v>
      </c>
      <c r="E63" s="68">
        <f t="shared" si="1"/>
        <v>0</v>
      </c>
      <c r="F63" s="73"/>
      <c r="G63" s="73"/>
      <c r="H63" s="73"/>
      <c r="I63" s="92"/>
      <c r="J63" s="92"/>
      <c r="K63" s="92"/>
      <c r="L63" s="93"/>
      <c r="M63" s="86" t="s">
        <v>405</v>
      </c>
      <c r="N63" s="68">
        <f>900-500</f>
        <v>400</v>
      </c>
      <c r="O63" s="88"/>
      <c r="P63" s="89">
        <f t="shared" si="35"/>
        <v>400</v>
      </c>
      <c r="Q63" s="68">
        <f t="shared" si="5"/>
        <v>-400</v>
      </c>
      <c r="R63" s="89"/>
      <c r="S63" s="96">
        <v>400</v>
      </c>
      <c r="T63" s="68">
        <f t="shared" si="6"/>
        <v>0</v>
      </c>
      <c r="U63" s="95"/>
      <c r="V63" s="95">
        <f t="shared" si="32"/>
        <v>0</v>
      </c>
    </row>
    <row r="64" ht="18.95" customHeight="1" spans="1:22">
      <c r="A64" s="71"/>
      <c r="B64" s="76"/>
      <c r="C64" s="76"/>
      <c r="D64" s="73">
        <f t="shared" si="12"/>
        <v>0</v>
      </c>
      <c r="E64" s="68">
        <f t="shared" si="1"/>
        <v>0</v>
      </c>
      <c r="F64" s="73"/>
      <c r="G64" s="73"/>
      <c r="H64" s="73"/>
      <c r="I64" s="92"/>
      <c r="J64" s="92"/>
      <c r="K64" s="92"/>
      <c r="L64" s="93"/>
      <c r="M64" s="86" t="s">
        <v>406</v>
      </c>
      <c r="N64" s="68">
        <f>810.77-200</f>
        <v>610.77</v>
      </c>
      <c r="O64" s="88"/>
      <c r="P64" s="89">
        <f t="shared" si="35"/>
        <v>610.77</v>
      </c>
      <c r="Q64" s="68">
        <f t="shared" si="5"/>
        <v>0</v>
      </c>
      <c r="R64" s="89"/>
      <c r="S64" s="96"/>
      <c r="T64" s="68">
        <f t="shared" si="6"/>
        <v>610.77</v>
      </c>
      <c r="U64" s="95">
        <v>-100</v>
      </c>
      <c r="V64" s="95">
        <f t="shared" si="32"/>
        <v>510.77</v>
      </c>
    </row>
    <row r="65" ht="18.95" customHeight="1" spans="1:22">
      <c r="A65" s="71"/>
      <c r="B65" s="76"/>
      <c r="C65" s="76"/>
      <c r="D65" s="73">
        <f t="shared" si="12"/>
        <v>0</v>
      </c>
      <c r="E65" s="68">
        <f t="shared" si="1"/>
        <v>0</v>
      </c>
      <c r="F65" s="73"/>
      <c r="G65" s="73"/>
      <c r="H65" s="73"/>
      <c r="I65" s="92"/>
      <c r="J65" s="92"/>
      <c r="K65" s="92"/>
      <c r="L65" s="93"/>
      <c r="M65" s="86" t="s">
        <v>407</v>
      </c>
      <c r="N65" s="68">
        <f t="shared" ref="N65:P65" si="36">SUM(N66:N70)</f>
        <v>2829.0301</v>
      </c>
      <c r="O65" s="87">
        <f t="shared" si="36"/>
        <v>0</v>
      </c>
      <c r="P65" s="68">
        <f t="shared" si="36"/>
        <v>2829.0301</v>
      </c>
      <c r="Q65" s="68">
        <f t="shared" si="5"/>
        <v>-949.6613</v>
      </c>
      <c r="R65" s="68">
        <f>SUM(R66:R70)</f>
        <v>0</v>
      </c>
      <c r="S65" s="68">
        <f>SUM(S66:S70)</f>
        <v>949.6613</v>
      </c>
      <c r="T65" s="68">
        <f t="shared" si="6"/>
        <v>1879.3688</v>
      </c>
      <c r="U65" s="95"/>
      <c r="V65" s="95">
        <f t="shared" si="32"/>
        <v>1879.3688</v>
      </c>
    </row>
    <row r="66" ht="18.95" customHeight="1" spans="1:22">
      <c r="A66" s="71"/>
      <c r="B66" s="76"/>
      <c r="C66" s="76"/>
      <c r="D66" s="73">
        <f t="shared" si="12"/>
        <v>0</v>
      </c>
      <c r="E66" s="68">
        <f t="shared" si="1"/>
        <v>0</v>
      </c>
      <c r="F66" s="73"/>
      <c r="G66" s="73"/>
      <c r="H66" s="73"/>
      <c r="I66" s="92"/>
      <c r="J66" s="92"/>
      <c r="K66" s="92"/>
      <c r="L66" s="93"/>
      <c r="M66" s="86" t="s">
        <v>408</v>
      </c>
      <c r="N66" s="68">
        <f>3278.8179-1100+1.5</f>
        <v>2180.3179</v>
      </c>
      <c r="O66" s="88"/>
      <c r="P66" s="89">
        <f t="shared" ref="P66:P70" si="37">N66+O66</f>
        <v>2180.3179</v>
      </c>
      <c r="Q66" s="68">
        <f t="shared" si="5"/>
        <v>-949.6613</v>
      </c>
      <c r="R66" s="89"/>
      <c r="S66" s="96">
        <v>949.6613</v>
      </c>
      <c r="T66" s="68">
        <f t="shared" si="6"/>
        <v>1230.6566</v>
      </c>
      <c r="U66" s="95"/>
      <c r="V66" s="95">
        <f t="shared" si="32"/>
        <v>1230.6566</v>
      </c>
    </row>
    <row r="67" ht="18.95" customHeight="1" spans="1:22">
      <c r="A67" s="71"/>
      <c r="B67" s="76"/>
      <c r="C67" s="76"/>
      <c r="D67" s="73">
        <f t="shared" si="12"/>
        <v>0</v>
      </c>
      <c r="E67" s="68">
        <f t="shared" si="1"/>
        <v>0</v>
      </c>
      <c r="F67" s="73"/>
      <c r="G67" s="73"/>
      <c r="H67" s="73"/>
      <c r="I67" s="92"/>
      <c r="J67" s="92"/>
      <c r="K67" s="92"/>
      <c r="L67" s="93"/>
      <c r="M67" s="86" t="s">
        <v>409</v>
      </c>
      <c r="N67" s="68">
        <v>80</v>
      </c>
      <c r="O67" s="88"/>
      <c r="P67" s="89">
        <f t="shared" si="37"/>
        <v>80</v>
      </c>
      <c r="Q67" s="68">
        <f t="shared" si="5"/>
        <v>0</v>
      </c>
      <c r="R67" s="89"/>
      <c r="S67" s="96"/>
      <c r="T67" s="68">
        <f t="shared" si="6"/>
        <v>80</v>
      </c>
      <c r="U67" s="95"/>
      <c r="V67" s="95">
        <f t="shared" si="32"/>
        <v>80</v>
      </c>
    </row>
    <row r="68" ht="18.95" customHeight="1" spans="1:22">
      <c r="A68" s="71"/>
      <c r="B68" s="76"/>
      <c r="C68" s="76"/>
      <c r="D68" s="73">
        <f t="shared" si="12"/>
        <v>0</v>
      </c>
      <c r="E68" s="68">
        <f t="shared" si="1"/>
        <v>0</v>
      </c>
      <c r="F68" s="73"/>
      <c r="G68" s="73"/>
      <c r="H68" s="73"/>
      <c r="I68" s="92"/>
      <c r="J68" s="92"/>
      <c r="K68" s="92"/>
      <c r="L68" s="93"/>
      <c r="M68" s="86" t="s">
        <v>410</v>
      </c>
      <c r="N68" s="68"/>
      <c r="O68" s="88"/>
      <c r="P68" s="89">
        <f t="shared" si="37"/>
        <v>0</v>
      </c>
      <c r="Q68" s="68">
        <f t="shared" si="5"/>
        <v>0</v>
      </c>
      <c r="R68" s="89"/>
      <c r="S68" s="96"/>
      <c r="T68" s="68">
        <f t="shared" si="6"/>
        <v>0</v>
      </c>
      <c r="U68" s="95"/>
      <c r="V68" s="95">
        <f t="shared" si="32"/>
        <v>0</v>
      </c>
    </row>
    <row r="69" ht="18.95" customHeight="1" spans="1:22">
      <c r="A69" s="71"/>
      <c r="B69" s="76"/>
      <c r="C69" s="76"/>
      <c r="D69" s="73">
        <f t="shared" si="12"/>
        <v>0</v>
      </c>
      <c r="E69" s="68">
        <f t="shared" si="1"/>
        <v>0</v>
      </c>
      <c r="F69" s="73"/>
      <c r="G69" s="73"/>
      <c r="H69" s="73"/>
      <c r="I69" s="92"/>
      <c r="J69" s="92"/>
      <c r="K69" s="92"/>
      <c r="L69" s="93"/>
      <c r="M69" s="86" t="s">
        <v>411</v>
      </c>
      <c r="N69" s="68"/>
      <c r="O69" s="88"/>
      <c r="P69" s="89">
        <f t="shared" si="37"/>
        <v>0</v>
      </c>
      <c r="Q69" s="68">
        <f t="shared" si="5"/>
        <v>0</v>
      </c>
      <c r="R69" s="89"/>
      <c r="S69" s="96"/>
      <c r="T69" s="68">
        <f t="shared" si="6"/>
        <v>0</v>
      </c>
      <c r="U69" s="95"/>
      <c r="V69" s="95">
        <f t="shared" si="32"/>
        <v>0</v>
      </c>
    </row>
    <row r="70" ht="18.95" customHeight="1" spans="1:22">
      <c r="A70" s="71"/>
      <c r="B70" s="76"/>
      <c r="C70" s="76"/>
      <c r="D70" s="73">
        <f t="shared" si="12"/>
        <v>0</v>
      </c>
      <c r="E70" s="68">
        <f t="shared" si="1"/>
        <v>0</v>
      </c>
      <c r="F70" s="73"/>
      <c r="G70" s="73"/>
      <c r="H70" s="73"/>
      <c r="I70" s="92"/>
      <c r="J70" s="92"/>
      <c r="K70" s="92"/>
      <c r="L70" s="93"/>
      <c r="M70" s="86" t="s">
        <v>412</v>
      </c>
      <c r="N70" s="68">
        <v>568.7122</v>
      </c>
      <c r="O70" s="88"/>
      <c r="P70" s="89">
        <f t="shared" si="37"/>
        <v>568.7122</v>
      </c>
      <c r="Q70" s="68">
        <f t="shared" si="5"/>
        <v>0</v>
      </c>
      <c r="R70" s="89"/>
      <c r="S70" s="96"/>
      <c r="T70" s="68">
        <f t="shared" si="6"/>
        <v>568.7122</v>
      </c>
      <c r="U70" s="95"/>
      <c r="V70" s="95">
        <f t="shared" si="32"/>
        <v>568.7122</v>
      </c>
    </row>
    <row r="71" ht="18.95" customHeight="1" spans="1:22">
      <c r="A71" s="71"/>
      <c r="B71" s="76"/>
      <c r="C71" s="76"/>
      <c r="D71" s="73">
        <f t="shared" si="12"/>
        <v>0</v>
      </c>
      <c r="E71" s="68">
        <f t="shared" ref="E71:E134" si="38">F71-G71</f>
        <v>0</v>
      </c>
      <c r="F71" s="73"/>
      <c r="G71" s="73"/>
      <c r="H71" s="73"/>
      <c r="I71" s="92"/>
      <c r="J71" s="92"/>
      <c r="K71" s="92"/>
      <c r="L71" s="93"/>
      <c r="M71" s="86" t="s">
        <v>413</v>
      </c>
      <c r="N71" s="68">
        <f t="shared" ref="N71:P71" si="39">SUM(N72:N74)</f>
        <v>1055</v>
      </c>
      <c r="O71" s="87">
        <f t="shared" si="39"/>
        <v>0</v>
      </c>
      <c r="P71" s="68">
        <f t="shared" si="39"/>
        <v>1055</v>
      </c>
      <c r="Q71" s="68">
        <f t="shared" ref="Q71:Q134" si="40">R71-S71</f>
        <v>0</v>
      </c>
      <c r="R71" s="68">
        <f>SUM(R72:R74)</f>
        <v>0</v>
      </c>
      <c r="S71" s="68">
        <f>SUM(S72:S74)</f>
        <v>0</v>
      </c>
      <c r="T71" s="68">
        <f t="shared" ref="T71:T134" si="41">P71+Q71</f>
        <v>1055</v>
      </c>
      <c r="U71" s="95"/>
      <c r="V71" s="95">
        <f t="shared" si="32"/>
        <v>1055</v>
      </c>
    </row>
    <row r="72" ht="18.95" customHeight="1" spans="1:22">
      <c r="A72" s="71"/>
      <c r="B72" s="76"/>
      <c r="C72" s="76"/>
      <c r="D72" s="73">
        <f t="shared" si="12"/>
        <v>0</v>
      </c>
      <c r="E72" s="68">
        <f t="shared" si="38"/>
        <v>0</v>
      </c>
      <c r="F72" s="73"/>
      <c r="G72" s="73"/>
      <c r="H72" s="73"/>
      <c r="I72" s="92"/>
      <c r="J72" s="92"/>
      <c r="K72" s="92"/>
      <c r="L72" s="93"/>
      <c r="M72" s="86" t="s">
        <v>414</v>
      </c>
      <c r="N72" s="68">
        <f>892-200</f>
        <v>692</v>
      </c>
      <c r="O72" s="88"/>
      <c r="P72" s="89">
        <f t="shared" ref="P72:P74" si="42">N72+O72</f>
        <v>692</v>
      </c>
      <c r="Q72" s="68">
        <f t="shared" si="40"/>
        <v>0</v>
      </c>
      <c r="R72" s="89"/>
      <c r="S72" s="96"/>
      <c r="T72" s="68">
        <f t="shared" si="41"/>
        <v>692</v>
      </c>
      <c r="U72" s="95"/>
      <c r="V72" s="95">
        <f t="shared" si="32"/>
        <v>692</v>
      </c>
    </row>
    <row r="73" ht="18.95" customHeight="1" spans="1:22">
      <c r="A73" s="71"/>
      <c r="B73" s="76"/>
      <c r="C73" s="76"/>
      <c r="D73" s="73">
        <f t="shared" si="12"/>
        <v>0</v>
      </c>
      <c r="E73" s="68">
        <f t="shared" si="38"/>
        <v>0</v>
      </c>
      <c r="F73" s="73"/>
      <c r="G73" s="73"/>
      <c r="H73" s="73"/>
      <c r="I73" s="92"/>
      <c r="J73" s="92"/>
      <c r="K73" s="92"/>
      <c r="L73" s="93"/>
      <c r="M73" s="86" t="s">
        <v>415</v>
      </c>
      <c r="N73" s="68">
        <v>142</v>
      </c>
      <c r="O73" s="88"/>
      <c r="P73" s="89">
        <f t="shared" si="42"/>
        <v>142</v>
      </c>
      <c r="Q73" s="68">
        <f t="shared" si="40"/>
        <v>0</v>
      </c>
      <c r="R73" s="89"/>
      <c r="S73" s="96"/>
      <c r="T73" s="68">
        <f t="shared" si="41"/>
        <v>142</v>
      </c>
      <c r="U73" s="95"/>
      <c r="V73" s="95">
        <f t="shared" si="32"/>
        <v>142</v>
      </c>
    </row>
    <row r="74" ht="18.95" customHeight="1" spans="1:22">
      <c r="A74" s="71"/>
      <c r="B74" s="76"/>
      <c r="C74" s="76"/>
      <c r="D74" s="73">
        <f t="shared" si="12"/>
        <v>0</v>
      </c>
      <c r="E74" s="68">
        <f t="shared" si="38"/>
        <v>0</v>
      </c>
      <c r="F74" s="73"/>
      <c r="G74" s="73"/>
      <c r="H74" s="73"/>
      <c r="I74" s="92"/>
      <c r="J74" s="92"/>
      <c r="K74" s="92"/>
      <c r="L74" s="93"/>
      <c r="M74" s="86" t="s">
        <v>416</v>
      </c>
      <c r="N74" s="68">
        <v>221</v>
      </c>
      <c r="O74" s="88"/>
      <c r="P74" s="89">
        <f t="shared" si="42"/>
        <v>221</v>
      </c>
      <c r="Q74" s="68">
        <f t="shared" si="40"/>
        <v>0</v>
      </c>
      <c r="R74" s="89"/>
      <c r="S74" s="96"/>
      <c r="T74" s="68">
        <f t="shared" si="41"/>
        <v>221</v>
      </c>
      <c r="U74" s="95"/>
      <c r="V74" s="95">
        <f t="shared" si="32"/>
        <v>221</v>
      </c>
    </row>
    <row r="75" ht="18.95" customHeight="1" spans="1:22">
      <c r="A75" s="71"/>
      <c r="B75" s="76"/>
      <c r="C75" s="76"/>
      <c r="D75" s="73">
        <f t="shared" si="12"/>
        <v>0</v>
      </c>
      <c r="E75" s="68">
        <f t="shared" si="38"/>
        <v>0</v>
      </c>
      <c r="F75" s="73"/>
      <c r="G75" s="73"/>
      <c r="H75" s="73"/>
      <c r="I75" s="92"/>
      <c r="J75" s="92"/>
      <c r="K75" s="92"/>
      <c r="L75" s="93"/>
      <c r="M75" s="86" t="s">
        <v>417</v>
      </c>
      <c r="N75" s="68">
        <f t="shared" ref="N75:P75" si="43">SUM(N76:N78)</f>
        <v>0</v>
      </c>
      <c r="O75" s="87">
        <f t="shared" si="43"/>
        <v>0</v>
      </c>
      <c r="P75" s="68">
        <f t="shared" si="43"/>
        <v>0</v>
      </c>
      <c r="Q75" s="68">
        <f t="shared" si="40"/>
        <v>0</v>
      </c>
      <c r="R75" s="68">
        <f>SUM(R76:R78)</f>
        <v>0</v>
      </c>
      <c r="S75" s="68">
        <f>SUM(S76:S78)</f>
        <v>0</v>
      </c>
      <c r="T75" s="68">
        <f t="shared" si="41"/>
        <v>0</v>
      </c>
      <c r="U75" s="95"/>
      <c r="V75" s="95">
        <f t="shared" si="32"/>
        <v>0</v>
      </c>
    </row>
    <row r="76" ht="18.95" customHeight="1" spans="1:22">
      <c r="A76" s="71"/>
      <c r="B76" s="76"/>
      <c r="C76" s="76"/>
      <c r="D76" s="73">
        <f t="shared" si="12"/>
        <v>0</v>
      </c>
      <c r="E76" s="68">
        <f t="shared" si="38"/>
        <v>0</v>
      </c>
      <c r="F76" s="73"/>
      <c r="G76" s="73"/>
      <c r="H76" s="73"/>
      <c r="I76" s="92"/>
      <c r="J76" s="92"/>
      <c r="K76" s="92"/>
      <c r="L76" s="93"/>
      <c r="M76" s="86" t="s">
        <v>392</v>
      </c>
      <c r="N76" s="68"/>
      <c r="O76" s="88"/>
      <c r="P76" s="89">
        <f t="shared" ref="P76:P78" si="44">N76+O76</f>
        <v>0</v>
      </c>
      <c r="Q76" s="68">
        <f t="shared" si="40"/>
        <v>0</v>
      </c>
      <c r="R76" s="89"/>
      <c r="S76" s="96"/>
      <c r="T76" s="68">
        <f t="shared" si="41"/>
        <v>0</v>
      </c>
      <c r="U76" s="95"/>
      <c r="V76" s="95">
        <f t="shared" si="32"/>
        <v>0</v>
      </c>
    </row>
    <row r="77" ht="18.95" customHeight="1" spans="1:22">
      <c r="A77" s="71"/>
      <c r="B77" s="76"/>
      <c r="C77" s="76"/>
      <c r="D77" s="73">
        <f t="shared" si="12"/>
        <v>0</v>
      </c>
      <c r="E77" s="68">
        <f t="shared" si="38"/>
        <v>0</v>
      </c>
      <c r="F77" s="73"/>
      <c r="G77" s="73"/>
      <c r="H77" s="73"/>
      <c r="I77" s="92"/>
      <c r="J77" s="92"/>
      <c r="K77" s="92"/>
      <c r="L77" s="93"/>
      <c r="M77" s="86" t="s">
        <v>393</v>
      </c>
      <c r="N77" s="68"/>
      <c r="O77" s="88"/>
      <c r="P77" s="89">
        <f t="shared" si="44"/>
        <v>0</v>
      </c>
      <c r="Q77" s="68">
        <f t="shared" si="40"/>
        <v>0</v>
      </c>
      <c r="R77" s="89"/>
      <c r="S77" s="96"/>
      <c r="T77" s="68">
        <f t="shared" si="41"/>
        <v>0</v>
      </c>
      <c r="U77" s="95"/>
      <c r="V77" s="95">
        <f t="shared" si="32"/>
        <v>0</v>
      </c>
    </row>
    <row r="78" ht="18.95" customHeight="1" spans="1:22">
      <c r="A78" s="71"/>
      <c r="B78" s="76"/>
      <c r="C78" s="76"/>
      <c r="D78" s="73">
        <f t="shared" ref="D78:D141" si="45">B78+C78</f>
        <v>0</v>
      </c>
      <c r="E78" s="68">
        <f t="shared" si="38"/>
        <v>0</v>
      </c>
      <c r="F78" s="73"/>
      <c r="G78" s="73"/>
      <c r="H78" s="73"/>
      <c r="I78" s="92"/>
      <c r="J78" s="92"/>
      <c r="K78" s="92"/>
      <c r="L78" s="93"/>
      <c r="M78" s="86" t="s">
        <v>418</v>
      </c>
      <c r="N78" s="68"/>
      <c r="O78" s="88"/>
      <c r="P78" s="89">
        <f t="shared" si="44"/>
        <v>0</v>
      </c>
      <c r="Q78" s="68">
        <f t="shared" si="40"/>
        <v>0</v>
      </c>
      <c r="R78" s="89"/>
      <c r="S78" s="96"/>
      <c r="T78" s="68">
        <f t="shared" si="41"/>
        <v>0</v>
      </c>
      <c r="U78" s="95"/>
      <c r="V78" s="95">
        <f t="shared" si="32"/>
        <v>0</v>
      </c>
    </row>
    <row r="79" ht="18.95" customHeight="1" spans="1:22">
      <c r="A79" s="71"/>
      <c r="B79" s="76"/>
      <c r="C79" s="76"/>
      <c r="D79" s="73">
        <f t="shared" si="45"/>
        <v>0</v>
      </c>
      <c r="E79" s="68">
        <f t="shared" si="38"/>
        <v>0</v>
      </c>
      <c r="F79" s="73"/>
      <c r="G79" s="73"/>
      <c r="H79" s="73"/>
      <c r="I79" s="92"/>
      <c r="J79" s="92"/>
      <c r="K79" s="92"/>
      <c r="L79" s="93"/>
      <c r="M79" s="86" t="s">
        <v>419</v>
      </c>
      <c r="N79" s="68">
        <f t="shared" ref="N79:P79" si="46">SUM(N80:N82)</f>
        <v>0</v>
      </c>
      <c r="O79" s="87">
        <f t="shared" si="46"/>
        <v>0</v>
      </c>
      <c r="P79" s="68">
        <f t="shared" si="46"/>
        <v>0</v>
      </c>
      <c r="Q79" s="68">
        <f t="shared" si="40"/>
        <v>0</v>
      </c>
      <c r="R79" s="68">
        <f>SUM(R80:R82)</f>
        <v>0</v>
      </c>
      <c r="S79" s="68">
        <f>SUM(S80:S82)</f>
        <v>0</v>
      </c>
      <c r="T79" s="68">
        <f t="shared" si="41"/>
        <v>0</v>
      </c>
      <c r="U79" s="95"/>
      <c r="V79" s="95">
        <f t="shared" si="32"/>
        <v>0</v>
      </c>
    </row>
    <row r="80" ht="18.95" customHeight="1" spans="1:22">
      <c r="A80" s="71"/>
      <c r="B80" s="76"/>
      <c r="C80" s="76"/>
      <c r="D80" s="73">
        <f t="shared" si="45"/>
        <v>0</v>
      </c>
      <c r="E80" s="68">
        <f t="shared" si="38"/>
        <v>0</v>
      </c>
      <c r="F80" s="73"/>
      <c r="G80" s="73"/>
      <c r="H80" s="73"/>
      <c r="I80" s="92"/>
      <c r="J80" s="92"/>
      <c r="K80" s="92"/>
      <c r="L80" s="93"/>
      <c r="M80" s="86" t="s">
        <v>392</v>
      </c>
      <c r="N80" s="68"/>
      <c r="O80" s="88"/>
      <c r="P80" s="89">
        <f t="shared" ref="P80:P82" si="47">N80+O80</f>
        <v>0</v>
      </c>
      <c r="Q80" s="68">
        <f t="shared" si="40"/>
        <v>0</v>
      </c>
      <c r="R80" s="89"/>
      <c r="S80" s="96"/>
      <c r="T80" s="68">
        <f t="shared" si="41"/>
        <v>0</v>
      </c>
      <c r="U80" s="95"/>
      <c r="V80" s="95">
        <f t="shared" si="32"/>
        <v>0</v>
      </c>
    </row>
    <row r="81" ht="18.95" customHeight="1" spans="1:22">
      <c r="A81" s="71"/>
      <c r="B81" s="76"/>
      <c r="C81" s="76"/>
      <c r="D81" s="73">
        <f t="shared" si="45"/>
        <v>0</v>
      </c>
      <c r="E81" s="68">
        <f t="shared" si="38"/>
        <v>0</v>
      </c>
      <c r="F81" s="73"/>
      <c r="G81" s="73"/>
      <c r="H81" s="73"/>
      <c r="I81" s="92"/>
      <c r="J81" s="92"/>
      <c r="K81" s="92"/>
      <c r="L81" s="93"/>
      <c r="M81" s="86" t="s">
        <v>393</v>
      </c>
      <c r="N81" s="68"/>
      <c r="O81" s="88"/>
      <c r="P81" s="89">
        <f t="shared" si="47"/>
        <v>0</v>
      </c>
      <c r="Q81" s="68">
        <f t="shared" si="40"/>
        <v>0</v>
      </c>
      <c r="R81" s="89"/>
      <c r="S81" s="96"/>
      <c r="T81" s="68">
        <f t="shared" si="41"/>
        <v>0</v>
      </c>
      <c r="U81" s="95"/>
      <c r="V81" s="95">
        <f t="shared" si="32"/>
        <v>0</v>
      </c>
    </row>
    <row r="82" ht="18.95" customHeight="1" spans="1:22">
      <c r="A82" s="71"/>
      <c r="B82" s="76"/>
      <c r="C82" s="76"/>
      <c r="D82" s="73">
        <f t="shared" si="45"/>
        <v>0</v>
      </c>
      <c r="E82" s="68">
        <f t="shared" si="38"/>
        <v>0</v>
      </c>
      <c r="F82" s="73"/>
      <c r="G82" s="73"/>
      <c r="H82" s="73"/>
      <c r="I82" s="92"/>
      <c r="J82" s="92"/>
      <c r="K82" s="92"/>
      <c r="L82" s="93"/>
      <c r="M82" s="86" t="s">
        <v>420</v>
      </c>
      <c r="N82" s="68"/>
      <c r="O82" s="88"/>
      <c r="P82" s="89">
        <f t="shared" si="47"/>
        <v>0</v>
      </c>
      <c r="Q82" s="68">
        <f t="shared" si="40"/>
        <v>0</v>
      </c>
      <c r="R82" s="89"/>
      <c r="S82" s="96"/>
      <c r="T82" s="68">
        <f t="shared" si="41"/>
        <v>0</v>
      </c>
      <c r="U82" s="95"/>
      <c r="V82" s="95">
        <f t="shared" si="32"/>
        <v>0</v>
      </c>
    </row>
    <row r="83" ht="27" customHeight="1" spans="1:22">
      <c r="A83" s="71"/>
      <c r="B83" s="76"/>
      <c r="C83" s="76"/>
      <c r="D83" s="73">
        <f t="shared" si="45"/>
        <v>0</v>
      </c>
      <c r="E83" s="68">
        <f t="shared" si="38"/>
        <v>0</v>
      </c>
      <c r="F83" s="73"/>
      <c r="G83" s="73"/>
      <c r="H83" s="73"/>
      <c r="I83" s="92"/>
      <c r="J83" s="92"/>
      <c r="K83" s="92"/>
      <c r="L83" s="93"/>
      <c r="M83" s="86" t="s">
        <v>421</v>
      </c>
      <c r="N83" s="68">
        <f t="shared" ref="N83:P83" si="48">SUM(N84:N88)</f>
        <v>0</v>
      </c>
      <c r="O83" s="87">
        <f t="shared" si="48"/>
        <v>0</v>
      </c>
      <c r="P83" s="68">
        <f t="shared" si="48"/>
        <v>0</v>
      </c>
      <c r="Q83" s="68">
        <f t="shared" si="40"/>
        <v>0</v>
      </c>
      <c r="R83" s="68">
        <f>SUM(R84:R88)</f>
        <v>0</v>
      </c>
      <c r="S83" s="68">
        <f>SUM(S84:S88)</f>
        <v>0</v>
      </c>
      <c r="T83" s="68">
        <f t="shared" si="41"/>
        <v>0</v>
      </c>
      <c r="U83" s="95"/>
      <c r="V83" s="95">
        <f t="shared" si="32"/>
        <v>0</v>
      </c>
    </row>
    <row r="84" ht="18.95" customHeight="1" spans="1:22">
      <c r="A84" s="71"/>
      <c r="B84" s="76"/>
      <c r="C84" s="76"/>
      <c r="D84" s="73">
        <f t="shared" si="45"/>
        <v>0</v>
      </c>
      <c r="E84" s="68">
        <f t="shared" si="38"/>
        <v>0</v>
      </c>
      <c r="F84" s="73"/>
      <c r="G84" s="73"/>
      <c r="H84" s="73"/>
      <c r="I84" s="92"/>
      <c r="J84" s="92"/>
      <c r="K84" s="92"/>
      <c r="L84" s="93"/>
      <c r="M84" s="86" t="s">
        <v>408</v>
      </c>
      <c r="N84" s="68"/>
      <c r="O84" s="88"/>
      <c r="P84" s="89">
        <f t="shared" ref="P84:P88" si="49">N84+O84</f>
        <v>0</v>
      </c>
      <c r="Q84" s="68">
        <f t="shared" si="40"/>
        <v>0</v>
      </c>
      <c r="R84" s="89"/>
      <c r="S84" s="96"/>
      <c r="T84" s="68">
        <f t="shared" si="41"/>
        <v>0</v>
      </c>
      <c r="U84" s="95"/>
      <c r="V84" s="95">
        <f t="shared" si="32"/>
        <v>0</v>
      </c>
    </row>
    <row r="85" ht="27" customHeight="1" spans="1:22">
      <c r="A85" s="71"/>
      <c r="B85" s="76"/>
      <c r="C85" s="76"/>
      <c r="D85" s="73">
        <f t="shared" si="45"/>
        <v>0</v>
      </c>
      <c r="E85" s="68">
        <f t="shared" si="38"/>
        <v>0</v>
      </c>
      <c r="F85" s="73"/>
      <c r="G85" s="73"/>
      <c r="H85" s="73"/>
      <c r="I85" s="92"/>
      <c r="J85" s="92"/>
      <c r="K85" s="92"/>
      <c r="L85" s="93"/>
      <c r="M85" s="86" t="s">
        <v>409</v>
      </c>
      <c r="N85" s="68"/>
      <c r="O85" s="88"/>
      <c r="P85" s="89">
        <f t="shared" si="49"/>
        <v>0</v>
      </c>
      <c r="Q85" s="68">
        <f t="shared" si="40"/>
        <v>0</v>
      </c>
      <c r="R85" s="89"/>
      <c r="S85" s="96"/>
      <c r="T85" s="68">
        <f t="shared" si="41"/>
        <v>0</v>
      </c>
      <c r="U85" s="95"/>
      <c r="V85" s="95">
        <f t="shared" si="32"/>
        <v>0</v>
      </c>
    </row>
    <row r="86" ht="18.95" customHeight="1" spans="1:22">
      <c r="A86" s="71"/>
      <c r="B86" s="76"/>
      <c r="C86" s="76"/>
      <c r="D86" s="73">
        <f t="shared" si="45"/>
        <v>0</v>
      </c>
      <c r="E86" s="68">
        <f t="shared" si="38"/>
        <v>0</v>
      </c>
      <c r="F86" s="73"/>
      <c r="G86" s="73"/>
      <c r="H86" s="73"/>
      <c r="I86" s="92"/>
      <c r="J86" s="92"/>
      <c r="K86" s="92"/>
      <c r="L86" s="93"/>
      <c r="M86" s="86" t="s">
        <v>410</v>
      </c>
      <c r="N86" s="68"/>
      <c r="O86" s="88"/>
      <c r="P86" s="89">
        <f t="shared" si="49"/>
        <v>0</v>
      </c>
      <c r="Q86" s="68">
        <f t="shared" si="40"/>
        <v>0</v>
      </c>
      <c r="R86" s="89"/>
      <c r="S86" s="96"/>
      <c r="T86" s="68">
        <f t="shared" si="41"/>
        <v>0</v>
      </c>
      <c r="U86" s="95"/>
      <c r="V86" s="95">
        <f t="shared" si="32"/>
        <v>0</v>
      </c>
    </row>
    <row r="87" ht="18.95" customHeight="1" spans="1:22">
      <c r="A87" s="71"/>
      <c r="B87" s="76"/>
      <c r="C87" s="76"/>
      <c r="D87" s="73">
        <f t="shared" si="45"/>
        <v>0</v>
      </c>
      <c r="E87" s="68">
        <f t="shared" si="38"/>
        <v>0</v>
      </c>
      <c r="F87" s="73"/>
      <c r="G87" s="73"/>
      <c r="H87" s="73"/>
      <c r="I87" s="92"/>
      <c r="J87" s="92"/>
      <c r="K87" s="92"/>
      <c r="L87" s="93"/>
      <c r="M87" s="86" t="s">
        <v>411</v>
      </c>
      <c r="N87" s="68"/>
      <c r="O87" s="88"/>
      <c r="P87" s="89">
        <f t="shared" si="49"/>
        <v>0</v>
      </c>
      <c r="Q87" s="68">
        <f t="shared" si="40"/>
        <v>0</v>
      </c>
      <c r="R87" s="89"/>
      <c r="S87" s="96"/>
      <c r="T87" s="68">
        <f t="shared" si="41"/>
        <v>0</v>
      </c>
      <c r="U87" s="95"/>
      <c r="V87" s="95">
        <f t="shared" si="32"/>
        <v>0</v>
      </c>
    </row>
    <row r="88" ht="29" customHeight="1" spans="1:22">
      <c r="A88" s="71"/>
      <c r="B88" s="76"/>
      <c r="C88" s="76"/>
      <c r="D88" s="73">
        <f t="shared" si="45"/>
        <v>0</v>
      </c>
      <c r="E88" s="68">
        <f t="shared" si="38"/>
        <v>0</v>
      </c>
      <c r="F88" s="73"/>
      <c r="G88" s="73"/>
      <c r="H88" s="73"/>
      <c r="I88" s="92"/>
      <c r="J88" s="92"/>
      <c r="K88" s="92"/>
      <c r="L88" s="93"/>
      <c r="M88" s="86" t="s">
        <v>422</v>
      </c>
      <c r="N88" s="68"/>
      <c r="O88" s="88"/>
      <c r="P88" s="89">
        <f t="shared" si="49"/>
        <v>0</v>
      </c>
      <c r="Q88" s="68">
        <f t="shared" si="40"/>
        <v>0</v>
      </c>
      <c r="R88" s="89"/>
      <c r="S88" s="96"/>
      <c r="T88" s="68">
        <f t="shared" si="41"/>
        <v>0</v>
      </c>
      <c r="U88" s="95"/>
      <c r="V88" s="95">
        <f t="shared" si="32"/>
        <v>0</v>
      </c>
    </row>
    <row r="89" ht="21" customHeight="1" spans="1:22">
      <c r="A89" s="71"/>
      <c r="B89" s="76"/>
      <c r="C89" s="76"/>
      <c r="D89" s="73">
        <f t="shared" si="45"/>
        <v>0</v>
      </c>
      <c r="E89" s="68">
        <f t="shared" si="38"/>
        <v>0</v>
      </c>
      <c r="F89" s="73"/>
      <c r="G89" s="73"/>
      <c r="H89" s="73"/>
      <c r="I89" s="92"/>
      <c r="J89" s="92"/>
      <c r="K89" s="92"/>
      <c r="L89" s="93"/>
      <c r="M89" s="86" t="s">
        <v>423</v>
      </c>
      <c r="N89" s="68">
        <f t="shared" ref="N89:P89" si="50">SUM(N90:N91)</f>
        <v>0</v>
      </c>
      <c r="O89" s="87">
        <f t="shared" si="50"/>
        <v>0</v>
      </c>
      <c r="P89" s="68">
        <f t="shared" si="50"/>
        <v>0</v>
      </c>
      <c r="Q89" s="68">
        <f t="shared" si="40"/>
        <v>0</v>
      </c>
      <c r="R89" s="68">
        <f>SUM(R90:R91)</f>
        <v>0</v>
      </c>
      <c r="S89" s="68">
        <f>SUM(S90:S91)</f>
        <v>0</v>
      </c>
      <c r="T89" s="68">
        <f t="shared" si="41"/>
        <v>0</v>
      </c>
      <c r="U89" s="95"/>
      <c r="V89" s="95">
        <f t="shared" si="32"/>
        <v>0</v>
      </c>
    </row>
    <row r="90" ht="21" customHeight="1" spans="1:22">
      <c r="A90" s="71"/>
      <c r="B90" s="76"/>
      <c r="C90" s="76"/>
      <c r="D90" s="73">
        <f t="shared" si="45"/>
        <v>0</v>
      </c>
      <c r="E90" s="68">
        <f t="shared" si="38"/>
        <v>0</v>
      </c>
      <c r="F90" s="73"/>
      <c r="G90" s="73"/>
      <c r="H90" s="73"/>
      <c r="I90" s="92"/>
      <c r="J90" s="92"/>
      <c r="K90" s="92"/>
      <c r="L90" s="93"/>
      <c r="M90" s="86" t="s">
        <v>414</v>
      </c>
      <c r="N90" s="68"/>
      <c r="O90" s="88"/>
      <c r="P90" s="89">
        <f t="shared" ref="P90:P100" si="51">N90+O90</f>
        <v>0</v>
      </c>
      <c r="Q90" s="68">
        <f t="shared" si="40"/>
        <v>0</v>
      </c>
      <c r="R90" s="89"/>
      <c r="S90" s="96"/>
      <c r="T90" s="68">
        <f t="shared" si="41"/>
        <v>0</v>
      </c>
      <c r="U90" s="95"/>
      <c r="V90" s="95">
        <f t="shared" si="32"/>
        <v>0</v>
      </c>
    </row>
    <row r="91" ht="21" customHeight="1" spans="1:22">
      <c r="A91" s="71"/>
      <c r="B91" s="76"/>
      <c r="C91" s="76"/>
      <c r="D91" s="73">
        <f t="shared" si="45"/>
        <v>0</v>
      </c>
      <c r="E91" s="68">
        <f t="shared" si="38"/>
        <v>0</v>
      </c>
      <c r="F91" s="73"/>
      <c r="G91" s="73"/>
      <c r="H91" s="73"/>
      <c r="I91" s="92"/>
      <c r="J91" s="92"/>
      <c r="K91" s="92"/>
      <c r="L91" s="93"/>
      <c r="M91" s="86" t="s">
        <v>424</v>
      </c>
      <c r="N91" s="68"/>
      <c r="O91" s="88"/>
      <c r="P91" s="89">
        <f t="shared" si="51"/>
        <v>0</v>
      </c>
      <c r="Q91" s="68">
        <f t="shared" si="40"/>
        <v>0</v>
      </c>
      <c r="R91" s="89"/>
      <c r="S91" s="96"/>
      <c r="T91" s="68">
        <f t="shared" si="41"/>
        <v>0</v>
      </c>
      <c r="U91" s="95"/>
      <c r="V91" s="95">
        <f t="shared" si="32"/>
        <v>0</v>
      </c>
    </row>
    <row r="92" ht="26" customHeight="1" spans="1:22">
      <c r="A92" s="71"/>
      <c r="B92" s="76"/>
      <c r="C92" s="76"/>
      <c r="D92" s="73">
        <f t="shared" si="45"/>
        <v>0</v>
      </c>
      <c r="E92" s="68">
        <f t="shared" si="38"/>
        <v>0</v>
      </c>
      <c r="F92" s="73"/>
      <c r="G92" s="73"/>
      <c r="H92" s="73"/>
      <c r="I92" s="92"/>
      <c r="J92" s="92"/>
      <c r="K92" s="92"/>
      <c r="L92" s="93"/>
      <c r="M92" s="86" t="s">
        <v>425</v>
      </c>
      <c r="N92" s="68">
        <f t="shared" ref="N92:P92" si="52">SUM(N93:N100)</f>
        <v>0</v>
      </c>
      <c r="O92" s="87">
        <f t="shared" si="52"/>
        <v>0</v>
      </c>
      <c r="P92" s="68">
        <f t="shared" si="52"/>
        <v>0</v>
      </c>
      <c r="Q92" s="68">
        <f t="shared" si="40"/>
        <v>0</v>
      </c>
      <c r="R92" s="68">
        <f>SUM(R93:R100)</f>
        <v>0</v>
      </c>
      <c r="S92" s="68">
        <f>SUM(S93:S100)</f>
        <v>0</v>
      </c>
      <c r="T92" s="68">
        <f t="shared" si="41"/>
        <v>0</v>
      </c>
      <c r="U92" s="95"/>
      <c r="V92" s="95">
        <f t="shared" si="32"/>
        <v>0</v>
      </c>
    </row>
    <row r="93" ht="23" customHeight="1" spans="1:22">
      <c r="A93" s="71"/>
      <c r="B93" s="76"/>
      <c r="C93" s="76"/>
      <c r="D93" s="73">
        <f t="shared" si="45"/>
        <v>0</v>
      </c>
      <c r="E93" s="68">
        <f t="shared" si="38"/>
        <v>0</v>
      </c>
      <c r="F93" s="73"/>
      <c r="G93" s="73"/>
      <c r="H93" s="73"/>
      <c r="I93" s="92"/>
      <c r="J93" s="92"/>
      <c r="K93" s="92"/>
      <c r="L93" s="93"/>
      <c r="M93" s="86" t="s">
        <v>392</v>
      </c>
      <c r="N93" s="68"/>
      <c r="O93" s="88"/>
      <c r="P93" s="89">
        <f t="shared" si="51"/>
        <v>0</v>
      </c>
      <c r="Q93" s="68">
        <f t="shared" si="40"/>
        <v>0</v>
      </c>
      <c r="R93" s="89"/>
      <c r="S93" s="96"/>
      <c r="T93" s="68">
        <f t="shared" si="41"/>
        <v>0</v>
      </c>
      <c r="U93" s="95"/>
      <c r="V93" s="95">
        <f t="shared" si="32"/>
        <v>0</v>
      </c>
    </row>
    <row r="94" ht="23" customHeight="1" spans="1:22">
      <c r="A94" s="71"/>
      <c r="B94" s="76"/>
      <c r="C94" s="76"/>
      <c r="D94" s="73">
        <f t="shared" si="45"/>
        <v>0</v>
      </c>
      <c r="E94" s="68">
        <f t="shared" si="38"/>
        <v>0</v>
      </c>
      <c r="F94" s="73"/>
      <c r="G94" s="73"/>
      <c r="H94" s="73"/>
      <c r="I94" s="92"/>
      <c r="J94" s="92"/>
      <c r="K94" s="92"/>
      <c r="L94" s="93"/>
      <c r="M94" s="86" t="s">
        <v>393</v>
      </c>
      <c r="N94" s="68"/>
      <c r="O94" s="88"/>
      <c r="P94" s="89">
        <f t="shared" si="51"/>
        <v>0</v>
      </c>
      <c r="Q94" s="68">
        <f t="shared" si="40"/>
        <v>0</v>
      </c>
      <c r="R94" s="89"/>
      <c r="S94" s="96"/>
      <c r="T94" s="68">
        <f t="shared" si="41"/>
        <v>0</v>
      </c>
      <c r="U94" s="95"/>
      <c r="V94" s="95">
        <f t="shared" si="32"/>
        <v>0</v>
      </c>
    </row>
    <row r="95" ht="23" customHeight="1" spans="1:22">
      <c r="A95" s="71"/>
      <c r="B95" s="76"/>
      <c r="C95" s="76"/>
      <c r="D95" s="73">
        <f t="shared" si="45"/>
        <v>0</v>
      </c>
      <c r="E95" s="68">
        <f t="shared" si="38"/>
        <v>0</v>
      </c>
      <c r="F95" s="73"/>
      <c r="G95" s="73"/>
      <c r="H95" s="73"/>
      <c r="I95" s="92"/>
      <c r="J95" s="92"/>
      <c r="K95" s="92"/>
      <c r="L95" s="93"/>
      <c r="M95" s="86" t="s">
        <v>394</v>
      </c>
      <c r="N95" s="68"/>
      <c r="O95" s="88"/>
      <c r="P95" s="89">
        <f t="shared" si="51"/>
        <v>0</v>
      </c>
      <c r="Q95" s="68">
        <f t="shared" si="40"/>
        <v>0</v>
      </c>
      <c r="R95" s="89"/>
      <c r="S95" s="96"/>
      <c r="T95" s="68">
        <f t="shared" si="41"/>
        <v>0</v>
      </c>
      <c r="U95" s="95"/>
      <c r="V95" s="95">
        <f t="shared" si="32"/>
        <v>0</v>
      </c>
    </row>
    <row r="96" ht="23" customHeight="1" spans="1:22">
      <c r="A96" s="71"/>
      <c r="B96" s="76"/>
      <c r="C96" s="76"/>
      <c r="D96" s="73">
        <f t="shared" si="45"/>
        <v>0</v>
      </c>
      <c r="E96" s="68">
        <f t="shared" si="38"/>
        <v>0</v>
      </c>
      <c r="F96" s="73"/>
      <c r="G96" s="73"/>
      <c r="H96" s="73"/>
      <c r="I96" s="92"/>
      <c r="J96" s="92"/>
      <c r="K96" s="92"/>
      <c r="L96" s="93"/>
      <c r="M96" s="86" t="s">
        <v>395</v>
      </c>
      <c r="N96" s="68"/>
      <c r="O96" s="88"/>
      <c r="P96" s="89">
        <f t="shared" si="51"/>
        <v>0</v>
      </c>
      <c r="Q96" s="68">
        <f t="shared" si="40"/>
        <v>0</v>
      </c>
      <c r="R96" s="89"/>
      <c r="S96" s="96"/>
      <c r="T96" s="68">
        <f t="shared" si="41"/>
        <v>0</v>
      </c>
      <c r="U96" s="95"/>
      <c r="V96" s="95">
        <f t="shared" si="32"/>
        <v>0</v>
      </c>
    </row>
    <row r="97" ht="23" customHeight="1" spans="1:22">
      <c r="A97" s="71"/>
      <c r="B97" s="76"/>
      <c r="C97" s="76"/>
      <c r="D97" s="73">
        <f t="shared" si="45"/>
        <v>0</v>
      </c>
      <c r="E97" s="68">
        <f t="shared" si="38"/>
        <v>0</v>
      </c>
      <c r="F97" s="73"/>
      <c r="G97" s="73"/>
      <c r="H97" s="73"/>
      <c r="I97" s="92"/>
      <c r="J97" s="92"/>
      <c r="K97" s="92"/>
      <c r="L97" s="93"/>
      <c r="M97" s="86" t="s">
        <v>398</v>
      </c>
      <c r="N97" s="68"/>
      <c r="O97" s="88"/>
      <c r="P97" s="89">
        <f t="shared" si="51"/>
        <v>0</v>
      </c>
      <c r="Q97" s="68">
        <f t="shared" si="40"/>
        <v>0</v>
      </c>
      <c r="R97" s="89"/>
      <c r="S97" s="96"/>
      <c r="T97" s="68">
        <f t="shared" si="41"/>
        <v>0</v>
      </c>
      <c r="U97" s="95"/>
      <c r="V97" s="95">
        <f t="shared" si="32"/>
        <v>0</v>
      </c>
    </row>
    <row r="98" ht="23" customHeight="1" spans="1:22">
      <c r="A98" s="71"/>
      <c r="B98" s="76"/>
      <c r="C98" s="76"/>
      <c r="D98" s="73">
        <f t="shared" si="45"/>
        <v>0</v>
      </c>
      <c r="E98" s="68">
        <f t="shared" si="38"/>
        <v>0</v>
      </c>
      <c r="F98" s="73"/>
      <c r="G98" s="73"/>
      <c r="H98" s="73"/>
      <c r="I98" s="92"/>
      <c r="J98" s="92"/>
      <c r="K98" s="92"/>
      <c r="L98" s="93"/>
      <c r="M98" s="86" t="s">
        <v>400</v>
      </c>
      <c r="N98" s="68"/>
      <c r="O98" s="88"/>
      <c r="P98" s="89">
        <f t="shared" si="51"/>
        <v>0</v>
      </c>
      <c r="Q98" s="68">
        <f t="shared" si="40"/>
        <v>0</v>
      </c>
      <c r="R98" s="89"/>
      <c r="S98" s="96"/>
      <c r="T98" s="68">
        <f t="shared" si="41"/>
        <v>0</v>
      </c>
      <c r="U98" s="95"/>
      <c r="V98" s="95">
        <f t="shared" si="32"/>
        <v>0</v>
      </c>
    </row>
    <row r="99" ht="23" customHeight="1" spans="1:22">
      <c r="A99" s="71"/>
      <c r="B99" s="76"/>
      <c r="C99" s="76"/>
      <c r="D99" s="73">
        <f t="shared" si="45"/>
        <v>0</v>
      </c>
      <c r="E99" s="68">
        <f t="shared" si="38"/>
        <v>0</v>
      </c>
      <c r="F99" s="73"/>
      <c r="G99" s="73"/>
      <c r="H99" s="73"/>
      <c r="I99" s="92"/>
      <c r="J99" s="92"/>
      <c r="K99" s="92"/>
      <c r="L99" s="93"/>
      <c r="M99" s="86" t="s">
        <v>401</v>
      </c>
      <c r="N99" s="68"/>
      <c r="O99" s="88"/>
      <c r="P99" s="89">
        <f t="shared" si="51"/>
        <v>0</v>
      </c>
      <c r="Q99" s="68">
        <f t="shared" si="40"/>
        <v>0</v>
      </c>
      <c r="R99" s="89"/>
      <c r="S99" s="96"/>
      <c r="T99" s="68">
        <f t="shared" si="41"/>
        <v>0</v>
      </c>
      <c r="U99" s="95"/>
      <c r="V99" s="95">
        <f t="shared" si="32"/>
        <v>0</v>
      </c>
    </row>
    <row r="100" ht="27" customHeight="1" spans="1:22">
      <c r="A100" s="71"/>
      <c r="B100" s="76"/>
      <c r="C100" s="76"/>
      <c r="D100" s="73">
        <f t="shared" si="45"/>
        <v>0</v>
      </c>
      <c r="E100" s="68">
        <f t="shared" si="38"/>
        <v>0</v>
      </c>
      <c r="F100" s="73"/>
      <c r="G100" s="73"/>
      <c r="H100" s="73"/>
      <c r="I100" s="92"/>
      <c r="J100" s="92"/>
      <c r="K100" s="92"/>
      <c r="L100" s="93"/>
      <c r="M100" s="86" t="s">
        <v>426</v>
      </c>
      <c r="N100" s="68"/>
      <c r="O100" s="88"/>
      <c r="P100" s="89">
        <f t="shared" si="51"/>
        <v>0</v>
      </c>
      <c r="Q100" s="68">
        <f t="shared" si="40"/>
        <v>0</v>
      </c>
      <c r="R100" s="89"/>
      <c r="S100" s="96"/>
      <c r="T100" s="68">
        <f t="shared" si="41"/>
        <v>0</v>
      </c>
      <c r="U100" s="95"/>
      <c r="V100" s="95">
        <f t="shared" si="32"/>
        <v>0</v>
      </c>
    </row>
    <row r="101" ht="23" customHeight="1" spans="1:22">
      <c r="A101" s="71"/>
      <c r="B101" s="76"/>
      <c r="C101" s="76"/>
      <c r="D101" s="73">
        <f t="shared" si="45"/>
        <v>0</v>
      </c>
      <c r="E101" s="68">
        <f t="shared" si="38"/>
        <v>0</v>
      </c>
      <c r="F101" s="73"/>
      <c r="G101" s="73"/>
      <c r="H101" s="73"/>
      <c r="I101" s="92"/>
      <c r="J101" s="92"/>
      <c r="K101" s="92"/>
      <c r="L101" s="93"/>
      <c r="M101" s="86" t="s">
        <v>427</v>
      </c>
      <c r="N101" s="68">
        <f t="shared" ref="N101:P101" si="53">N102+N107+N112+N117+N118</f>
        <v>299</v>
      </c>
      <c r="O101" s="87">
        <f t="shared" si="53"/>
        <v>0</v>
      </c>
      <c r="P101" s="68">
        <f t="shared" si="53"/>
        <v>299</v>
      </c>
      <c r="Q101" s="68">
        <f t="shared" si="40"/>
        <v>0</v>
      </c>
      <c r="R101" s="68">
        <f>R102+R107+R112+R117+R118</f>
        <v>0</v>
      </c>
      <c r="S101" s="68">
        <f>S102+S107+S112+S117+S118</f>
        <v>0</v>
      </c>
      <c r="T101" s="68">
        <f t="shared" si="41"/>
        <v>299</v>
      </c>
      <c r="U101" s="95"/>
      <c r="V101" s="95">
        <f t="shared" si="32"/>
        <v>299</v>
      </c>
    </row>
    <row r="102" ht="27" customHeight="1" spans="1:22">
      <c r="A102" s="71"/>
      <c r="B102" s="76"/>
      <c r="C102" s="76"/>
      <c r="D102" s="73">
        <f t="shared" si="45"/>
        <v>0</v>
      </c>
      <c r="E102" s="68">
        <f t="shared" si="38"/>
        <v>0</v>
      </c>
      <c r="F102" s="73"/>
      <c r="G102" s="73"/>
      <c r="H102" s="73"/>
      <c r="I102" s="92"/>
      <c r="J102" s="92"/>
      <c r="K102" s="92"/>
      <c r="L102" s="93"/>
      <c r="M102" s="86" t="s">
        <v>428</v>
      </c>
      <c r="N102" s="68">
        <f t="shared" ref="N102:P102" si="54">SUM(N103:N106)</f>
        <v>299</v>
      </c>
      <c r="O102" s="87">
        <f t="shared" si="54"/>
        <v>0</v>
      </c>
      <c r="P102" s="68">
        <f t="shared" si="54"/>
        <v>299</v>
      </c>
      <c r="Q102" s="68">
        <f t="shared" si="40"/>
        <v>0</v>
      </c>
      <c r="R102" s="68">
        <f>SUM(R103:R106)</f>
        <v>0</v>
      </c>
      <c r="S102" s="68">
        <f>SUM(S103:S106)</f>
        <v>0</v>
      </c>
      <c r="T102" s="68">
        <f t="shared" si="41"/>
        <v>299</v>
      </c>
      <c r="U102" s="95"/>
      <c r="V102" s="95">
        <f t="shared" si="32"/>
        <v>299</v>
      </c>
    </row>
    <row r="103" ht="18.95" customHeight="1" spans="1:22">
      <c r="A103" s="71"/>
      <c r="B103" s="76"/>
      <c r="C103" s="76"/>
      <c r="D103" s="73">
        <f t="shared" si="45"/>
        <v>0</v>
      </c>
      <c r="E103" s="68">
        <f t="shared" si="38"/>
        <v>0</v>
      </c>
      <c r="F103" s="73"/>
      <c r="G103" s="73"/>
      <c r="H103" s="73"/>
      <c r="I103" s="92"/>
      <c r="J103" s="92"/>
      <c r="K103" s="92"/>
      <c r="L103" s="93"/>
      <c r="M103" s="86" t="s">
        <v>364</v>
      </c>
      <c r="N103" s="68">
        <v>299</v>
      </c>
      <c r="O103" s="88"/>
      <c r="P103" s="89">
        <f t="shared" ref="P103:P106" si="55">N103+O103</f>
        <v>299</v>
      </c>
      <c r="Q103" s="68">
        <f t="shared" si="40"/>
        <v>0</v>
      </c>
      <c r="R103" s="89"/>
      <c r="S103" s="96"/>
      <c r="T103" s="68">
        <f t="shared" si="41"/>
        <v>299</v>
      </c>
      <c r="U103" s="95"/>
      <c r="V103" s="95">
        <f t="shared" si="32"/>
        <v>299</v>
      </c>
    </row>
    <row r="104" ht="18.95" customHeight="1" spans="1:22">
      <c r="A104" s="71"/>
      <c r="B104" s="76"/>
      <c r="C104" s="76"/>
      <c r="D104" s="73">
        <f t="shared" si="45"/>
        <v>0</v>
      </c>
      <c r="E104" s="68">
        <f t="shared" si="38"/>
        <v>0</v>
      </c>
      <c r="F104" s="73"/>
      <c r="G104" s="73"/>
      <c r="H104" s="73"/>
      <c r="I104" s="92"/>
      <c r="J104" s="92"/>
      <c r="K104" s="92"/>
      <c r="L104" s="93"/>
      <c r="M104" s="86" t="s">
        <v>429</v>
      </c>
      <c r="N104" s="68"/>
      <c r="O104" s="88"/>
      <c r="P104" s="89">
        <f t="shared" si="55"/>
        <v>0</v>
      </c>
      <c r="Q104" s="68">
        <f t="shared" si="40"/>
        <v>0</v>
      </c>
      <c r="R104" s="89"/>
      <c r="S104" s="96"/>
      <c r="T104" s="68">
        <f t="shared" si="41"/>
        <v>0</v>
      </c>
      <c r="U104" s="95"/>
      <c r="V104" s="95">
        <f t="shared" si="32"/>
        <v>0</v>
      </c>
    </row>
    <row r="105" ht="18.95" customHeight="1" spans="1:22">
      <c r="A105" s="71"/>
      <c r="B105" s="76"/>
      <c r="C105" s="76"/>
      <c r="D105" s="73">
        <f t="shared" si="45"/>
        <v>0</v>
      </c>
      <c r="E105" s="68">
        <f t="shared" si="38"/>
        <v>0</v>
      </c>
      <c r="F105" s="73"/>
      <c r="G105" s="73"/>
      <c r="H105" s="73"/>
      <c r="I105" s="92"/>
      <c r="J105" s="92"/>
      <c r="K105" s="92"/>
      <c r="L105" s="93"/>
      <c r="M105" s="86" t="s">
        <v>430</v>
      </c>
      <c r="N105" s="68"/>
      <c r="O105" s="88"/>
      <c r="P105" s="89">
        <f t="shared" si="55"/>
        <v>0</v>
      </c>
      <c r="Q105" s="68">
        <f t="shared" si="40"/>
        <v>0</v>
      </c>
      <c r="R105" s="89"/>
      <c r="S105" s="96"/>
      <c r="T105" s="68">
        <f t="shared" si="41"/>
        <v>0</v>
      </c>
      <c r="U105" s="95"/>
      <c r="V105" s="95">
        <f t="shared" si="32"/>
        <v>0</v>
      </c>
    </row>
    <row r="106" ht="18.95" customHeight="1" spans="1:22">
      <c r="A106" s="71"/>
      <c r="B106" s="76"/>
      <c r="C106" s="76"/>
      <c r="D106" s="73">
        <f t="shared" si="45"/>
        <v>0</v>
      </c>
      <c r="E106" s="68">
        <f t="shared" si="38"/>
        <v>0</v>
      </c>
      <c r="F106" s="73"/>
      <c r="G106" s="73"/>
      <c r="H106" s="73"/>
      <c r="I106" s="92"/>
      <c r="J106" s="92"/>
      <c r="K106" s="92"/>
      <c r="L106" s="93"/>
      <c r="M106" s="86" t="s">
        <v>431</v>
      </c>
      <c r="N106" s="68"/>
      <c r="O106" s="88"/>
      <c r="P106" s="89">
        <f t="shared" si="55"/>
        <v>0</v>
      </c>
      <c r="Q106" s="68">
        <f t="shared" si="40"/>
        <v>0</v>
      </c>
      <c r="R106" s="89"/>
      <c r="S106" s="96"/>
      <c r="T106" s="68">
        <f t="shared" si="41"/>
        <v>0</v>
      </c>
      <c r="U106" s="95"/>
      <c r="V106" s="95">
        <f t="shared" si="32"/>
        <v>0</v>
      </c>
    </row>
    <row r="107" ht="18.95" customHeight="1" spans="1:22">
      <c r="A107" s="71"/>
      <c r="B107" s="76"/>
      <c r="C107" s="76"/>
      <c r="D107" s="73">
        <f t="shared" si="45"/>
        <v>0</v>
      </c>
      <c r="E107" s="68">
        <f t="shared" si="38"/>
        <v>0</v>
      </c>
      <c r="F107" s="73"/>
      <c r="G107" s="73"/>
      <c r="H107" s="73"/>
      <c r="I107" s="92"/>
      <c r="J107" s="92"/>
      <c r="K107" s="92"/>
      <c r="L107" s="93"/>
      <c r="M107" s="86" t="s">
        <v>432</v>
      </c>
      <c r="N107" s="68">
        <f t="shared" ref="N107:P107" si="56">SUM(N108:N111)</f>
        <v>0</v>
      </c>
      <c r="O107" s="87">
        <f t="shared" si="56"/>
        <v>0</v>
      </c>
      <c r="P107" s="68">
        <f t="shared" si="56"/>
        <v>0</v>
      </c>
      <c r="Q107" s="68">
        <f t="shared" si="40"/>
        <v>0</v>
      </c>
      <c r="R107" s="68">
        <f>SUM(R108:R111)</f>
        <v>0</v>
      </c>
      <c r="S107" s="68">
        <f>SUM(S108:S111)</f>
        <v>0</v>
      </c>
      <c r="T107" s="68">
        <f t="shared" si="41"/>
        <v>0</v>
      </c>
      <c r="U107" s="95"/>
      <c r="V107" s="95">
        <f t="shared" si="32"/>
        <v>0</v>
      </c>
    </row>
    <row r="108" ht="18.95" customHeight="1" spans="1:22">
      <c r="A108" s="71"/>
      <c r="B108" s="76"/>
      <c r="C108" s="76"/>
      <c r="D108" s="73">
        <f t="shared" si="45"/>
        <v>0</v>
      </c>
      <c r="E108" s="68">
        <f t="shared" si="38"/>
        <v>0</v>
      </c>
      <c r="F108" s="73"/>
      <c r="G108" s="73"/>
      <c r="H108" s="73"/>
      <c r="I108" s="92"/>
      <c r="J108" s="92"/>
      <c r="K108" s="92"/>
      <c r="L108" s="93"/>
      <c r="M108" s="86" t="s">
        <v>364</v>
      </c>
      <c r="N108" s="68"/>
      <c r="O108" s="88"/>
      <c r="P108" s="89">
        <f t="shared" ref="P108:P111" si="57">N108+O108</f>
        <v>0</v>
      </c>
      <c r="Q108" s="68">
        <f t="shared" si="40"/>
        <v>0</v>
      </c>
      <c r="R108" s="89"/>
      <c r="S108" s="96"/>
      <c r="T108" s="68">
        <f t="shared" si="41"/>
        <v>0</v>
      </c>
      <c r="U108" s="95"/>
      <c r="V108" s="95">
        <f t="shared" si="32"/>
        <v>0</v>
      </c>
    </row>
    <row r="109" ht="18.95" customHeight="1" spans="1:22">
      <c r="A109" s="71"/>
      <c r="B109" s="76"/>
      <c r="C109" s="76"/>
      <c r="D109" s="73">
        <f t="shared" si="45"/>
        <v>0</v>
      </c>
      <c r="E109" s="68">
        <f t="shared" si="38"/>
        <v>0</v>
      </c>
      <c r="F109" s="73"/>
      <c r="G109" s="73"/>
      <c r="H109" s="73"/>
      <c r="I109" s="92"/>
      <c r="J109" s="92"/>
      <c r="K109" s="92"/>
      <c r="L109" s="93"/>
      <c r="M109" s="86" t="s">
        <v>429</v>
      </c>
      <c r="N109" s="68"/>
      <c r="O109" s="88"/>
      <c r="P109" s="89">
        <f t="shared" si="57"/>
        <v>0</v>
      </c>
      <c r="Q109" s="68">
        <f t="shared" si="40"/>
        <v>0</v>
      </c>
      <c r="R109" s="89"/>
      <c r="S109" s="96"/>
      <c r="T109" s="68">
        <f t="shared" si="41"/>
        <v>0</v>
      </c>
      <c r="U109" s="95"/>
      <c r="V109" s="95">
        <f t="shared" si="32"/>
        <v>0</v>
      </c>
    </row>
    <row r="110" ht="18.95" customHeight="1" spans="1:22">
      <c r="A110" s="71"/>
      <c r="B110" s="76"/>
      <c r="C110" s="76"/>
      <c r="D110" s="73">
        <f t="shared" si="45"/>
        <v>0</v>
      </c>
      <c r="E110" s="68">
        <f t="shared" si="38"/>
        <v>0</v>
      </c>
      <c r="F110" s="73"/>
      <c r="G110" s="73"/>
      <c r="H110" s="73"/>
      <c r="I110" s="92"/>
      <c r="J110" s="92"/>
      <c r="K110" s="92"/>
      <c r="L110" s="93"/>
      <c r="M110" s="86" t="s">
        <v>433</v>
      </c>
      <c r="N110" s="68"/>
      <c r="O110" s="88"/>
      <c r="P110" s="89">
        <f t="shared" si="57"/>
        <v>0</v>
      </c>
      <c r="Q110" s="68">
        <f t="shared" si="40"/>
        <v>0</v>
      </c>
      <c r="R110" s="89"/>
      <c r="S110" s="96"/>
      <c r="T110" s="68">
        <f t="shared" si="41"/>
        <v>0</v>
      </c>
      <c r="U110" s="95"/>
      <c r="V110" s="95">
        <f t="shared" si="32"/>
        <v>0</v>
      </c>
    </row>
    <row r="111" ht="18.95" customHeight="1" spans="1:22">
      <c r="A111" s="71"/>
      <c r="B111" s="76"/>
      <c r="C111" s="76"/>
      <c r="D111" s="73">
        <f t="shared" si="45"/>
        <v>0</v>
      </c>
      <c r="E111" s="68">
        <f t="shared" si="38"/>
        <v>0</v>
      </c>
      <c r="F111" s="73"/>
      <c r="G111" s="73"/>
      <c r="H111" s="73"/>
      <c r="I111" s="92"/>
      <c r="J111" s="92"/>
      <c r="K111" s="92"/>
      <c r="L111" s="93"/>
      <c r="M111" s="86" t="s">
        <v>434</v>
      </c>
      <c r="N111" s="68"/>
      <c r="O111" s="88"/>
      <c r="P111" s="89">
        <f t="shared" si="57"/>
        <v>0</v>
      </c>
      <c r="Q111" s="68">
        <f t="shared" si="40"/>
        <v>0</v>
      </c>
      <c r="R111" s="89"/>
      <c r="S111" s="96"/>
      <c r="T111" s="68">
        <f t="shared" si="41"/>
        <v>0</v>
      </c>
      <c r="U111" s="95"/>
      <c r="V111" s="95">
        <f t="shared" ref="V111:V174" si="58">T111+U111</f>
        <v>0</v>
      </c>
    </row>
    <row r="112" ht="18.95" customHeight="1" spans="1:22">
      <c r="A112" s="71"/>
      <c r="B112" s="76"/>
      <c r="C112" s="76"/>
      <c r="D112" s="73">
        <f t="shared" si="45"/>
        <v>0</v>
      </c>
      <c r="E112" s="68">
        <f t="shared" si="38"/>
        <v>0</v>
      </c>
      <c r="F112" s="73"/>
      <c r="G112" s="73"/>
      <c r="H112" s="73"/>
      <c r="I112" s="92"/>
      <c r="J112" s="92"/>
      <c r="K112" s="92"/>
      <c r="L112" s="93"/>
      <c r="M112" s="86" t="s">
        <v>435</v>
      </c>
      <c r="N112" s="68">
        <f t="shared" ref="N112:P112" si="59">SUM(N113:N116)</f>
        <v>0</v>
      </c>
      <c r="O112" s="87">
        <f t="shared" si="59"/>
        <v>0</v>
      </c>
      <c r="P112" s="68">
        <f t="shared" si="59"/>
        <v>0</v>
      </c>
      <c r="Q112" s="68">
        <f t="shared" si="40"/>
        <v>0</v>
      </c>
      <c r="R112" s="68">
        <f>SUM(R113:R116)</f>
        <v>0</v>
      </c>
      <c r="S112" s="68">
        <f>SUM(S113:S116)</f>
        <v>0</v>
      </c>
      <c r="T112" s="68">
        <f t="shared" si="41"/>
        <v>0</v>
      </c>
      <c r="U112" s="95"/>
      <c r="V112" s="95">
        <f t="shared" si="58"/>
        <v>0</v>
      </c>
    </row>
    <row r="113" ht="18.95" customHeight="1" spans="1:22">
      <c r="A113" s="71"/>
      <c r="B113" s="76"/>
      <c r="C113" s="76"/>
      <c r="D113" s="73">
        <f t="shared" si="45"/>
        <v>0</v>
      </c>
      <c r="E113" s="68">
        <f t="shared" si="38"/>
        <v>0</v>
      </c>
      <c r="F113" s="73"/>
      <c r="G113" s="73"/>
      <c r="H113" s="73"/>
      <c r="I113" s="92"/>
      <c r="J113" s="92"/>
      <c r="K113" s="92"/>
      <c r="L113" s="93"/>
      <c r="M113" s="86" t="s">
        <v>436</v>
      </c>
      <c r="N113" s="68"/>
      <c r="O113" s="88"/>
      <c r="P113" s="89">
        <f t="shared" ref="P113:P118" si="60">N113+O113</f>
        <v>0</v>
      </c>
      <c r="Q113" s="68">
        <f t="shared" si="40"/>
        <v>0</v>
      </c>
      <c r="R113" s="89"/>
      <c r="S113" s="96"/>
      <c r="T113" s="68">
        <f t="shared" si="41"/>
        <v>0</v>
      </c>
      <c r="U113" s="95"/>
      <c r="V113" s="95">
        <f t="shared" si="58"/>
        <v>0</v>
      </c>
    </row>
    <row r="114" ht="18.95" customHeight="1" spans="1:22">
      <c r="A114" s="71"/>
      <c r="B114" s="76"/>
      <c r="C114" s="76"/>
      <c r="D114" s="73">
        <f t="shared" si="45"/>
        <v>0</v>
      </c>
      <c r="E114" s="68">
        <f t="shared" si="38"/>
        <v>0</v>
      </c>
      <c r="F114" s="73"/>
      <c r="G114" s="73"/>
      <c r="H114" s="73"/>
      <c r="I114" s="92"/>
      <c r="J114" s="92"/>
      <c r="K114" s="92"/>
      <c r="L114" s="93"/>
      <c r="M114" s="86" t="s">
        <v>437</v>
      </c>
      <c r="N114" s="68"/>
      <c r="O114" s="88"/>
      <c r="P114" s="89">
        <f t="shared" si="60"/>
        <v>0</v>
      </c>
      <c r="Q114" s="68">
        <f t="shared" si="40"/>
        <v>0</v>
      </c>
      <c r="R114" s="89"/>
      <c r="S114" s="96"/>
      <c r="T114" s="68">
        <f t="shared" si="41"/>
        <v>0</v>
      </c>
      <c r="U114" s="95"/>
      <c r="V114" s="95">
        <f t="shared" si="58"/>
        <v>0</v>
      </c>
    </row>
    <row r="115" ht="18.95" customHeight="1" spans="1:22">
      <c r="A115" s="71"/>
      <c r="B115" s="76"/>
      <c r="C115" s="76"/>
      <c r="D115" s="73">
        <f t="shared" si="45"/>
        <v>0</v>
      </c>
      <c r="E115" s="68">
        <f t="shared" si="38"/>
        <v>0</v>
      </c>
      <c r="F115" s="73"/>
      <c r="G115" s="73"/>
      <c r="H115" s="73"/>
      <c r="I115" s="92"/>
      <c r="J115" s="92"/>
      <c r="K115" s="92"/>
      <c r="L115" s="93"/>
      <c r="M115" s="86" t="s">
        <v>438</v>
      </c>
      <c r="N115" s="68"/>
      <c r="O115" s="88"/>
      <c r="P115" s="89">
        <f t="shared" si="60"/>
        <v>0</v>
      </c>
      <c r="Q115" s="68">
        <f t="shared" si="40"/>
        <v>0</v>
      </c>
      <c r="R115" s="89"/>
      <c r="S115" s="96"/>
      <c r="T115" s="68">
        <f t="shared" si="41"/>
        <v>0</v>
      </c>
      <c r="U115" s="95"/>
      <c r="V115" s="95">
        <f t="shared" si="58"/>
        <v>0</v>
      </c>
    </row>
    <row r="116" ht="18.95" customHeight="1" spans="1:22">
      <c r="A116" s="71"/>
      <c r="B116" s="76"/>
      <c r="C116" s="76"/>
      <c r="D116" s="73">
        <f t="shared" si="45"/>
        <v>0</v>
      </c>
      <c r="E116" s="68">
        <f t="shared" si="38"/>
        <v>0</v>
      </c>
      <c r="F116" s="73"/>
      <c r="G116" s="73"/>
      <c r="H116" s="73"/>
      <c r="I116" s="92"/>
      <c r="J116" s="92"/>
      <c r="K116" s="92"/>
      <c r="L116" s="93"/>
      <c r="M116" s="86" t="s">
        <v>439</v>
      </c>
      <c r="N116" s="68"/>
      <c r="O116" s="88"/>
      <c r="P116" s="89">
        <f t="shared" si="60"/>
        <v>0</v>
      </c>
      <c r="Q116" s="68">
        <f t="shared" si="40"/>
        <v>0</v>
      </c>
      <c r="R116" s="89"/>
      <c r="S116" s="96"/>
      <c r="T116" s="68">
        <f t="shared" si="41"/>
        <v>0</v>
      </c>
      <c r="U116" s="95"/>
      <c r="V116" s="95">
        <f t="shared" si="58"/>
        <v>0</v>
      </c>
    </row>
    <row r="117" ht="26" customHeight="1" spans="1:22">
      <c r="A117" s="71"/>
      <c r="B117" s="76"/>
      <c r="C117" s="76"/>
      <c r="D117" s="73">
        <f t="shared" si="45"/>
        <v>0</v>
      </c>
      <c r="E117" s="68">
        <f t="shared" si="38"/>
        <v>0</v>
      </c>
      <c r="F117" s="73"/>
      <c r="G117" s="73"/>
      <c r="H117" s="73"/>
      <c r="I117" s="92"/>
      <c r="J117" s="92"/>
      <c r="K117" s="92"/>
      <c r="L117" s="93"/>
      <c r="M117" s="86" t="s">
        <v>440</v>
      </c>
      <c r="N117" s="68"/>
      <c r="O117" s="88"/>
      <c r="P117" s="89">
        <f t="shared" si="60"/>
        <v>0</v>
      </c>
      <c r="Q117" s="68">
        <f t="shared" si="40"/>
        <v>0</v>
      </c>
      <c r="R117" s="89"/>
      <c r="S117" s="96"/>
      <c r="T117" s="68">
        <f t="shared" si="41"/>
        <v>0</v>
      </c>
      <c r="U117" s="95"/>
      <c r="V117" s="95">
        <f t="shared" si="58"/>
        <v>0</v>
      </c>
    </row>
    <row r="118" ht="26" customHeight="1" spans="1:22">
      <c r="A118" s="71"/>
      <c r="B118" s="76"/>
      <c r="C118" s="76"/>
      <c r="D118" s="73">
        <f t="shared" si="45"/>
        <v>0</v>
      </c>
      <c r="E118" s="68">
        <f t="shared" si="38"/>
        <v>0</v>
      </c>
      <c r="F118" s="73"/>
      <c r="G118" s="73"/>
      <c r="H118" s="73"/>
      <c r="I118" s="92"/>
      <c r="J118" s="92"/>
      <c r="K118" s="92"/>
      <c r="L118" s="93"/>
      <c r="M118" s="86" t="s">
        <v>441</v>
      </c>
      <c r="N118" s="68"/>
      <c r="O118" s="88"/>
      <c r="P118" s="89">
        <f t="shared" si="60"/>
        <v>0</v>
      </c>
      <c r="Q118" s="68">
        <f t="shared" si="40"/>
        <v>0</v>
      </c>
      <c r="R118" s="89"/>
      <c r="S118" s="96"/>
      <c r="T118" s="68">
        <f t="shared" si="41"/>
        <v>0</v>
      </c>
      <c r="U118" s="95"/>
      <c r="V118" s="95">
        <f t="shared" si="58"/>
        <v>0</v>
      </c>
    </row>
    <row r="119" ht="21" customHeight="1" spans="1:22">
      <c r="A119" s="71"/>
      <c r="B119" s="76"/>
      <c r="C119" s="76"/>
      <c r="D119" s="73">
        <f t="shared" si="45"/>
        <v>0</v>
      </c>
      <c r="E119" s="68">
        <f t="shared" si="38"/>
        <v>0</v>
      </c>
      <c r="F119" s="73"/>
      <c r="G119" s="73"/>
      <c r="H119" s="73"/>
      <c r="I119" s="92"/>
      <c r="J119" s="92"/>
      <c r="K119" s="92"/>
      <c r="L119" s="93"/>
      <c r="M119" s="86" t="s">
        <v>442</v>
      </c>
      <c r="N119" s="68">
        <f t="shared" ref="N119:P119" si="61">N120+N125+N130+N135+N144+N151+N160+N163+N166+N167</f>
        <v>873.18</v>
      </c>
      <c r="O119" s="87">
        <f t="shared" si="61"/>
        <v>0</v>
      </c>
      <c r="P119" s="68">
        <f t="shared" si="61"/>
        <v>873.18</v>
      </c>
      <c r="Q119" s="68">
        <f t="shared" si="40"/>
        <v>0</v>
      </c>
      <c r="R119" s="68">
        <f>R120+R125+R130+R135+R144+R151+R160+R163+R166+R167</f>
        <v>0</v>
      </c>
      <c r="S119" s="68">
        <f>S120+S125+S130+S135+S144+S151+S160+S163+S166+S167</f>
        <v>0</v>
      </c>
      <c r="T119" s="68">
        <f t="shared" si="41"/>
        <v>873.18</v>
      </c>
      <c r="U119" s="95"/>
      <c r="V119" s="95">
        <f t="shared" si="58"/>
        <v>873.18</v>
      </c>
    </row>
    <row r="120" ht="21" customHeight="1" spans="1:22">
      <c r="A120" s="71"/>
      <c r="B120" s="76"/>
      <c r="C120" s="76"/>
      <c r="D120" s="73">
        <f t="shared" si="45"/>
        <v>0</v>
      </c>
      <c r="E120" s="68">
        <f t="shared" si="38"/>
        <v>0</v>
      </c>
      <c r="F120" s="73"/>
      <c r="G120" s="73"/>
      <c r="H120" s="73"/>
      <c r="I120" s="92"/>
      <c r="J120" s="92"/>
      <c r="K120" s="92"/>
      <c r="L120" s="93"/>
      <c r="M120" s="86" t="s">
        <v>443</v>
      </c>
      <c r="N120" s="68">
        <f t="shared" ref="N120:P120" si="62">SUM(N121:N124)</f>
        <v>0</v>
      </c>
      <c r="O120" s="87">
        <f t="shared" si="62"/>
        <v>0</v>
      </c>
      <c r="P120" s="68">
        <f t="shared" si="62"/>
        <v>0</v>
      </c>
      <c r="Q120" s="68">
        <f t="shared" si="40"/>
        <v>0</v>
      </c>
      <c r="R120" s="68">
        <f>SUM(R121:R124)</f>
        <v>0</v>
      </c>
      <c r="S120" s="68">
        <f>SUM(S121:S124)</f>
        <v>0</v>
      </c>
      <c r="T120" s="68">
        <f t="shared" si="41"/>
        <v>0</v>
      </c>
      <c r="U120" s="95"/>
      <c r="V120" s="95">
        <f t="shared" si="58"/>
        <v>0</v>
      </c>
    </row>
    <row r="121" ht="21" customHeight="1" spans="1:22">
      <c r="A121" s="71"/>
      <c r="B121" s="76"/>
      <c r="C121" s="76"/>
      <c r="D121" s="73">
        <f t="shared" si="45"/>
        <v>0</v>
      </c>
      <c r="E121" s="68">
        <f t="shared" si="38"/>
        <v>0</v>
      </c>
      <c r="F121" s="73"/>
      <c r="G121" s="73"/>
      <c r="H121" s="73"/>
      <c r="I121" s="92"/>
      <c r="J121" s="92"/>
      <c r="K121" s="92"/>
      <c r="L121" s="93"/>
      <c r="M121" s="86" t="s">
        <v>444</v>
      </c>
      <c r="N121" s="68"/>
      <c r="O121" s="88"/>
      <c r="P121" s="89">
        <f t="shared" ref="P121:P124" si="63">N121+O121</f>
        <v>0</v>
      </c>
      <c r="Q121" s="68">
        <f t="shared" si="40"/>
        <v>0</v>
      </c>
      <c r="R121" s="89"/>
      <c r="S121" s="96"/>
      <c r="T121" s="68">
        <f t="shared" si="41"/>
        <v>0</v>
      </c>
      <c r="U121" s="95"/>
      <c r="V121" s="95">
        <f t="shared" si="58"/>
        <v>0</v>
      </c>
    </row>
    <row r="122" ht="21" customHeight="1" spans="1:22">
      <c r="A122" s="71"/>
      <c r="B122" s="76"/>
      <c r="C122" s="76"/>
      <c r="D122" s="73">
        <f t="shared" si="45"/>
        <v>0</v>
      </c>
      <c r="E122" s="68">
        <f t="shared" si="38"/>
        <v>0</v>
      </c>
      <c r="F122" s="73"/>
      <c r="G122" s="73"/>
      <c r="H122" s="73"/>
      <c r="I122" s="92"/>
      <c r="J122" s="92"/>
      <c r="K122" s="92"/>
      <c r="L122" s="93"/>
      <c r="M122" s="86" t="s">
        <v>445</v>
      </c>
      <c r="N122" s="68"/>
      <c r="O122" s="88"/>
      <c r="P122" s="89">
        <f t="shared" si="63"/>
        <v>0</v>
      </c>
      <c r="Q122" s="68">
        <f t="shared" si="40"/>
        <v>0</v>
      </c>
      <c r="R122" s="89"/>
      <c r="S122" s="96"/>
      <c r="T122" s="68">
        <f t="shared" si="41"/>
        <v>0</v>
      </c>
      <c r="U122" s="95"/>
      <c r="V122" s="95">
        <f t="shared" si="58"/>
        <v>0</v>
      </c>
    </row>
    <row r="123" ht="21" customHeight="1" spans="1:22">
      <c r="A123" s="71"/>
      <c r="B123" s="76"/>
      <c r="C123" s="76"/>
      <c r="D123" s="73">
        <f t="shared" si="45"/>
        <v>0</v>
      </c>
      <c r="E123" s="68">
        <f t="shared" si="38"/>
        <v>0</v>
      </c>
      <c r="F123" s="73"/>
      <c r="G123" s="73"/>
      <c r="H123" s="73"/>
      <c r="I123" s="92"/>
      <c r="J123" s="92"/>
      <c r="K123" s="92"/>
      <c r="L123" s="93"/>
      <c r="M123" s="86" t="s">
        <v>446</v>
      </c>
      <c r="N123" s="68"/>
      <c r="O123" s="88"/>
      <c r="P123" s="89">
        <f t="shared" si="63"/>
        <v>0</v>
      </c>
      <c r="Q123" s="68">
        <f t="shared" si="40"/>
        <v>0</v>
      </c>
      <c r="R123" s="89"/>
      <c r="S123" s="96"/>
      <c r="T123" s="68">
        <f t="shared" si="41"/>
        <v>0</v>
      </c>
      <c r="U123" s="95"/>
      <c r="V123" s="95">
        <f t="shared" si="58"/>
        <v>0</v>
      </c>
    </row>
    <row r="124" ht="27" customHeight="1" spans="1:22">
      <c r="A124" s="71"/>
      <c r="B124" s="76"/>
      <c r="C124" s="76"/>
      <c r="D124" s="73">
        <f t="shared" si="45"/>
        <v>0</v>
      </c>
      <c r="E124" s="68">
        <f t="shared" si="38"/>
        <v>0</v>
      </c>
      <c r="F124" s="73"/>
      <c r="G124" s="73"/>
      <c r="H124" s="73"/>
      <c r="I124" s="92"/>
      <c r="J124" s="92"/>
      <c r="K124" s="92"/>
      <c r="L124" s="93"/>
      <c r="M124" s="86" t="s">
        <v>447</v>
      </c>
      <c r="N124" s="68"/>
      <c r="O124" s="88"/>
      <c r="P124" s="89">
        <f t="shared" si="63"/>
        <v>0</v>
      </c>
      <c r="Q124" s="68">
        <f t="shared" si="40"/>
        <v>0</v>
      </c>
      <c r="R124" s="89"/>
      <c r="S124" s="96"/>
      <c r="T124" s="68">
        <f t="shared" si="41"/>
        <v>0</v>
      </c>
      <c r="U124" s="95"/>
      <c r="V124" s="95">
        <f t="shared" si="58"/>
        <v>0</v>
      </c>
    </row>
    <row r="125" ht="22" customHeight="1" spans="1:22">
      <c r="A125" s="71"/>
      <c r="B125" s="76"/>
      <c r="C125" s="76"/>
      <c r="D125" s="73">
        <f t="shared" si="45"/>
        <v>0</v>
      </c>
      <c r="E125" s="68">
        <f t="shared" si="38"/>
        <v>0</v>
      </c>
      <c r="F125" s="73"/>
      <c r="G125" s="73"/>
      <c r="H125" s="73"/>
      <c r="I125" s="92"/>
      <c r="J125" s="92"/>
      <c r="K125" s="92"/>
      <c r="L125" s="93"/>
      <c r="M125" s="86" t="s">
        <v>448</v>
      </c>
      <c r="N125" s="68">
        <f t="shared" ref="N125:P125" si="64">SUM(N126:N129)</f>
        <v>873.18</v>
      </c>
      <c r="O125" s="87">
        <f t="shared" si="64"/>
        <v>0</v>
      </c>
      <c r="P125" s="68">
        <f t="shared" si="64"/>
        <v>873.18</v>
      </c>
      <c r="Q125" s="68">
        <f t="shared" si="40"/>
        <v>0</v>
      </c>
      <c r="R125" s="68">
        <f>SUM(R126:R129)</f>
        <v>0</v>
      </c>
      <c r="S125" s="68">
        <f>SUM(S126:S129)</f>
        <v>0</v>
      </c>
      <c r="T125" s="68">
        <f t="shared" si="41"/>
        <v>873.18</v>
      </c>
      <c r="U125" s="95"/>
      <c r="V125" s="95">
        <f t="shared" si="58"/>
        <v>873.18</v>
      </c>
    </row>
    <row r="126" ht="22" customHeight="1" spans="1:22">
      <c r="A126" s="71"/>
      <c r="B126" s="76"/>
      <c r="C126" s="76"/>
      <c r="D126" s="73">
        <f t="shared" si="45"/>
        <v>0</v>
      </c>
      <c r="E126" s="68">
        <f t="shared" si="38"/>
        <v>0</v>
      </c>
      <c r="F126" s="73"/>
      <c r="G126" s="73"/>
      <c r="H126" s="73"/>
      <c r="I126" s="92"/>
      <c r="J126" s="92"/>
      <c r="K126" s="92"/>
      <c r="L126" s="93"/>
      <c r="M126" s="86" t="s">
        <v>446</v>
      </c>
      <c r="N126" s="68"/>
      <c r="O126" s="88"/>
      <c r="P126" s="89">
        <f t="shared" ref="P126:P129" si="65">N126+O126</f>
        <v>0</v>
      </c>
      <c r="Q126" s="68">
        <f t="shared" si="40"/>
        <v>0</v>
      </c>
      <c r="R126" s="89"/>
      <c r="S126" s="96"/>
      <c r="T126" s="68">
        <f t="shared" si="41"/>
        <v>0</v>
      </c>
      <c r="U126" s="95"/>
      <c r="V126" s="95">
        <f t="shared" si="58"/>
        <v>0</v>
      </c>
    </row>
    <row r="127" ht="22" customHeight="1" spans="1:22">
      <c r="A127" s="71"/>
      <c r="B127" s="76"/>
      <c r="C127" s="76"/>
      <c r="D127" s="73">
        <f t="shared" si="45"/>
        <v>0</v>
      </c>
      <c r="E127" s="68">
        <f t="shared" si="38"/>
        <v>0</v>
      </c>
      <c r="F127" s="73"/>
      <c r="G127" s="73"/>
      <c r="H127" s="73"/>
      <c r="I127" s="92"/>
      <c r="J127" s="92"/>
      <c r="K127" s="92"/>
      <c r="L127" s="93"/>
      <c r="M127" s="86" t="s">
        <v>449</v>
      </c>
      <c r="N127" s="68"/>
      <c r="O127" s="88"/>
      <c r="P127" s="89">
        <f t="shared" si="65"/>
        <v>0</v>
      </c>
      <c r="Q127" s="68">
        <f t="shared" si="40"/>
        <v>0</v>
      </c>
      <c r="R127" s="89"/>
      <c r="S127" s="96"/>
      <c r="T127" s="68">
        <f t="shared" si="41"/>
        <v>0</v>
      </c>
      <c r="U127" s="95"/>
      <c r="V127" s="95">
        <f t="shared" si="58"/>
        <v>0</v>
      </c>
    </row>
    <row r="128" ht="22" customHeight="1" spans="1:22">
      <c r="A128" s="71"/>
      <c r="B128" s="76"/>
      <c r="C128" s="76"/>
      <c r="D128" s="73">
        <f t="shared" si="45"/>
        <v>0</v>
      </c>
      <c r="E128" s="68">
        <f t="shared" si="38"/>
        <v>0</v>
      </c>
      <c r="F128" s="73"/>
      <c r="G128" s="73"/>
      <c r="H128" s="73"/>
      <c r="I128" s="92"/>
      <c r="J128" s="92"/>
      <c r="K128" s="92"/>
      <c r="L128" s="93"/>
      <c r="M128" s="86" t="s">
        <v>450</v>
      </c>
      <c r="N128" s="68"/>
      <c r="O128" s="88"/>
      <c r="P128" s="89">
        <f t="shared" si="65"/>
        <v>0</v>
      </c>
      <c r="Q128" s="68">
        <f t="shared" si="40"/>
        <v>0</v>
      </c>
      <c r="R128" s="89"/>
      <c r="S128" s="96"/>
      <c r="T128" s="68">
        <f t="shared" si="41"/>
        <v>0</v>
      </c>
      <c r="U128" s="95"/>
      <c r="V128" s="95">
        <f t="shared" si="58"/>
        <v>0</v>
      </c>
    </row>
    <row r="129" ht="22" customHeight="1" spans="1:22">
      <c r="A129" s="71"/>
      <c r="B129" s="76"/>
      <c r="C129" s="76"/>
      <c r="D129" s="73">
        <f t="shared" si="45"/>
        <v>0</v>
      </c>
      <c r="E129" s="68">
        <f t="shared" si="38"/>
        <v>0</v>
      </c>
      <c r="F129" s="73"/>
      <c r="G129" s="73"/>
      <c r="H129" s="73"/>
      <c r="I129" s="92"/>
      <c r="J129" s="92"/>
      <c r="K129" s="92"/>
      <c r="L129" s="93"/>
      <c r="M129" s="86" t="s">
        <v>451</v>
      </c>
      <c r="N129" s="68">
        <v>873.18</v>
      </c>
      <c r="O129" s="88"/>
      <c r="P129" s="89">
        <f t="shared" si="65"/>
        <v>873.18</v>
      </c>
      <c r="Q129" s="68">
        <f t="shared" si="40"/>
        <v>0</v>
      </c>
      <c r="R129" s="89"/>
      <c r="S129" s="96"/>
      <c r="T129" s="68">
        <f t="shared" si="41"/>
        <v>873.18</v>
      </c>
      <c r="U129" s="95"/>
      <c r="V129" s="95">
        <f t="shared" si="58"/>
        <v>873.18</v>
      </c>
    </row>
    <row r="130" ht="22" customHeight="1" spans="1:22">
      <c r="A130" s="71"/>
      <c r="B130" s="76"/>
      <c r="C130" s="76"/>
      <c r="D130" s="73">
        <f t="shared" si="45"/>
        <v>0</v>
      </c>
      <c r="E130" s="68">
        <f t="shared" si="38"/>
        <v>0</v>
      </c>
      <c r="F130" s="73"/>
      <c r="G130" s="73"/>
      <c r="H130" s="73"/>
      <c r="I130" s="92"/>
      <c r="J130" s="92"/>
      <c r="K130" s="92"/>
      <c r="L130" s="93"/>
      <c r="M130" s="86" t="s">
        <v>452</v>
      </c>
      <c r="N130" s="68">
        <f t="shared" ref="N130:P130" si="66">SUM(N131:N134)</f>
        <v>0</v>
      </c>
      <c r="O130" s="87">
        <f t="shared" si="66"/>
        <v>0</v>
      </c>
      <c r="P130" s="68">
        <f t="shared" si="66"/>
        <v>0</v>
      </c>
      <c r="Q130" s="68">
        <f t="shared" si="40"/>
        <v>0</v>
      </c>
      <c r="R130" s="68">
        <f>SUM(R131:R134)</f>
        <v>0</v>
      </c>
      <c r="S130" s="68">
        <f>SUM(S131:S134)</f>
        <v>0</v>
      </c>
      <c r="T130" s="68">
        <f t="shared" si="41"/>
        <v>0</v>
      </c>
      <c r="U130" s="95"/>
      <c r="V130" s="95">
        <f t="shared" si="58"/>
        <v>0</v>
      </c>
    </row>
    <row r="131" ht="22" customHeight="1" spans="1:22">
      <c r="A131" s="71"/>
      <c r="B131" s="76"/>
      <c r="C131" s="76"/>
      <c r="D131" s="73">
        <f t="shared" si="45"/>
        <v>0</v>
      </c>
      <c r="E131" s="68">
        <f t="shared" si="38"/>
        <v>0</v>
      </c>
      <c r="F131" s="73"/>
      <c r="G131" s="73"/>
      <c r="H131" s="73"/>
      <c r="I131" s="92"/>
      <c r="J131" s="92"/>
      <c r="K131" s="92"/>
      <c r="L131" s="93"/>
      <c r="M131" s="86" t="s">
        <v>453</v>
      </c>
      <c r="N131" s="68"/>
      <c r="O131" s="88"/>
      <c r="P131" s="89">
        <f t="shared" ref="P131:P135" si="67">N131+O131</f>
        <v>0</v>
      </c>
      <c r="Q131" s="68">
        <f t="shared" si="40"/>
        <v>0</v>
      </c>
      <c r="R131" s="89"/>
      <c r="S131" s="96"/>
      <c r="T131" s="68">
        <f t="shared" si="41"/>
        <v>0</v>
      </c>
      <c r="U131" s="95"/>
      <c r="V131" s="95">
        <f t="shared" si="58"/>
        <v>0</v>
      </c>
    </row>
    <row r="132" ht="22" customHeight="1" spans="1:22">
      <c r="A132" s="71"/>
      <c r="B132" s="76"/>
      <c r="C132" s="76"/>
      <c r="D132" s="73">
        <f t="shared" si="45"/>
        <v>0</v>
      </c>
      <c r="E132" s="68">
        <f t="shared" si="38"/>
        <v>0</v>
      </c>
      <c r="F132" s="73"/>
      <c r="G132" s="73"/>
      <c r="H132" s="73"/>
      <c r="I132" s="92"/>
      <c r="J132" s="92"/>
      <c r="K132" s="92"/>
      <c r="L132" s="93"/>
      <c r="M132" s="86" t="s">
        <v>454</v>
      </c>
      <c r="N132" s="68"/>
      <c r="O132" s="88"/>
      <c r="P132" s="89">
        <f t="shared" si="67"/>
        <v>0</v>
      </c>
      <c r="Q132" s="68">
        <f t="shared" si="40"/>
        <v>0</v>
      </c>
      <c r="R132" s="89"/>
      <c r="S132" s="96"/>
      <c r="T132" s="68">
        <f t="shared" si="41"/>
        <v>0</v>
      </c>
      <c r="U132" s="95"/>
      <c r="V132" s="95">
        <f t="shared" si="58"/>
        <v>0</v>
      </c>
    </row>
    <row r="133" ht="22" customHeight="1" spans="1:22">
      <c r="A133" s="71"/>
      <c r="B133" s="76"/>
      <c r="C133" s="76"/>
      <c r="D133" s="73">
        <f t="shared" si="45"/>
        <v>0</v>
      </c>
      <c r="E133" s="68">
        <f t="shared" si="38"/>
        <v>0</v>
      </c>
      <c r="F133" s="73"/>
      <c r="G133" s="73"/>
      <c r="H133" s="73"/>
      <c r="I133" s="92"/>
      <c r="J133" s="92"/>
      <c r="K133" s="92"/>
      <c r="L133" s="93"/>
      <c r="M133" s="86" t="s">
        <v>455</v>
      </c>
      <c r="N133" s="68"/>
      <c r="O133" s="88"/>
      <c r="P133" s="89">
        <f t="shared" si="67"/>
        <v>0</v>
      </c>
      <c r="Q133" s="68">
        <f t="shared" si="40"/>
        <v>0</v>
      </c>
      <c r="R133" s="89"/>
      <c r="S133" s="96"/>
      <c r="T133" s="68">
        <f t="shared" si="41"/>
        <v>0</v>
      </c>
      <c r="U133" s="95"/>
      <c r="V133" s="95">
        <f t="shared" si="58"/>
        <v>0</v>
      </c>
    </row>
    <row r="134" ht="22" customHeight="1" spans="1:22">
      <c r="A134" s="71"/>
      <c r="B134" s="76"/>
      <c r="C134" s="76"/>
      <c r="D134" s="73">
        <f t="shared" si="45"/>
        <v>0</v>
      </c>
      <c r="E134" s="68">
        <f t="shared" si="38"/>
        <v>0</v>
      </c>
      <c r="F134" s="73"/>
      <c r="G134" s="73"/>
      <c r="H134" s="73"/>
      <c r="I134" s="92"/>
      <c r="J134" s="92"/>
      <c r="K134" s="92"/>
      <c r="L134" s="93"/>
      <c r="M134" s="86" t="s">
        <v>456</v>
      </c>
      <c r="N134" s="68"/>
      <c r="O134" s="88"/>
      <c r="P134" s="89">
        <f t="shared" si="67"/>
        <v>0</v>
      </c>
      <c r="Q134" s="68">
        <f t="shared" si="40"/>
        <v>0</v>
      </c>
      <c r="R134" s="89"/>
      <c r="S134" s="96"/>
      <c r="T134" s="68">
        <f t="shared" si="41"/>
        <v>0</v>
      </c>
      <c r="U134" s="95"/>
      <c r="V134" s="95">
        <f t="shared" si="58"/>
        <v>0</v>
      </c>
    </row>
    <row r="135" ht="18.95" customHeight="1" spans="1:22">
      <c r="A135" s="71"/>
      <c r="B135" s="76"/>
      <c r="C135" s="76"/>
      <c r="D135" s="73">
        <f t="shared" si="45"/>
        <v>0</v>
      </c>
      <c r="E135" s="68">
        <f t="shared" ref="E135:E198" si="68">F135-G135</f>
        <v>0</v>
      </c>
      <c r="F135" s="73"/>
      <c r="G135" s="73"/>
      <c r="H135" s="73"/>
      <c r="I135" s="92"/>
      <c r="J135" s="92"/>
      <c r="K135" s="92"/>
      <c r="L135" s="93"/>
      <c r="M135" s="86" t="s">
        <v>457</v>
      </c>
      <c r="N135" s="68">
        <f>SUM(N136:N143)</f>
        <v>0</v>
      </c>
      <c r="O135" s="88"/>
      <c r="P135" s="89">
        <f t="shared" si="67"/>
        <v>0</v>
      </c>
      <c r="Q135" s="68">
        <f t="shared" ref="Q135:Q198" si="69">R135-S135</f>
        <v>0</v>
      </c>
      <c r="R135" s="89"/>
      <c r="S135" s="96"/>
      <c r="T135" s="68">
        <f t="shared" ref="T135:T198" si="70">P135+Q135</f>
        <v>0</v>
      </c>
      <c r="U135" s="95"/>
      <c r="V135" s="95">
        <f t="shared" si="58"/>
        <v>0</v>
      </c>
    </row>
    <row r="136" ht="18.95" customHeight="1" spans="1:22">
      <c r="A136" s="71"/>
      <c r="B136" s="76"/>
      <c r="C136" s="76"/>
      <c r="D136" s="73">
        <f t="shared" si="45"/>
        <v>0</v>
      </c>
      <c r="E136" s="68">
        <f t="shared" si="68"/>
        <v>0</v>
      </c>
      <c r="F136" s="73"/>
      <c r="G136" s="73"/>
      <c r="H136" s="73"/>
      <c r="I136" s="92"/>
      <c r="J136" s="92"/>
      <c r="K136" s="92"/>
      <c r="L136" s="93"/>
      <c r="M136" s="86" t="s">
        <v>458</v>
      </c>
      <c r="N136" s="68"/>
      <c r="O136" s="87"/>
      <c r="P136" s="68"/>
      <c r="Q136" s="68">
        <f t="shared" si="69"/>
        <v>0</v>
      </c>
      <c r="R136" s="68"/>
      <c r="S136" s="68"/>
      <c r="T136" s="68">
        <f t="shared" si="70"/>
        <v>0</v>
      </c>
      <c r="U136" s="95"/>
      <c r="V136" s="95">
        <f t="shared" si="58"/>
        <v>0</v>
      </c>
    </row>
    <row r="137" ht="18.95" customHeight="1" spans="1:22">
      <c r="A137" s="71"/>
      <c r="B137" s="76"/>
      <c r="C137" s="76"/>
      <c r="D137" s="73">
        <f t="shared" si="45"/>
        <v>0</v>
      </c>
      <c r="E137" s="68">
        <f t="shared" si="68"/>
        <v>0</v>
      </c>
      <c r="F137" s="73"/>
      <c r="G137" s="73"/>
      <c r="H137" s="73"/>
      <c r="I137" s="92"/>
      <c r="J137" s="92"/>
      <c r="K137" s="92"/>
      <c r="L137" s="93"/>
      <c r="M137" s="86" t="s">
        <v>459</v>
      </c>
      <c r="N137" s="68"/>
      <c r="O137" s="88"/>
      <c r="P137" s="89">
        <f t="shared" ref="P137:P143" si="71">N137+O137</f>
        <v>0</v>
      </c>
      <c r="Q137" s="68">
        <f t="shared" si="69"/>
        <v>0</v>
      </c>
      <c r="R137" s="89"/>
      <c r="S137" s="96"/>
      <c r="T137" s="68">
        <f t="shared" si="70"/>
        <v>0</v>
      </c>
      <c r="U137" s="95"/>
      <c r="V137" s="95">
        <f t="shared" si="58"/>
        <v>0</v>
      </c>
    </row>
    <row r="138" ht="18.95" customHeight="1" spans="1:22">
      <c r="A138" s="71"/>
      <c r="B138" s="76"/>
      <c r="C138" s="76"/>
      <c r="D138" s="73">
        <f t="shared" si="45"/>
        <v>0</v>
      </c>
      <c r="E138" s="68">
        <f t="shared" si="68"/>
        <v>0</v>
      </c>
      <c r="F138" s="73"/>
      <c r="G138" s="73"/>
      <c r="H138" s="73"/>
      <c r="I138" s="92"/>
      <c r="J138" s="92"/>
      <c r="K138" s="92"/>
      <c r="L138" s="93"/>
      <c r="M138" s="86" t="s">
        <v>460</v>
      </c>
      <c r="N138" s="68"/>
      <c r="O138" s="88"/>
      <c r="P138" s="89">
        <f t="shared" si="71"/>
        <v>0</v>
      </c>
      <c r="Q138" s="68">
        <f t="shared" si="69"/>
        <v>0</v>
      </c>
      <c r="R138" s="89"/>
      <c r="S138" s="96"/>
      <c r="T138" s="68">
        <f t="shared" si="70"/>
        <v>0</v>
      </c>
      <c r="U138" s="95"/>
      <c r="V138" s="95">
        <f t="shared" si="58"/>
        <v>0</v>
      </c>
    </row>
    <row r="139" ht="18.95" customHeight="1" spans="1:22">
      <c r="A139" s="71"/>
      <c r="B139" s="76"/>
      <c r="C139" s="76"/>
      <c r="D139" s="73">
        <f t="shared" si="45"/>
        <v>0</v>
      </c>
      <c r="E139" s="68">
        <f t="shared" si="68"/>
        <v>0</v>
      </c>
      <c r="F139" s="73"/>
      <c r="G139" s="73"/>
      <c r="H139" s="73"/>
      <c r="I139" s="92"/>
      <c r="J139" s="92"/>
      <c r="K139" s="92"/>
      <c r="L139" s="93"/>
      <c r="M139" s="86" t="s">
        <v>461</v>
      </c>
      <c r="N139" s="68"/>
      <c r="O139" s="88"/>
      <c r="P139" s="89">
        <f t="shared" si="71"/>
        <v>0</v>
      </c>
      <c r="Q139" s="68">
        <f t="shared" si="69"/>
        <v>0</v>
      </c>
      <c r="R139" s="89"/>
      <c r="S139" s="96"/>
      <c r="T139" s="68">
        <f t="shared" si="70"/>
        <v>0</v>
      </c>
      <c r="U139" s="95"/>
      <c r="V139" s="95">
        <f t="shared" si="58"/>
        <v>0</v>
      </c>
    </row>
    <row r="140" ht="18.95" customHeight="1" spans="1:22">
      <c r="A140" s="71"/>
      <c r="B140" s="76"/>
      <c r="C140" s="76"/>
      <c r="D140" s="73">
        <f t="shared" si="45"/>
        <v>0</v>
      </c>
      <c r="E140" s="68">
        <f t="shared" si="68"/>
        <v>0</v>
      </c>
      <c r="F140" s="73"/>
      <c r="G140" s="73"/>
      <c r="H140" s="73"/>
      <c r="I140" s="92"/>
      <c r="J140" s="92"/>
      <c r="K140" s="92"/>
      <c r="L140" s="93"/>
      <c r="M140" s="86" t="s">
        <v>462</v>
      </c>
      <c r="N140" s="68"/>
      <c r="O140" s="88"/>
      <c r="P140" s="89">
        <f t="shared" si="71"/>
        <v>0</v>
      </c>
      <c r="Q140" s="68">
        <f t="shared" si="69"/>
        <v>0</v>
      </c>
      <c r="R140" s="89"/>
      <c r="S140" s="96"/>
      <c r="T140" s="68">
        <f t="shared" si="70"/>
        <v>0</v>
      </c>
      <c r="U140" s="95"/>
      <c r="V140" s="95">
        <f t="shared" si="58"/>
        <v>0</v>
      </c>
    </row>
    <row r="141" ht="18.95" customHeight="1" spans="1:22">
      <c r="A141" s="71"/>
      <c r="B141" s="76"/>
      <c r="C141" s="76"/>
      <c r="D141" s="73">
        <f t="shared" si="45"/>
        <v>0</v>
      </c>
      <c r="E141" s="68">
        <f t="shared" si="68"/>
        <v>0</v>
      </c>
      <c r="F141" s="73"/>
      <c r="G141" s="73"/>
      <c r="H141" s="73"/>
      <c r="I141" s="92"/>
      <c r="J141" s="92"/>
      <c r="K141" s="92"/>
      <c r="L141" s="93"/>
      <c r="M141" s="86" t="s">
        <v>463</v>
      </c>
      <c r="N141" s="68"/>
      <c r="O141" s="88"/>
      <c r="P141" s="89">
        <f t="shared" si="71"/>
        <v>0</v>
      </c>
      <c r="Q141" s="68">
        <f t="shared" si="69"/>
        <v>0</v>
      </c>
      <c r="R141" s="89"/>
      <c r="S141" s="96"/>
      <c r="T141" s="68">
        <f t="shared" si="70"/>
        <v>0</v>
      </c>
      <c r="U141" s="95"/>
      <c r="V141" s="95">
        <f t="shared" si="58"/>
        <v>0</v>
      </c>
    </row>
    <row r="142" ht="18.95" customHeight="1" spans="1:22">
      <c r="A142" s="71"/>
      <c r="B142" s="76"/>
      <c r="C142" s="76"/>
      <c r="D142" s="73">
        <f t="shared" ref="D142:D205" si="72">B142+C142</f>
        <v>0</v>
      </c>
      <c r="E142" s="68">
        <f t="shared" si="68"/>
        <v>0</v>
      </c>
      <c r="F142" s="73"/>
      <c r="G142" s="73"/>
      <c r="H142" s="73"/>
      <c r="I142" s="92"/>
      <c r="J142" s="92"/>
      <c r="K142" s="92"/>
      <c r="L142" s="93"/>
      <c r="M142" s="86" t="s">
        <v>464</v>
      </c>
      <c r="N142" s="68"/>
      <c r="O142" s="88"/>
      <c r="P142" s="89">
        <f t="shared" si="71"/>
        <v>0</v>
      </c>
      <c r="Q142" s="68">
        <f t="shared" si="69"/>
        <v>0</v>
      </c>
      <c r="R142" s="89"/>
      <c r="S142" s="96"/>
      <c r="T142" s="68">
        <f t="shared" si="70"/>
        <v>0</v>
      </c>
      <c r="U142" s="95"/>
      <c r="V142" s="95">
        <f t="shared" si="58"/>
        <v>0</v>
      </c>
    </row>
    <row r="143" ht="18.95" customHeight="1" spans="1:22">
      <c r="A143" s="71"/>
      <c r="B143" s="76"/>
      <c r="C143" s="76"/>
      <c r="D143" s="73">
        <f t="shared" si="72"/>
        <v>0</v>
      </c>
      <c r="E143" s="68">
        <f t="shared" si="68"/>
        <v>0</v>
      </c>
      <c r="F143" s="73"/>
      <c r="G143" s="73"/>
      <c r="H143" s="73"/>
      <c r="I143" s="92"/>
      <c r="J143" s="92"/>
      <c r="K143" s="92"/>
      <c r="L143" s="93"/>
      <c r="M143" s="86" t="s">
        <v>465</v>
      </c>
      <c r="N143" s="68"/>
      <c r="O143" s="88"/>
      <c r="P143" s="89">
        <f t="shared" si="71"/>
        <v>0</v>
      </c>
      <c r="Q143" s="68">
        <f t="shared" si="69"/>
        <v>0</v>
      </c>
      <c r="R143" s="89"/>
      <c r="S143" s="96"/>
      <c r="T143" s="68">
        <f t="shared" si="70"/>
        <v>0</v>
      </c>
      <c r="U143" s="95"/>
      <c r="V143" s="95">
        <f t="shared" si="58"/>
        <v>0</v>
      </c>
    </row>
    <row r="144" ht="18.95" customHeight="1" spans="1:22">
      <c r="A144" s="71"/>
      <c r="B144" s="76"/>
      <c r="C144" s="76"/>
      <c r="D144" s="73">
        <f t="shared" si="72"/>
        <v>0</v>
      </c>
      <c r="E144" s="68">
        <f t="shared" si="68"/>
        <v>0</v>
      </c>
      <c r="F144" s="73"/>
      <c r="G144" s="73"/>
      <c r="H144" s="73"/>
      <c r="I144" s="92"/>
      <c r="J144" s="92"/>
      <c r="K144" s="92"/>
      <c r="L144" s="93"/>
      <c r="M144" s="86" t="s">
        <v>466</v>
      </c>
      <c r="N144" s="68">
        <f t="shared" ref="N144:P144" si="73">SUM(N145:N150)</f>
        <v>0</v>
      </c>
      <c r="O144" s="87">
        <f t="shared" si="73"/>
        <v>0</v>
      </c>
      <c r="P144" s="68">
        <f t="shared" si="73"/>
        <v>0</v>
      </c>
      <c r="Q144" s="68">
        <f t="shared" si="69"/>
        <v>0</v>
      </c>
      <c r="R144" s="68">
        <f>SUM(R145:R150)</f>
        <v>0</v>
      </c>
      <c r="S144" s="68">
        <f>SUM(S145:S150)</f>
        <v>0</v>
      </c>
      <c r="T144" s="68">
        <f t="shared" si="70"/>
        <v>0</v>
      </c>
      <c r="U144" s="95"/>
      <c r="V144" s="95">
        <f t="shared" si="58"/>
        <v>0</v>
      </c>
    </row>
    <row r="145" ht="18.95" customHeight="1" spans="1:22">
      <c r="A145" s="71"/>
      <c r="B145" s="76"/>
      <c r="C145" s="76"/>
      <c r="D145" s="73">
        <f t="shared" si="72"/>
        <v>0</v>
      </c>
      <c r="E145" s="68">
        <f t="shared" si="68"/>
        <v>0</v>
      </c>
      <c r="F145" s="73"/>
      <c r="G145" s="73"/>
      <c r="H145" s="73"/>
      <c r="I145" s="92"/>
      <c r="J145" s="92"/>
      <c r="K145" s="92"/>
      <c r="L145" s="93"/>
      <c r="M145" s="86" t="s">
        <v>467</v>
      </c>
      <c r="N145" s="68"/>
      <c r="O145" s="88"/>
      <c r="P145" s="89">
        <f t="shared" ref="P145:P150" si="74">N145+O145</f>
        <v>0</v>
      </c>
      <c r="Q145" s="68">
        <f t="shared" si="69"/>
        <v>0</v>
      </c>
      <c r="R145" s="89"/>
      <c r="S145" s="96"/>
      <c r="T145" s="68">
        <f t="shared" si="70"/>
        <v>0</v>
      </c>
      <c r="U145" s="95"/>
      <c r="V145" s="95">
        <f t="shared" si="58"/>
        <v>0</v>
      </c>
    </row>
    <row r="146" ht="18.95" customHeight="1" spans="1:22">
      <c r="A146" s="71"/>
      <c r="B146" s="76"/>
      <c r="C146" s="76"/>
      <c r="D146" s="73">
        <f t="shared" si="72"/>
        <v>0</v>
      </c>
      <c r="E146" s="68">
        <f t="shared" si="68"/>
        <v>0</v>
      </c>
      <c r="F146" s="73"/>
      <c r="G146" s="73"/>
      <c r="H146" s="73"/>
      <c r="I146" s="92"/>
      <c r="J146" s="92"/>
      <c r="K146" s="92"/>
      <c r="L146" s="93"/>
      <c r="M146" s="86" t="s">
        <v>468</v>
      </c>
      <c r="N146" s="68"/>
      <c r="O146" s="88"/>
      <c r="P146" s="89">
        <f t="shared" si="74"/>
        <v>0</v>
      </c>
      <c r="Q146" s="68">
        <f t="shared" si="69"/>
        <v>0</v>
      </c>
      <c r="R146" s="89"/>
      <c r="S146" s="96"/>
      <c r="T146" s="68">
        <f t="shared" si="70"/>
        <v>0</v>
      </c>
      <c r="U146" s="95"/>
      <c r="V146" s="95">
        <f t="shared" si="58"/>
        <v>0</v>
      </c>
    </row>
    <row r="147" ht="18.95" customHeight="1" spans="1:22">
      <c r="A147" s="71"/>
      <c r="B147" s="76"/>
      <c r="C147" s="76"/>
      <c r="D147" s="73">
        <f t="shared" si="72"/>
        <v>0</v>
      </c>
      <c r="E147" s="68">
        <f t="shared" si="68"/>
        <v>0</v>
      </c>
      <c r="F147" s="73"/>
      <c r="G147" s="73"/>
      <c r="H147" s="73"/>
      <c r="I147" s="92"/>
      <c r="J147" s="92"/>
      <c r="K147" s="92"/>
      <c r="L147" s="93"/>
      <c r="M147" s="86" t="s">
        <v>469</v>
      </c>
      <c r="N147" s="68"/>
      <c r="O147" s="88"/>
      <c r="P147" s="89">
        <f t="shared" si="74"/>
        <v>0</v>
      </c>
      <c r="Q147" s="68">
        <f t="shared" si="69"/>
        <v>0</v>
      </c>
      <c r="R147" s="89"/>
      <c r="S147" s="96"/>
      <c r="T147" s="68">
        <f t="shared" si="70"/>
        <v>0</v>
      </c>
      <c r="U147" s="95"/>
      <c r="V147" s="95">
        <f t="shared" si="58"/>
        <v>0</v>
      </c>
    </row>
    <row r="148" ht="18.95" customHeight="1" spans="1:22">
      <c r="A148" s="71"/>
      <c r="B148" s="76"/>
      <c r="C148" s="76"/>
      <c r="D148" s="73">
        <f t="shared" si="72"/>
        <v>0</v>
      </c>
      <c r="E148" s="68">
        <f t="shared" si="68"/>
        <v>0</v>
      </c>
      <c r="F148" s="73"/>
      <c r="G148" s="73"/>
      <c r="H148" s="73"/>
      <c r="I148" s="92"/>
      <c r="J148" s="92"/>
      <c r="K148" s="92"/>
      <c r="L148" s="93"/>
      <c r="M148" s="86" t="s">
        <v>470</v>
      </c>
      <c r="N148" s="68"/>
      <c r="O148" s="88"/>
      <c r="P148" s="89">
        <f t="shared" si="74"/>
        <v>0</v>
      </c>
      <c r="Q148" s="68">
        <f t="shared" si="69"/>
        <v>0</v>
      </c>
      <c r="R148" s="89"/>
      <c r="S148" s="96"/>
      <c r="T148" s="68">
        <f t="shared" si="70"/>
        <v>0</v>
      </c>
      <c r="U148" s="95"/>
      <c r="V148" s="95">
        <f t="shared" si="58"/>
        <v>0</v>
      </c>
    </row>
    <row r="149" ht="18.95" customHeight="1" spans="1:22">
      <c r="A149" s="71"/>
      <c r="B149" s="76"/>
      <c r="C149" s="76"/>
      <c r="D149" s="73">
        <f t="shared" si="72"/>
        <v>0</v>
      </c>
      <c r="E149" s="68">
        <f t="shared" si="68"/>
        <v>0</v>
      </c>
      <c r="F149" s="73"/>
      <c r="G149" s="73"/>
      <c r="H149" s="73"/>
      <c r="I149" s="92"/>
      <c r="J149" s="92"/>
      <c r="K149" s="92"/>
      <c r="L149" s="93"/>
      <c r="M149" s="86" t="s">
        <v>471</v>
      </c>
      <c r="N149" s="68"/>
      <c r="O149" s="88"/>
      <c r="P149" s="89">
        <f t="shared" si="74"/>
        <v>0</v>
      </c>
      <c r="Q149" s="68">
        <f t="shared" si="69"/>
        <v>0</v>
      </c>
      <c r="R149" s="89"/>
      <c r="S149" s="96"/>
      <c r="T149" s="68">
        <f t="shared" si="70"/>
        <v>0</v>
      </c>
      <c r="U149" s="95"/>
      <c r="V149" s="95">
        <f t="shared" si="58"/>
        <v>0</v>
      </c>
    </row>
    <row r="150" ht="18.95" customHeight="1" spans="1:22">
      <c r="A150" s="71"/>
      <c r="B150" s="76"/>
      <c r="C150" s="76"/>
      <c r="D150" s="73">
        <f t="shared" si="72"/>
        <v>0</v>
      </c>
      <c r="E150" s="68">
        <f t="shared" si="68"/>
        <v>0</v>
      </c>
      <c r="F150" s="73"/>
      <c r="G150" s="73"/>
      <c r="H150" s="73"/>
      <c r="I150" s="92"/>
      <c r="J150" s="92"/>
      <c r="K150" s="92"/>
      <c r="L150" s="93"/>
      <c r="M150" s="86" t="s">
        <v>472</v>
      </c>
      <c r="N150" s="68"/>
      <c r="O150" s="88"/>
      <c r="P150" s="89">
        <f t="shared" si="74"/>
        <v>0</v>
      </c>
      <c r="Q150" s="68">
        <f t="shared" si="69"/>
        <v>0</v>
      </c>
      <c r="R150" s="89"/>
      <c r="S150" s="96"/>
      <c r="T150" s="68">
        <f t="shared" si="70"/>
        <v>0</v>
      </c>
      <c r="U150" s="95"/>
      <c r="V150" s="95">
        <f t="shared" si="58"/>
        <v>0</v>
      </c>
    </row>
    <row r="151" ht="18.95" customHeight="1" spans="1:22">
      <c r="A151" s="71"/>
      <c r="B151" s="76"/>
      <c r="C151" s="76"/>
      <c r="D151" s="73">
        <f t="shared" si="72"/>
        <v>0</v>
      </c>
      <c r="E151" s="68">
        <f t="shared" si="68"/>
        <v>0</v>
      </c>
      <c r="F151" s="73"/>
      <c r="G151" s="73"/>
      <c r="H151" s="73"/>
      <c r="I151" s="92"/>
      <c r="J151" s="92"/>
      <c r="K151" s="92"/>
      <c r="L151" s="93"/>
      <c r="M151" s="86" t="s">
        <v>473</v>
      </c>
      <c r="N151" s="68">
        <f t="shared" ref="N151:P151" si="75">SUM(N152:N159)</f>
        <v>0</v>
      </c>
      <c r="O151" s="87">
        <f t="shared" si="75"/>
        <v>0</v>
      </c>
      <c r="P151" s="68">
        <f t="shared" si="75"/>
        <v>0</v>
      </c>
      <c r="Q151" s="68">
        <f t="shared" si="69"/>
        <v>0</v>
      </c>
      <c r="R151" s="68">
        <f>SUM(R152:R159)</f>
        <v>0</v>
      </c>
      <c r="S151" s="68">
        <f>SUM(S152:S159)</f>
        <v>0</v>
      </c>
      <c r="T151" s="68">
        <f t="shared" si="70"/>
        <v>0</v>
      </c>
      <c r="U151" s="95"/>
      <c r="V151" s="95">
        <f t="shared" si="58"/>
        <v>0</v>
      </c>
    </row>
    <row r="152" ht="18.95" customHeight="1" spans="1:22">
      <c r="A152" s="71"/>
      <c r="B152" s="76"/>
      <c r="C152" s="76"/>
      <c r="D152" s="73">
        <f t="shared" si="72"/>
        <v>0</v>
      </c>
      <c r="E152" s="68">
        <f t="shared" si="68"/>
        <v>0</v>
      </c>
      <c r="F152" s="73"/>
      <c r="G152" s="73"/>
      <c r="H152" s="73"/>
      <c r="I152" s="92"/>
      <c r="J152" s="92"/>
      <c r="K152" s="92"/>
      <c r="L152" s="93"/>
      <c r="M152" s="86" t="s">
        <v>474</v>
      </c>
      <c r="N152" s="68"/>
      <c r="O152" s="88"/>
      <c r="P152" s="89">
        <f t="shared" ref="P152:P159" si="76">N152+O152</f>
        <v>0</v>
      </c>
      <c r="Q152" s="68">
        <f t="shared" si="69"/>
        <v>0</v>
      </c>
      <c r="R152" s="89"/>
      <c r="S152" s="96"/>
      <c r="T152" s="68">
        <f t="shared" si="70"/>
        <v>0</v>
      </c>
      <c r="U152" s="95"/>
      <c r="V152" s="95">
        <f t="shared" si="58"/>
        <v>0</v>
      </c>
    </row>
    <row r="153" ht="18.95" customHeight="1" spans="1:22">
      <c r="A153" s="71"/>
      <c r="B153" s="76"/>
      <c r="C153" s="76"/>
      <c r="D153" s="73">
        <f t="shared" si="72"/>
        <v>0</v>
      </c>
      <c r="E153" s="68">
        <f t="shared" si="68"/>
        <v>0</v>
      </c>
      <c r="F153" s="73"/>
      <c r="G153" s="73"/>
      <c r="H153" s="73"/>
      <c r="I153" s="92"/>
      <c r="J153" s="92"/>
      <c r="K153" s="92"/>
      <c r="L153" s="93"/>
      <c r="M153" s="86" t="s">
        <v>475</v>
      </c>
      <c r="N153" s="68"/>
      <c r="O153" s="88"/>
      <c r="P153" s="89">
        <f t="shared" si="76"/>
        <v>0</v>
      </c>
      <c r="Q153" s="68">
        <f t="shared" si="69"/>
        <v>0</v>
      </c>
      <c r="R153" s="89"/>
      <c r="S153" s="96"/>
      <c r="T153" s="68">
        <f t="shared" si="70"/>
        <v>0</v>
      </c>
      <c r="U153" s="95"/>
      <c r="V153" s="95">
        <f t="shared" si="58"/>
        <v>0</v>
      </c>
    </row>
    <row r="154" ht="18.95" customHeight="1" spans="1:22">
      <c r="A154" s="71"/>
      <c r="B154" s="76"/>
      <c r="C154" s="76"/>
      <c r="D154" s="73">
        <f t="shared" si="72"/>
        <v>0</v>
      </c>
      <c r="E154" s="68">
        <f t="shared" si="68"/>
        <v>0</v>
      </c>
      <c r="F154" s="73"/>
      <c r="G154" s="73"/>
      <c r="H154" s="73"/>
      <c r="I154" s="92"/>
      <c r="J154" s="92"/>
      <c r="K154" s="92"/>
      <c r="L154" s="93"/>
      <c r="M154" s="86" t="s">
        <v>476</v>
      </c>
      <c r="N154" s="68"/>
      <c r="O154" s="88"/>
      <c r="P154" s="89">
        <f t="shared" si="76"/>
        <v>0</v>
      </c>
      <c r="Q154" s="68">
        <f t="shared" si="69"/>
        <v>0</v>
      </c>
      <c r="R154" s="89"/>
      <c r="S154" s="96"/>
      <c r="T154" s="68">
        <f t="shared" si="70"/>
        <v>0</v>
      </c>
      <c r="U154" s="95"/>
      <c r="V154" s="95">
        <f t="shared" si="58"/>
        <v>0</v>
      </c>
    </row>
    <row r="155" ht="18.95" customHeight="1" spans="1:22">
      <c r="A155" s="71"/>
      <c r="B155" s="76"/>
      <c r="C155" s="76"/>
      <c r="D155" s="73">
        <f t="shared" si="72"/>
        <v>0</v>
      </c>
      <c r="E155" s="68">
        <f t="shared" si="68"/>
        <v>0</v>
      </c>
      <c r="F155" s="73"/>
      <c r="G155" s="73"/>
      <c r="H155" s="73"/>
      <c r="I155" s="92"/>
      <c r="J155" s="92"/>
      <c r="K155" s="92"/>
      <c r="L155" s="93"/>
      <c r="M155" s="86" t="s">
        <v>477</v>
      </c>
      <c r="N155" s="68"/>
      <c r="O155" s="88"/>
      <c r="P155" s="89">
        <f t="shared" si="76"/>
        <v>0</v>
      </c>
      <c r="Q155" s="68">
        <f t="shared" si="69"/>
        <v>0</v>
      </c>
      <c r="R155" s="89"/>
      <c r="S155" s="96"/>
      <c r="T155" s="68">
        <f t="shared" si="70"/>
        <v>0</v>
      </c>
      <c r="U155" s="95"/>
      <c r="V155" s="95">
        <f t="shared" si="58"/>
        <v>0</v>
      </c>
    </row>
    <row r="156" ht="18.95" customHeight="1" spans="1:22">
      <c r="A156" s="71"/>
      <c r="B156" s="76"/>
      <c r="C156" s="76"/>
      <c r="D156" s="73">
        <f t="shared" si="72"/>
        <v>0</v>
      </c>
      <c r="E156" s="68">
        <f t="shared" si="68"/>
        <v>0</v>
      </c>
      <c r="F156" s="73"/>
      <c r="G156" s="73"/>
      <c r="H156" s="73"/>
      <c r="I156" s="92"/>
      <c r="J156" s="92"/>
      <c r="K156" s="92"/>
      <c r="L156" s="93"/>
      <c r="M156" s="86" t="s">
        <v>478</v>
      </c>
      <c r="N156" s="68"/>
      <c r="O156" s="88"/>
      <c r="P156" s="89">
        <f t="shared" si="76"/>
        <v>0</v>
      </c>
      <c r="Q156" s="68">
        <f t="shared" si="69"/>
        <v>0</v>
      </c>
      <c r="R156" s="89"/>
      <c r="S156" s="96"/>
      <c r="T156" s="68">
        <f t="shared" si="70"/>
        <v>0</v>
      </c>
      <c r="U156" s="95"/>
      <c r="V156" s="95">
        <f t="shared" si="58"/>
        <v>0</v>
      </c>
    </row>
    <row r="157" ht="18.95" customHeight="1" spans="1:22">
      <c r="A157" s="71"/>
      <c r="B157" s="76"/>
      <c r="C157" s="76"/>
      <c r="D157" s="73">
        <f t="shared" si="72"/>
        <v>0</v>
      </c>
      <c r="E157" s="68">
        <f t="shared" si="68"/>
        <v>0</v>
      </c>
      <c r="F157" s="73"/>
      <c r="G157" s="73"/>
      <c r="H157" s="73"/>
      <c r="I157" s="92"/>
      <c r="J157" s="92"/>
      <c r="K157" s="92"/>
      <c r="L157" s="93"/>
      <c r="M157" s="86" t="s">
        <v>479</v>
      </c>
      <c r="N157" s="68"/>
      <c r="O157" s="88"/>
      <c r="P157" s="89">
        <f t="shared" si="76"/>
        <v>0</v>
      </c>
      <c r="Q157" s="68">
        <f t="shared" si="69"/>
        <v>0</v>
      </c>
      <c r="R157" s="89"/>
      <c r="S157" s="96"/>
      <c r="T157" s="68">
        <f t="shared" si="70"/>
        <v>0</v>
      </c>
      <c r="U157" s="95"/>
      <c r="V157" s="95">
        <f t="shared" si="58"/>
        <v>0</v>
      </c>
    </row>
    <row r="158" ht="18.95" customHeight="1" spans="1:22">
      <c r="A158" s="71"/>
      <c r="B158" s="76"/>
      <c r="C158" s="76"/>
      <c r="D158" s="73">
        <f t="shared" si="72"/>
        <v>0</v>
      </c>
      <c r="E158" s="68">
        <f t="shared" si="68"/>
        <v>0</v>
      </c>
      <c r="F158" s="73"/>
      <c r="G158" s="73"/>
      <c r="H158" s="73"/>
      <c r="I158" s="92"/>
      <c r="J158" s="92"/>
      <c r="K158" s="92"/>
      <c r="L158" s="93"/>
      <c r="M158" s="86" t="s">
        <v>480</v>
      </c>
      <c r="N158" s="68"/>
      <c r="O158" s="88"/>
      <c r="P158" s="89">
        <f t="shared" si="76"/>
        <v>0</v>
      </c>
      <c r="Q158" s="68">
        <f t="shared" si="69"/>
        <v>0</v>
      </c>
      <c r="R158" s="89"/>
      <c r="S158" s="96"/>
      <c r="T158" s="68">
        <f t="shared" si="70"/>
        <v>0</v>
      </c>
      <c r="U158" s="95"/>
      <c r="V158" s="95">
        <f t="shared" si="58"/>
        <v>0</v>
      </c>
    </row>
    <row r="159" ht="18.95" customHeight="1" spans="1:22">
      <c r="A159" s="71"/>
      <c r="B159" s="76"/>
      <c r="C159" s="76"/>
      <c r="D159" s="73">
        <f t="shared" si="72"/>
        <v>0</v>
      </c>
      <c r="E159" s="68">
        <f t="shared" si="68"/>
        <v>0</v>
      </c>
      <c r="F159" s="73"/>
      <c r="G159" s="73"/>
      <c r="H159" s="73"/>
      <c r="I159" s="92"/>
      <c r="J159" s="92"/>
      <c r="K159" s="92"/>
      <c r="L159" s="93"/>
      <c r="M159" s="86" t="s">
        <v>481</v>
      </c>
      <c r="N159" s="68"/>
      <c r="O159" s="88"/>
      <c r="P159" s="89">
        <f t="shared" si="76"/>
        <v>0</v>
      </c>
      <c r="Q159" s="68">
        <f t="shared" si="69"/>
        <v>0</v>
      </c>
      <c r="R159" s="89"/>
      <c r="S159" s="96"/>
      <c r="T159" s="68">
        <f t="shared" si="70"/>
        <v>0</v>
      </c>
      <c r="U159" s="95"/>
      <c r="V159" s="95">
        <f t="shared" si="58"/>
        <v>0</v>
      </c>
    </row>
    <row r="160" ht="27" customHeight="1" spans="1:22">
      <c r="A160" s="71"/>
      <c r="B160" s="76"/>
      <c r="C160" s="76"/>
      <c r="D160" s="73">
        <f t="shared" si="72"/>
        <v>0</v>
      </c>
      <c r="E160" s="68">
        <f t="shared" si="68"/>
        <v>0</v>
      </c>
      <c r="F160" s="73"/>
      <c r="G160" s="73"/>
      <c r="H160" s="73"/>
      <c r="I160" s="92"/>
      <c r="J160" s="92"/>
      <c r="K160" s="92"/>
      <c r="L160" s="93"/>
      <c r="M160" s="86" t="s">
        <v>482</v>
      </c>
      <c r="N160" s="68">
        <f t="shared" ref="N160:P160" si="77">SUM(N161:N162)</f>
        <v>0</v>
      </c>
      <c r="O160" s="87">
        <f t="shared" si="77"/>
        <v>0</v>
      </c>
      <c r="P160" s="68">
        <f t="shared" si="77"/>
        <v>0</v>
      </c>
      <c r="Q160" s="68">
        <f t="shared" si="69"/>
        <v>0</v>
      </c>
      <c r="R160" s="68">
        <f>SUM(R161:R162)</f>
        <v>0</v>
      </c>
      <c r="S160" s="68">
        <f>SUM(S161:S162)</f>
        <v>0</v>
      </c>
      <c r="T160" s="68">
        <f t="shared" si="70"/>
        <v>0</v>
      </c>
      <c r="U160" s="95"/>
      <c r="V160" s="95">
        <f t="shared" si="58"/>
        <v>0</v>
      </c>
    </row>
    <row r="161" ht="18.95" customHeight="1" spans="1:22">
      <c r="A161" s="71"/>
      <c r="B161" s="76"/>
      <c r="C161" s="76"/>
      <c r="D161" s="73">
        <f t="shared" si="72"/>
        <v>0</v>
      </c>
      <c r="E161" s="68">
        <f t="shared" si="68"/>
        <v>0</v>
      </c>
      <c r="F161" s="73"/>
      <c r="G161" s="73"/>
      <c r="H161" s="73"/>
      <c r="I161" s="92"/>
      <c r="J161" s="92"/>
      <c r="K161" s="92"/>
      <c r="L161" s="93"/>
      <c r="M161" s="86" t="s">
        <v>444</v>
      </c>
      <c r="N161" s="68"/>
      <c r="O161" s="88"/>
      <c r="P161" s="89">
        <f t="shared" ref="P161:P166" si="78">N161+O161</f>
        <v>0</v>
      </c>
      <c r="Q161" s="68">
        <f t="shared" si="69"/>
        <v>0</v>
      </c>
      <c r="R161" s="89"/>
      <c r="S161" s="96"/>
      <c r="T161" s="68">
        <f t="shared" si="70"/>
        <v>0</v>
      </c>
      <c r="U161" s="95"/>
      <c r="V161" s="95">
        <f t="shared" si="58"/>
        <v>0</v>
      </c>
    </row>
    <row r="162" ht="29" customHeight="1" spans="1:22">
      <c r="A162" s="71"/>
      <c r="B162" s="76"/>
      <c r="C162" s="76"/>
      <c r="D162" s="73">
        <f t="shared" si="72"/>
        <v>0</v>
      </c>
      <c r="E162" s="68">
        <f t="shared" si="68"/>
        <v>0</v>
      </c>
      <c r="F162" s="73"/>
      <c r="G162" s="73"/>
      <c r="H162" s="73"/>
      <c r="I162" s="92"/>
      <c r="J162" s="92"/>
      <c r="K162" s="92"/>
      <c r="L162" s="93"/>
      <c r="M162" s="86" t="s">
        <v>483</v>
      </c>
      <c r="N162" s="68"/>
      <c r="O162" s="88"/>
      <c r="P162" s="89">
        <f t="shared" si="78"/>
        <v>0</v>
      </c>
      <c r="Q162" s="68">
        <f t="shared" si="69"/>
        <v>0</v>
      </c>
      <c r="R162" s="89"/>
      <c r="S162" s="96"/>
      <c r="T162" s="68">
        <f t="shared" si="70"/>
        <v>0</v>
      </c>
      <c r="U162" s="95"/>
      <c r="V162" s="95">
        <f t="shared" si="58"/>
        <v>0</v>
      </c>
    </row>
    <row r="163" ht="18.95" customHeight="1" spans="1:22">
      <c r="A163" s="71"/>
      <c r="B163" s="76"/>
      <c r="C163" s="76"/>
      <c r="D163" s="73">
        <f t="shared" si="72"/>
        <v>0</v>
      </c>
      <c r="E163" s="68">
        <f t="shared" si="68"/>
        <v>0</v>
      </c>
      <c r="F163" s="73"/>
      <c r="G163" s="73"/>
      <c r="H163" s="73"/>
      <c r="I163" s="92"/>
      <c r="J163" s="92"/>
      <c r="K163" s="92"/>
      <c r="L163" s="93"/>
      <c r="M163" s="86" t="s">
        <v>484</v>
      </c>
      <c r="N163" s="68">
        <f t="shared" ref="N163:P163" si="79">SUM(N164:N165)</f>
        <v>0</v>
      </c>
      <c r="O163" s="87">
        <f t="shared" si="79"/>
        <v>0</v>
      </c>
      <c r="P163" s="68">
        <f t="shared" si="79"/>
        <v>0</v>
      </c>
      <c r="Q163" s="68">
        <f t="shared" si="69"/>
        <v>0</v>
      </c>
      <c r="R163" s="68">
        <f>SUM(R164:R165)</f>
        <v>0</v>
      </c>
      <c r="S163" s="68">
        <f>SUM(S164:S165)</f>
        <v>0</v>
      </c>
      <c r="T163" s="68">
        <f t="shared" si="70"/>
        <v>0</v>
      </c>
      <c r="U163" s="95"/>
      <c r="V163" s="95">
        <f t="shared" si="58"/>
        <v>0</v>
      </c>
    </row>
    <row r="164" ht="21" customHeight="1" spans="1:22">
      <c r="A164" s="71"/>
      <c r="B164" s="76"/>
      <c r="C164" s="76"/>
      <c r="D164" s="73">
        <f t="shared" si="72"/>
        <v>0</v>
      </c>
      <c r="E164" s="68">
        <f t="shared" si="68"/>
        <v>0</v>
      </c>
      <c r="F164" s="73"/>
      <c r="G164" s="73"/>
      <c r="H164" s="73"/>
      <c r="I164" s="92"/>
      <c r="J164" s="92"/>
      <c r="K164" s="92"/>
      <c r="L164" s="93"/>
      <c r="M164" s="86" t="s">
        <v>444</v>
      </c>
      <c r="N164" s="68"/>
      <c r="O164" s="88"/>
      <c r="P164" s="89">
        <f t="shared" si="78"/>
        <v>0</v>
      </c>
      <c r="Q164" s="68">
        <f t="shared" si="69"/>
        <v>0</v>
      </c>
      <c r="R164" s="89"/>
      <c r="S164" s="96"/>
      <c r="T164" s="68">
        <f t="shared" si="70"/>
        <v>0</v>
      </c>
      <c r="U164" s="95"/>
      <c r="V164" s="95">
        <f t="shared" si="58"/>
        <v>0</v>
      </c>
    </row>
    <row r="165" ht="21" customHeight="1" spans="1:22">
      <c r="A165" s="71"/>
      <c r="B165" s="76"/>
      <c r="C165" s="76"/>
      <c r="D165" s="73">
        <f t="shared" si="72"/>
        <v>0</v>
      </c>
      <c r="E165" s="68">
        <f t="shared" si="68"/>
        <v>0</v>
      </c>
      <c r="F165" s="73"/>
      <c r="G165" s="73"/>
      <c r="H165" s="73"/>
      <c r="I165" s="92"/>
      <c r="J165" s="92"/>
      <c r="K165" s="92"/>
      <c r="L165" s="93"/>
      <c r="M165" s="86" t="s">
        <v>485</v>
      </c>
      <c r="N165" s="68"/>
      <c r="O165" s="88"/>
      <c r="P165" s="89">
        <f t="shared" si="78"/>
        <v>0</v>
      </c>
      <c r="Q165" s="68">
        <f t="shared" si="69"/>
        <v>0</v>
      </c>
      <c r="R165" s="89"/>
      <c r="S165" s="96"/>
      <c r="T165" s="68">
        <f t="shared" si="70"/>
        <v>0</v>
      </c>
      <c r="U165" s="95"/>
      <c r="V165" s="95">
        <f t="shared" si="58"/>
        <v>0</v>
      </c>
    </row>
    <row r="166" ht="21" customHeight="1" spans="1:22">
      <c r="A166" s="71"/>
      <c r="B166" s="76"/>
      <c r="C166" s="76"/>
      <c r="D166" s="73">
        <f t="shared" si="72"/>
        <v>0</v>
      </c>
      <c r="E166" s="68">
        <f t="shared" si="68"/>
        <v>0</v>
      </c>
      <c r="F166" s="73"/>
      <c r="G166" s="73"/>
      <c r="H166" s="73"/>
      <c r="I166" s="92"/>
      <c r="J166" s="92"/>
      <c r="K166" s="92"/>
      <c r="L166" s="93"/>
      <c r="M166" s="86" t="s">
        <v>486</v>
      </c>
      <c r="N166" s="68"/>
      <c r="O166" s="88"/>
      <c r="P166" s="89">
        <f t="shared" si="78"/>
        <v>0</v>
      </c>
      <c r="Q166" s="68">
        <f t="shared" si="69"/>
        <v>0</v>
      </c>
      <c r="R166" s="89"/>
      <c r="S166" s="96"/>
      <c r="T166" s="68">
        <f t="shared" si="70"/>
        <v>0</v>
      </c>
      <c r="U166" s="95"/>
      <c r="V166" s="95">
        <f t="shared" si="58"/>
        <v>0</v>
      </c>
    </row>
    <row r="167" ht="21" customHeight="1" spans="1:22">
      <c r="A167" s="71"/>
      <c r="B167" s="76"/>
      <c r="C167" s="76"/>
      <c r="D167" s="73">
        <f t="shared" si="72"/>
        <v>0</v>
      </c>
      <c r="E167" s="68">
        <f t="shared" si="68"/>
        <v>0</v>
      </c>
      <c r="F167" s="73"/>
      <c r="G167" s="73"/>
      <c r="H167" s="73"/>
      <c r="I167" s="92"/>
      <c r="J167" s="92"/>
      <c r="K167" s="92"/>
      <c r="L167" s="93"/>
      <c r="M167" s="86" t="s">
        <v>487</v>
      </c>
      <c r="N167" s="68">
        <f t="shared" ref="N167:P167" si="80">SUM(N168:N170)</f>
        <v>0</v>
      </c>
      <c r="O167" s="87">
        <f t="shared" si="80"/>
        <v>0</v>
      </c>
      <c r="P167" s="68">
        <f t="shared" si="80"/>
        <v>0</v>
      </c>
      <c r="Q167" s="68">
        <f t="shared" si="69"/>
        <v>0</v>
      </c>
      <c r="R167" s="68">
        <f>SUM(R168:R170)</f>
        <v>0</v>
      </c>
      <c r="S167" s="68">
        <f>SUM(S168:S170)</f>
        <v>0</v>
      </c>
      <c r="T167" s="68">
        <f t="shared" si="70"/>
        <v>0</v>
      </c>
      <c r="U167" s="95"/>
      <c r="V167" s="95">
        <f t="shared" si="58"/>
        <v>0</v>
      </c>
    </row>
    <row r="168" ht="21" customHeight="1" spans="1:22">
      <c r="A168" s="71"/>
      <c r="B168" s="76"/>
      <c r="C168" s="76"/>
      <c r="D168" s="73">
        <f t="shared" si="72"/>
        <v>0</v>
      </c>
      <c r="E168" s="68">
        <f t="shared" si="68"/>
        <v>0</v>
      </c>
      <c r="F168" s="73"/>
      <c r="G168" s="73"/>
      <c r="H168" s="73"/>
      <c r="I168" s="92"/>
      <c r="J168" s="92"/>
      <c r="K168" s="92"/>
      <c r="L168" s="93"/>
      <c r="M168" s="86" t="s">
        <v>453</v>
      </c>
      <c r="N168" s="68"/>
      <c r="O168" s="88"/>
      <c r="P168" s="89">
        <f t="shared" ref="P168:P170" si="81">N168+O168</f>
        <v>0</v>
      </c>
      <c r="Q168" s="68">
        <f t="shared" si="69"/>
        <v>0</v>
      </c>
      <c r="R168" s="89"/>
      <c r="S168" s="96"/>
      <c r="T168" s="68">
        <f t="shared" si="70"/>
        <v>0</v>
      </c>
      <c r="U168" s="95"/>
      <c r="V168" s="95">
        <f t="shared" si="58"/>
        <v>0</v>
      </c>
    </row>
    <row r="169" ht="21" customHeight="1" spans="1:22">
      <c r="A169" s="71"/>
      <c r="B169" s="76"/>
      <c r="C169" s="76"/>
      <c r="D169" s="73">
        <f t="shared" si="72"/>
        <v>0</v>
      </c>
      <c r="E169" s="68">
        <f t="shared" si="68"/>
        <v>0</v>
      </c>
      <c r="F169" s="73"/>
      <c r="G169" s="73"/>
      <c r="H169" s="73"/>
      <c r="I169" s="92"/>
      <c r="J169" s="92"/>
      <c r="K169" s="92"/>
      <c r="L169" s="93"/>
      <c r="M169" s="86" t="s">
        <v>455</v>
      </c>
      <c r="N169" s="68"/>
      <c r="O169" s="88"/>
      <c r="P169" s="89">
        <f t="shared" si="81"/>
        <v>0</v>
      </c>
      <c r="Q169" s="68">
        <f t="shared" si="69"/>
        <v>0</v>
      </c>
      <c r="R169" s="89"/>
      <c r="S169" s="96"/>
      <c r="T169" s="68">
        <f t="shared" si="70"/>
        <v>0</v>
      </c>
      <c r="U169" s="95"/>
      <c r="V169" s="95">
        <f t="shared" si="58"/>
        <v>0</v>
      </c>
    </row>
    <row r="170" ht="21" customHeight="1" spans="1:22">
      <c r="A170" s="71"/>
      <c r="B170" s="76"/>
      <c r="C170" s="76"/>
      <c r="D170" s="73">
        <f t="shared" si="72"/>
        <v>0</v>
      </c>
      <c r="E170" s="68">
        <f t="shared" si="68"/>
        <v>0</v>
      </c>
      <c r="F170" s="73"/>
      <c r="G170" s="73"/>
      <c r="H170" s="73"/>
      <c r="I170" s="92"/>
      <c r="J170" s="92"/>
      <c r="K170" s="92"/>
      <c r="L170" s="93"/>
      <c r="M170" s="86" t="s">
        <v>488</v>
      </c>
      <c r="N170" s="68"/>
      <c r="O170" s="88"/>
      <c r="P170" s="89">
        <f t="shared" si="81"/>
        <v>0</v>
      </c>
      <c r="Q170" s="68">
        <f t="shared" si="69"/>
        <v>0</v>
      </c>
      <c r="R170" s="89"/>
      <c r="S170" s="96"/>
      <c r="T170" s="68">
        <f t="shared" si="70"/>
        <v>0</v>
      </c>
      <c r="U170" s="95"/>
      <c r="V170" s="95">
        <f t="shared" si="58"/>
        <v>0</v>
      </c>
    </row>
    <row r="171" ht="18.95" customHeight="1" spans="1:22">
      <c r="A171" s="71"/>
      <c r="B171" s="76"/>
      <c r="C171" s="76"/>
      <c r="D171" s="73">
        <f t="shared" si="72"/>
        <v>0</v>
      </c>
      <c r="E171" s="68">
        <f t="shared" si="68"/>
        <v>0</v>
      </c>
      <c r="F171" s="73"/>
      <c r="G171" s="73"/>
      <c r="H171" s="73"/>
      <c r="I171" s="92"/>
      <c r="J171" s="92"/>
      <c r="K171" s="92"/>
      <c r="L171" s="93"/>
      <c r="M171" s="86" t="s">
        <v>489</v>
      </c>
      <c r="N171" s="68">
        <f t="shared" ref="N171:P171" si="82">N172</f>
        <v>0</v>
      </c>
      <c r="O171" s="87">
        <f t="shared" si="82"/>
        <v>0</v>
      </c>
      <c r="P171" s="68">
        <f t="shared" si="82"/>
        <v>0</v>
      </c>
      <c r="Q171" s="68">
        <f t="shared" si="69"/>
        <v>0</v>
      </c>
      <c r="R171" s="68">
        <f>R172</f>
        <v>0</v>
      </c>
      <c r="S171" s="68">
        <f>S172</f>
        <v>0</v>
      </c>
      <c r="T171" s="68">
        <f t="shared" si="70"/>
        <v>0</v>
      </c>
      <c r="U171" s="95"/>
      <c r="V171" s="95">
        <f t="shared" si="58"/>
        <v>0</v>
      </c>
    </row>
    <row r="172" ht="18.95" customHeight="1" spans="1:22">
      <c r="A172" s="71"/>
      <c r="B172" s="76"/>
      <c r="C172" s="76"/>
      <c r="D172" s="73">
        <f t="shared" si="72"/>
        <v>0</v>
      </c>
      <c r="E172" s="68">
        <f t="shared" si="68"/>
        <v>0</v>
      </c>
      <c r="F172" s="73"/>
      <c r="G172" s="73"/>
      <c r="H172" s="73"/>
      <c r="I172" s="92"/>
      <c r="J172" s="92"/>
      <c r="K172" s="92"/>
      <c r="L172" s="93"/>
      <c r="M172" s="86" t="s">
        <v>490</v>
      </c>
      <c r="N172" s="68">
        <f t="shared" ref="N172:P172" si="83">SUM(N173:N174)</f>
        <v>0</v>
      </c>
      <c r="O172" s="87">
        <f t="shared" si="83"/>
        <v>0</v>
      </c>
      <c r="P172" s="68">
        <f t="shared" si="83"/>
        <v>0</v>
      </c>
      <c r="Q172" s="68">
        <f t="shared" si="69"/>
        <v>0</v>
      </c>
      <c r="R172" s="68">
        <f>SUM(R173:R174)</f>
        <v>0</v>
      </c>
      <c r="S172" s="68">
        <f>SUM(S173:S174)</f>
        <v>0</v>
      </c>
      <c r="T172" s="68">
        <f t="shared" si="70"/>
        <v>0</v>
      </c>
      <c r="U172" s="95"/>
      <c r="V172" s="95">
        <f t="shared" si="58"/>
        <v>0</v>
      </c>
    </row>
    <row r="173" ht="18.95" customHeight="1" spans="1:22">
      <c r="A173" s="71"/>
      <c r="B173" s="76"/>
      <c r="C173" s="76"/>
      <c r="D173" s="73">
        <f t="shared" si="72"/>
        <v>0</v>
      </c>
      <c r="E173" s="68">
        <f t="shared" si="68"/>
        <v>0</v>
      </c>
      <c r="F173" s="73"/>
      <c r="G173" s="73"/>
      <c r="H173" s="73"/>
      <c r="I173" s="92"/>
      <c r="J173" s="92"/>
      <c r="K173" s="92"/>
      <c r="L173" s="93"/>
      <c r="M173" s="86" t="s">
        <v>491</v>
      </c>
      <c r="N173" s="68"/>
      <c r="O173" s="88"/>
      <c r="P173" s="89">
        <f t="shared" ref="P173:P179" si="84">N173+O173</f>
        <v>0</v>
      </c>
      <c r="Q173" s="68">
        <f t="shared" si="69"/>
        <v>0</v>
      </c>
      <c r="R173" s="89"/>
      <c r="S173" s="96"/>
      <c r="T173" s="68">
        <f t="shared" si="70"/>
        <v>0</v>
      </c>
      <c r="U173" s="95"/>
      <c r="V173" s="95">
        <f t="shared" si="58"/>
        <v>0</v>
      </c>
    </row>
    <row r="174" ht="18.95" customHeight="1" spans="1:22">
      <c r="A174" s="71"/>
      <c r="B174" s="76"/>
      <c r="C174" s="76"/>
      <c r="D174" s="73">
        <f t="shared" si="72"/>
        <v>0</v>
      </c>
      <c r="E174" s="68">
        <f t="shared" si="68"/>
        <v>0</v>
      </c>
      <c r="F174" s="73"/>
      <c r="G174" s="73"/>
      <c r="H174" s="73"/>
      <c r="I174" s="92"/>
      <c r="J174" s="92"/>
      <c r="K174" s="92"/>
      <c r="L174" s="93"/>
      <c r="M174" s="86" t="s">
        <v>492</v>
      </c>
      <c r="N174" s="68"/>
      <c r="O174" s="88"/>
      <c r="P174" s="89">
        <f t="shared" si="84"/>
        <v>0</v>
      </c>
      <c r="Q174" s="68">
        <f t="shared" si="69"/>
        <v>0</v>
      </c>
      <c r="R174" s="89"/>
      <c r="S174" s="96"/>
      <c r="T174" s="68">
        <f t="shared" si="70"/>
        <v>0</v>
      </c>
      <c r="U174" s="95"/>
      <c r="V174" s="95">
        <f t="shared" si="58"/>
        <v>0</v>
      </c>
    </row>
    <row r="175" ht="18.95" customHeight="1" spans="1:22">
      <c r="A175" s="71"/>
      <c r="B175" s="76"/>
      <c r="C175" s="76"/>
      <c r="D175" s="73">
        <f t="shared" si="72"/>
        <v>0</v>
      </c>
      <c r="E175" s="68">
        <f t="shared" si="68"/>
        <v>0</v>
      </c>
      <c r="F175" s="73"/>
      <c r="G175" s="73"/>
      <c r="H175" s="73"/>
      <c r="I175" s="92"/>
      <c r="J175" s="92"/>
      <c r="K175" s="92"/>
      <c r="L175" s="93"/>
      <c r="M175" s="94" t="s">
        <v>493</v>
      </c>
      <c r="N175" s="68">
        <f t="shared" ref="N175:P175" si="85">N176+N180+N189</f>
        <v>45869.48558</v>
      </c>
      <c r="O175" s="68">
        <f t="shared" ref="O175:U175" si="86">O176+O180+O189</f>
        <v>32000</v>
      </c>
      <c r="P175" s="68">
        <f t="shared" si="86"/>
        <v>77869.48558</v>
      </c>
      <c r="Q175" s="68">
        <f t="shared" si="86"/>
        <v>21279.6276</v>
      </c>
      <c r="R175" s="68">
        <f t="shared" si="86"/>
        <v>21279.6276</v>
      </c>
      <c r="S175" s="68">
        <f t="shared" si="86"/>
        <v>0</v>
      </c>
      <c r="T175" s="68">
        <f t="shared" si="86"/>
        <v>99149.11318</v>
      </c>
      <c r="U175" s="97">
        <f t="shared" si="86"/>
        <v>-21339.63</v>
      </c>
      <c r="V175" s="98">
        <f>V176+V189</f>
        <v>77809.48318</v>
      </c>
    </row>
    <row r="176" ht="18.95" customHeight="1" spans="1:22">
      <c r="A176" s="71"/>
      <c r="B176" s="76"/>
      <c r="C176" s="76"/>
      <c r="D176" s="73">
        <f t="shared" si="72"/>
        <v>0</v>
      </c>
      <c r="E176" s="68">
        <f t="shared" si="68"/>
        <v>0</v>
      </c>
      <c r="F176" s="73"/>
      <c r="G176" s="73"/>
      <c r="H176" s="73"/>
      <c r="I176" s="92"/>
      <c r="J176" s="92"/>
      <c r="K176" s="92"/>
      <c r="L176" s="93"/>
      <c r="M176" s="86" t="s">
        <v>494</v>
      </c>
      <c r="N176" s="68">
        <f t="shared" ref="N176:P176" si="87">SUM(N177:N179)</f>
        <v>44372.02</v>
      </c>
      <c r="O176" s="68">
        <f t="shared" ref="O176:U176" si="88">SUM(O177:O179)</f>
        <v>32000</v>
      </c>
      <c r="P176" s="68">
        <f t="shared" si="88"/>
        <v>76372.02</v>
      </c>
      <c r="Q176" s="68">
        <f t="shared" si="88"/>
        <v>21279.6276</v>
      </c>
      <c r="R176" s="68">
        <f t="shared" si="88"/>
        <v>21279.6276</v>
      </c>
      <c r="S176" s="68">
        <f t="shared" si="88"/>
        <v>0</v>
      </c>
      <c r="T176" s="68">
        <f t="shared" si="88"/>
        <v>97651.6476</v>
      </c>
      <c r="U176" s="84">
        <f t="shared" si="88"/>
        <v>-21279.63</v>
      </c>
      <c r="V176" s="95">
        <f t="shared" ref="V175:V238" si="89">T176+U176</f>
        <v>76372.0176</v>
      </c>
    </row>
    <row r="177" ht="18.95" customHeight="1" spans="1:22">
      <c r="A177" s="71"/>
      <c r="B177" s="76"/>
      <c r="C177" s="76"/>
      <c r="D177" s="73">
        <f t="shared" si="72"/>
        <v>0</v>
      </c>
      <c r="E177" s="68">
        <f t="shared" si="68"/>
        <v>0</v>
      </c>
      <c r="F177" s="73"/>
      <c r="G177" s="73"/>
      <c r="H177" s="73"/>
      <c r="I177" s="92"/>
      <c r="J177" s="92"/>
      <c r="K177" s="92"/>
      <c r="L177" s="93"/>
      <c r="M177" s="86" t="s">
        <v>495</v>
      </c>
      <c r="N177" s="68"/>
      <c r="O177" s="87"/>
      <c r="P177" s="89">
        <f t="shared" si="84"/>
        <v>0</v>
      </c>
      <c r="Q177" s="68">
        <f t="shared" si="69"/>
        <v>21279.6276</v>
      </c>
      <c r="R177" s="96">
        <v>21279.6276</v>
      </c>
      <c r="S177" s="96"/>
      <c r="T177" s="68">
        <f t="shared" si="70"/>
        <v>21279.6276</v>
      </c>
      <c r="U177" s="95">
        <v>-21279.63</v>
      </c>
      <c r="V177" s="95">
        <f t="shared" si="89"/>
        <v>-0.00240000000121654</v>
      </c>
    </row>
    <row r="178" ht="26.1" customHeight="1" spans="1:22">
      <c r="A178" s="71"/>
      <c r="B178" s="76"/>
      <c r="C178" s="76"/>
      <c r="D178" s="73">
        <f t="shared" si="72"/>
        <v>0</v>
      </c>
      <c r="E178" s="68">
        <f t="shared" si="68"/>
        <v>0</v>
      </c>
      <c r="F178" s="73"/>
      <c r="G178" s="73"/>
      <c r="H178" s="73"/>
      <c r="I178" s="92"/>
      <c r="J178" s="92"/>
      <c r="K178" s="92"/>
      <c r="L178" s="93"/>
      <c r="M178" s="86" t="s">
        <v>496</v>
      </c>
      <c r="N178" s="68">
        <f>5172.02+11200+28000</f>
        <v>44372.02</v>
      </c>
      <c r="O178" s="87">
        <v>32000</v>
      </c>
      <c r="P178" s="89">
        <f t="shared" si="84"/>
        <v>76372.02</v>
      </c>
      <c r="Q178" s="68">
        <f t="shared" si="69"/>
        <v>0</v>
      </c>
      <c r="R178" s="89"/>
      <c r="S178" s="96"/>
      <c r="T178" s="68">
        <f t="shared" si="70"/>
        <v>76372.02</v>
      </c>
      <c r="U178" s="95"/>
      <c r="V178" s="95">
        <f t="shared" si="89"/>
        <v>76372.02</v>
      </c>
    </row>
    <row r="179" ht="18.95" customHeight="1" spans="1:22">
      <c r="A179" s="71"/>
      <c r="B179" s="76"/>
      <c r="C179" s="76"/>
      <c r="D179" s="73">
        <f t="shared" si="72"/>
        <v>0</v>
      </c>
      <c r="E179" s="68">
        <f t="shared" si="68"/>
        <v>0</v>
      </c>
      <c r="F179" s="73"/>
      <c r="G179" s="73"/>
      <c r="H179" s="73"/>
      <c r="I179" s="92"/>
      <c r="J179" s="92"/>
      <c r="K179" s="92"/>
      <c r="L179" s="93"/>
      <c r="M179" s="86" t="s">
        <v>497</v>
      </c>
      <c r="N179" s="68"/>
      <c r="O179" s="88"/>
      <c r="P179" s="89">
        <f t="shared" si="84"/>
        <v>0</v>
      </c>
      <c r="Q179" s="68">
        <f t="shared" si="69"/>
        <v>0</v>
      </c>
      <c r="R179" s="89"/>
      <c r="S179" s="96"/>
      <c r="T179" s="68">
        <f t="shared" si="70"/>
        <v>0</v>
      </c>
      <c r="U179" s="95"/>
      <c r="V179" s="95">
        <f t="shared" si="89"/>
        <v>0</v>
      </c>
    </row>
    <row r="180" ht="18.95" customHeight="1" spans="1:22">
      <c r="A180" s="71"/>
      <c r="B180" s="76"/>
      <c r="C180" s="76"/>
      <c r="D180" s="73">
        <f t="shared" si="72"/>
        <v>0</v>
      </c>
      <c r="E180" s="68">
        <f t="shared" si="68"/>
        <v>0</v>
      </c>
      <c r="F180" s="73"/>
      <c r="G180" s="73"/>
      <c r="H180" s="73"/>
      <c r="I180" s="92"/>
      <c r="J180" s="92"/>
      <c r="K180" s="92"/>
      <c r="L180" s="93"/>
      <c r="M180" s="86" t="s">
        <v>498</v>
      </c>
      <c r="N180" s="68">
        <f t="shared" ref="N180:P180" si="90">SUM(N181:N188)</f>
        <v>0</v>
      </c>
      <c r="O180" s="87">
        <f t="shared" si="90"/>
        <v>0</v>
      </c>
      <c r="P180" s="68">
        <f t="shared" si="90"/>
        <v>0</v>
      </c>
      <c r="Q180" s="68">
        <f t="shared" si="69"/>
        <v>0</v>
      </c>
      <c r="R180" s="68">
        <f>SUM(R181:R188)</f>
        <v>0</v>
      </c>
      <c r="S180" s="68">
        <f>SUM(S181:S188)</f>
        <v>0</v>
      </c>
      <c r="T180" s="68">
        <f t="shared" si="70"/>
        <v>0</v>
      </c>
      <c r="U180" s="95"/>
      <c r="V180" s="95">
        <f t="shared" si="89"/>
        <v>0</v>
      </c>
    </row>
    <row r="181" ht="18.95" customHeight="1" spans="1:22">
      <c r="A181" s="71"/>
      <c r="B181" s="76"/>
      <c r="C181" s="76"/>
      <c r="D181" s="73">
        <f t="shared" si="72"/>
        <v>0</v>
      </c>
      <c r="E181" s="68">
        <f t="shared" si="68"/>
        <v>0</v>
      </c>
      <c r="F181" s="73"/>
      <c r="G181" s="73"/>
      <c r="H181" s="73"/>
      <c r="I181" s="92"/>
      <c r="J181" s="92"/>
      <c r="K181" s="92"/>
      <c r="L181" s="93"/>
      <c r="M181" s="86" t="s">
        <v>499</v>
      </c>
      <c r="N181" s="68"/>
      <c r="O181" s="88"/>
      <c r="P181" s="89">
        <f t="shared" ref="P181:P188" si="91">N181+O181</f>
        <v>0</v>
      </c>
      <c r="Q181" s="68">
        <f t="shared" si="69"/>
        <v>0</v>
      </c>
      <c r="R181" s="89"/>
      <c r="S181" s="96"/>
      <c r="T181" s="68">
        <f t="shared" si="70"/>
        <v>0</v>
      </c>
      <c r="U181" s="95"/>
      <c r="V181" s="95">
        <f t="shared" si="89"/>
        <v>0</v>
      </c>
    </row>
    <row r="182" ht="18.95" customHeight="1" spans="1:22">
      <c r="A182" s="71"/>
      <c r="B182" s="76"/>
      <c r="C182" s="76"/>
      <c r="D182" s="73">
        <f t="shared" si="72"/>
        <v>0</v>
      </c>
      <c r="E182" s="68">
        <f t="shared" si="68"/>
        <v>0</v>
      </c>
      <c r="F182" s="73"/>
      <c r="G182" s="73"/>
      <c r="H182" s="73"/>
      <c r="I182" s="92"/>
      <c r="J182" s="92"/>
      <c r="K182" s="92"/>
      <c r="L182" s="93"/>
      <c r="M182" s="86" t="s">
        <v>500</v>
      </c>
      <c r="N182" s="68"/>
      <c r="O182" s="88"/>
      <c r="P182" s="89">
        <f t="shared" si="91"/>
        <v>0</v>
      </c>
      <c r="Q182" s="68">
        <f t="shared" si="69"/>
        <v>0</v>
      </c>
      <c r="R182" s="89"/>
      <c r="S182" s="96"/>
      <c r="T182" s="68">
        <f t="shared" si="70"/>
        <v>0</v>
      </c>
      <c r="U182" s="95"/>
      <c r="V182" s="95">
        <f t="shared" si="89"/>
        <v>0</v>
      </c>
    </row>
    <row r="183" ht="18.95" customHeight="1" spans="1:22">
      <c r="A183" s="71"/>
      <c r="B183" s="76"/>
      <c r="C183" s="76"/>
      <c r="D183" s="73">
        <f t="shared" si="72"/>
        <v>0</v>
      </c>
      <c r="E183" s="68">
        <f t="shared" si="68"/>
        <v>0</v>
      </c>
      <c r="F183" s="73"/>
      <c r="G183" s="73"/>
      <c r="H183" s="73"/>
      <c r="I183" s="92"/>
      <c r="J183" s="92"/>
      <c r="K183" s="92"/>
      <c r="L183" s="93"/>
      <c r="M183" s="86" t="s">
        <v>501</v>
      </c>
      <c r="N183" s="68"/>
      <c r="O183" s="88"/>
      <c r="P183" s="89">
        <f t="shared" si="91"/>
        <v>0</v>
      </c>
      <c r="Q183" s="68">
        <f t="shared" si="69"/>
        <v>0</v>
      </c>
      <c r="R183" s="89"/>
      <c r="S183" s="96"/>
      <c r="T183" s="68">
        <f t="shared" si="70"/>
        <v>0</v>
      </c>
      <c r="U183" s="95"/>
      <c r="V183" s="95">
        <f t="shared" si="89"/>
        <v>0</v>
      </c>
    </row>
    <row r="184" ht="18.95" customHeight="1" spans="1:22">
      <c r="A184" s="71"/>
      <c r="B184" s="76"/>
      <c r="C184" s="76"/>
      <c r="D184" s="73">
        <f t="shared" si="72"/>
        <v>0</v>
      </c>
      <c r="E184" s="68">
        <f t="shared" si="68"/>
        <v>0</v>
      </c>
      <c r="F184" s="73"/>
      <c r="G184" s="73"/>
      <c r="H184" s="73"/>
      <c r="I184" s="92"/>
      <c r="J184" s="92"/>
      <c r="K184" s="92"/>
      <c r="L184" s="93"/>
      <c r="M184" s="86" t="s">
        <v>502</v>
      </c>
      <c r="N184" s="68"/>
      <c r="O184" s="88"/>
      <c r="P184" s="89">
        <f t="shared" si="91"/>
        <v>0</v>
      </c>
      <c r="Q184" s="68">
        <f t="shared" si="69"/>
        <v>0</v>
      </c>
      <c r="R184" s="89"/>
      <c r="S184" s="96"/>
      <c r="T184" s="68">
        <f t="shared" si="70"/>
        <v>0</v>
      </c>
      <c r="U184" s="95"/>
      <c r="V184" s="95">
        <f t="shared" si="89"/>
        <v>0</v>
      </c>
    </row>
    <row r="185" ht="18.95" customHeight="1" spans="1:22">
      <c r="A185" s="71"/>
      <c r="B185" s="76"/>
      <c r="C185" s="76"/>
      <c r="D185" s="73">
        <f t="shared" si="72"/>
        <v>0</v>
      </c>
      <c r="E185" s="68">
        <f t="shared" si="68"/>
        <v>0</v>
      </c>
      <c r="F185" s="73"/>
      <c r="G185" s="73"/>
      <c r="H185" s="73"/>
      <c r="I185" s="92"/>
      <c r="J185" s="92"/>
      <c r="K185" s="92"/>
      <c r="L185" s="93"/>
      <c r="M185" s="86" t="s">
        <v>503</v>
      </c>
      <c r="N185" s="68"/>
      <c r="O185" s="88"/>
      <c r="P185" s="89">
        <f t="shared" si="91"/>
        <v>0</v>
      </c>
      <c r="Q185" s="68">
        <f t="shared" si="69"/>
        <v>0</v>
      </c>
      <c r="R185" s="89"/>
      <c r="S185" s="96"/>
      <c r="T185" s="68">
        <f t="shared" si="70"/>
        <v>0</v>
      </c>
      <c r="U185" s="95"/>
      <c r="V185" s="95">
        <f t="shared" si="89"/>
        <v>0</v>
      </c>
    </row>
    <row r="186" ht="18.95" customHeight="1" spans="1:22">
      <c r="A186" s="71"/>
      <c r="B186" s="76"/>
      <c r="C186" s="76"/>
      <c r="D186" s="73">
        <f t="shared" si="72"/>
        <v>0</v>
      </c>
      <c r="E186" s="68">
        <f t="shared" si="68"/>
        <v>0</v>
      </c>
      <c r="F186" s="73"/>
      <c r="G186" s="73"/>
      <c r="H186" s="73"/>
      <c r="I186" s="92"/>
      <c r="J186" s="92"/>
      <c r="K186" s="92"/>
      <c r="L186" s="93"/>
      <c r="M186" s="86" t="s">
        <v>504</v>
      </c>
      <c r="N186" s="68"/>
      <c r="O186" s="88"/>
      <c r="P186" s="89">
        <f t="shared" si="91"/>
        <v>0</v>
      </c>
      <c r="Q186" s="68">
        <f t="shared" si="69"/>
        <v>0</v>
      </c>
      <c r="R186" s="89"/>
      <c r="S186" s="96"/>
      <c r="T186" s="68">
        <f t="shared" si="70"/>
        <v>0</v>
      </c>
      <c r="U186" s="95"/>
      <c r="V186" s="95">
        <f t="shared" si="89"/>
        <v>0</v>
      </c>
    </row>
    <row r="187" ht="18.95" customHeight="1" spans="1:22">
      <c r="A187" s="71"/>
      <c r="B187" s="76"/>
      <c r="C187" s="76"/>
      <c r="D187" s="73">
        <f t="shared" si="72"/>
        <v>0</v>
      </c>
      <c r="E187" s="68">
        <f t="shared" si="68"/>
        <v>0</v>
      </c>
      <c r="F187" s="73"/>
      <c r="G187" s="73"/>
      <c r="H187" s="73"/>
      <c r="I187" s="92"/>
      <c r="J187" s="92"/>
      <c r="K187" s="92"/>
      <c r="L187" s="93"/>
      <c r="M187" s="86" t="s">
        <v>505</v>
      </c>
      <c r="N187" s="68"/>
      <c r="O187" s="88"/>
      <c r="P187" s="89">
        <f t="shared" si="91"/>
        <v>0</v>
      </c>
      <c r="Q187" s="68">
        <f t="shared" si="69"/>
        <v>0</v>
      </c>
      <c r="R187" s="89"/>
      <c r="S187" s="96"/>
      <c r="T187" s="68">
        <f t="shared" si="70"/>
        <v>0</v>
      </c>
      <c r="U187" s="95"/>
      <c r="V187" s="95">
        <f t="shared" si="89"/>
        <v>0</v>
      </c>
    </row>
    <row r="188" ht="18.95" customHeight="1" spans="1:22">
      <c r="A188" s="71"/>
      <c r="B188" s="76"/>
      <c r="C188" s="76"/>
      <c r="D188" s="73">
        <f t="shared" si="72"/>
        <v>0</v>
      </c>
      <c r="E188" s="68">
        <f t="shared" si="68"/>
        <v>0</v>
      </c>
      <c r="F188" s="73"/>
      <c r="G188" s="73"/>
      <c r="H188" s="73"/>
      <c r="I188" s="92"/>
      <c r="J188" s="92"/>
      <c r="K188" s="92"/>
      <c r="L188" s="93"/>
      <c r="M188" s="86" t="s">
        <v>506</v>
      </c>
      <c r="N188" s="68"/>
      <c r="O188" s="88"/>
      <c r="P188" s="89">
        <f t="shared" si="91"/>
        <v>0</v>
      </c>
      <c r="Q188" s="68">
        <f t="shared" si="69"/>
        <v>0</v>
      </c>
      <c r="R188" s="89"/>
      <c r="S188" s="96"/>
      <c r="T188" s="68">
        <f t="shared" si="70"/>
        <v>0</v>
      </c>
      <c r="U188" s="95"/>
      <c r="V188" s="95">
        <f t="shared" si="89"/>
        <v>0</v>
      </c>
    </row>
    <row r="189" ht="21" customHeight="1" spans="1:22">
      <c r="A189" s="71"/>
      <c r="B189" s="76"/>
      <c r="C189" s="76"/>
      <c r="D189" s="73">
        <f t="shared" si="72"/>
        <v>0</v>
      </c>
      <c r="E189" s="68">
        <f t="shared" si="68"/>
        <v>0</v>
      </c>
      <c r="F189" s="73"/>
      <c r="G189" s="73"/>
      <c r="H189" s="73"/>
      <c r="I189" s="92"/>
      <c r="J189" s="92"/>
      <c r="K189" s="92"/>
      <c r="L189" s="93"/>
      <c r="M189" s="86" t="s">
        <v>507</v>
      </c>
      <c r="N189" s="68">
        <f t="shared" ref="N189:P189" si="92">SUM(N190:N199)</f>
        <v>1497.46558</v>
      </c>
      <c r="O189" s="68">
        <f t="shared" ref="O189:U189" si="93">SUM(O190:O199)</f>
        <v>0</v>
      </c>
      <c r="P189" s="68">
        <f t="shared" si="93"/>
        <v>1497.46558</v>
      </c>
      <c r="Q189" s="68">
        <f t="shared" si="93"/>
        <v>0</v>
      </c>
      <c r="R189" s="68">
        <f t="shared" si="93"/>
        <v>0</v>
      </c>
      <c r="S189" s="68">
        <f t="shared" si="93"/>
        <v>0</v>
      </c>
      <c r="T189" s="68">
        <f t="shared" si="93"/>
        <v>1497.46558</v>
      </c>
      <c r="U189" s="84">
        <f t="shared" si="93"/>
        <v>-60</v>
      </c>
      <c r="V189" s="95">
        <f t="shared" si="89"/>
        <v>1437.46558</v>
      </c>
    </row>
    <row r="190" ht="21" customHeight="1" spans="1:22">
      <c r="A190" s="71"/>
      <c r="B190" s="76"/>
      <c r="C190" s="76"/>
      <c r="D190" s="73">
        <f t="shared" si="72"/>
        <v>0</v>
      </c>
      <c r="E190" s="68">
        <f t="shared" si="68"/>
        <v>0</v>
      </c>
      <c r="F190" s="73"/>
      <c r="G190" s="73"/>
      <c r="H190" s="73"/>
      <c r="I190" s="92"/>
      <c r="J190" s="92"/>
      <c r="K190" s="92"/>
      <c r="L190" s="93"/>
      <c r="M190" s="86" t="s">
        <v>508</v>
      </c>
      <c r="N190" s="68">
        <v>662.814175</v>
      </c>
      <c r="O190" s="88"/>
      <c r="P190" s="89">
        <f t="shared" ref="P190:P199" si="94">N190+O190</f>
        <v>662.814175</v>
      </c>
      <c r="Q190" s="68">
        <f t="shared" si="69"/>
        <v>0</v>
      </c>
      <c r="R190" s="89"/>
      <c r="S190" s="96"/>
      <c r="T190" s="68">
        <f t="shared" si="70"/>
        <v>662.814175</v>
      </c>
      <c r="U190" s="95"/>
      <c r="V190" s="95">
        <f t="shared" si="89"/>
        <v>662.814175</v>
      </c>
    </row>
    <row r="191" ht="21" customHeight="1" spans="1:22">
      <c r="A191" s="71"/>
      <c r="B191" s="76"/>
      <c r="C191" s="76"/>
      <c r="D191" s="73">
        <f t="shared" si="72"/>
        <v>0</v>
      </c>
      <c r="E191" s="68">
        <f t="shared" si="68"/>
        <v>0</v>
      </c>
      <c r="F191" s="73"/>
      <c r="G191" s="73"/>
      <c r="H191" s="73"/>
      <c r="I191" s="92"/>
      <c r="J191" s="92"/>
      <c r="K191" s="92"/>
      <c r="L191" s="93"/>
      <c r="M191" s="86" t="s">
        <v>509</v>
      </c>
      <c r="N191" s="68">
        <v>719.386</v>
      </c>
      <c r="O191" s="88"/>
      <c r="P191" s="89">
        <f t="shared" si="94"/>
        <v>719.386</v>
      </c>
      <c r="Q191" s="68">
        <f t="shared" si="69"/>
        <v>0</v>
      </c>
      <c r="R191" s="89"/>
      <c r="S191" s="96"/>
      <c r="T191" s="68">
        <f t="shared" si="70"/>
        <v>719.386</v>
      </c>
      <c r="U191" s="95"/>
      <c r="V191" s="95">
        <f t="shared" si="89"/>
        <v>719.386</v>
      </c>
    </row>
    <row r="192" ht="21" customHeight="1" spans="1:22">
      <c r="A192" s="71"/>
      <c r="B192" s="76"/>
      <c r="C192" s="76"/>
      <c r="D192" s="73">
        <f t="shared" si="72"/>
        <v>0</v>
      </c>
      <c r="E192" s="68">
        <f t="shared" si="68"/>
        <v>0</v>
      </c>
      <c r="F192" s="73"/>
      <c r="G192" s="73"/>
      <c r="H192" s="73"/>
      <c r="I192" s="92"/>
      <c r="J192" s="92"/>
      <c r="K192" s="92"/>
      <c r="L192" s="93"/>
      <c r="M192" s="86" t="s">
        <v>510</v>
      </c>
      <c r="N192" s="68">
        <v>7.562</v>
      </c>
      <c r="O192" s="88"/>
      <c r="P192" s="89">
        <f t="shared" si="94"/>
        <v>7.562</v>
      </c>
      <c r="Q192" s="68">
        <f t="shared" si="69"/>
        <v>0</v>
      </c>
      <c r="R192" s="89"/>
      <c r="S192" s="96"/>
      <c r="T192" s="68">
        <f t="shared" si="70"/>
        <v>7.562</v>
      </c>
      <c r="U192" s="95"/>
      <c r="V192" s="95">
        <f t="shared" si="89"/>
        <v>7.562</v>
      </c>
    </row>
    <row r="193" ht="21" customHeight="1" spans="1:22">
      <c r="A193" s="71"/>
      <c r="B193" s="76"/>
      <c r="C193" s="76"/>
      <c r="D193" s="73">
        <f t="shared" si="72"/>
        <v>0</v>
      </c>
      <c r="E193" s="68">
        <f t="shared" si="68"/>
        <v>0</v>
      </c>
      <c r="F193" s="73"/>
      <c r="G193" s="73"/>
      <c r="H193" s="73"/>
      <c r="I193" s="92"/>
      <c r="J193" s="92"/>
      <c r="K193" s="92"/>
      <c r="L193" s="93"/>
      <c r="M193" s="86" t="s">
        <v>511</v>
      </c>
      <c r="N193" s="68"/>
      <c r="O193" s="88"/>
      <c r="P193" s="89">
        <f t="shared" si="94"/>
        <v>0</v>
      </c>
      <c r="Q193" s="68">
        <f t="shared" si="69"/>
        <v>0</v>
      </c>
      <c r="R193" s="89"/>
      <c r="S193" s="96"/>
      <c r="T193" s="68">
        <f t="shared" si="70"/>
        <v>0</v>
      </c>
      <c r="U193" s="95"/>
      <c r="V193" s="95">
        <f t="shared" si="89"/>
        <v>0</v>
      </c>
    </row>
    <row r="194" ht="21" customHeight="1" spans="1:22">
      <c r="A194" s="71"/>
      <c r="B194" s="76"/>
      <c r="C194" s="76"/>
      <c r="D194" s="73">
        <f t="shared" si="72"/>
        <v>0</v>
      </c>
      <c r="E194" s="68">
        <f t="shared" si="68"/>
        <v>0</v>
      </c>
      <c r="F194" s="73"/>
      <c r="G194" s="73"/>
      <c r="H194" s="73"/>
      <c r="I194" s="92"/>
      <c r="J194" s="92"/>
      <c r="K194" s="92"/>
      <c r="L194" s="93"/>
      <c r="M194" s="86" t="s">
        <v>512</v>
      </c>
      <c r="N194" s="68">
        <v>107.183405</v>
      </c>
      <c r="O194" s="88"/>
      <c r="P194" s="89">
        <f t="shared" si="94"/>
        <v>107.183405</v>
      </c>
      <c r="Q194" s="68">
        <f t="shared" si="69"/>
        <v>0</v>
      </c>
      <c r="R194" s="89"/>
      <c r="S194" s="96"/>
      <c r="T194" s="68">
        <f t="shared" si="70"/>
        <v>107.183405</v>
      </c>
      <c r="U194" s="95">
        <v>-60</v>
      </c>
      <c r="V194" s="95">
        <f t="shared" si="89"/>
        <v>47.183405</v>
      </c>
    </row>
    <row r="195" ht="21" customHeight="1" spans="1:22">
      <c r="A195" s="71"/>
      <c r="B195" s="76"/>
      <c r="C195" s="76"/>
      <c r="D195" s="73">
        <f t="shared" si="72"/>
        <v>0</v>
      </c>
      <c r="E195" s="68">
        <f t="shared" si="68"/>
        <v>0</v>
      </c>
      <c r="F195" s="73"/>
      <c r="G195" s="73"/>
      <c r="H195" s="73"/>
      <c r="I195" s="92"/>
      <c r="J195" s="92"/>
      <c r="K195" s="92"/>
      <c r="L195" s="93"/>
      <c r="M195" s="86" t="s">
        <v>513</v>
      </c>
      <c r="N195" s="68"/>
      <c r="O195" s="88"/>
      <c r="P195" s="89">
        <f t="shared" si="94"/>
        <v>0</v>
      </c>
      <c r="Q195" s="68">
        <f t="shared" si="69"/>
        <v>0</v>
      </c>
      <c r="R195" s="89"/>
      <c r="S195" s="96"/>
      <c r="T195" s="68">
        <f t="shared" si="70"/>
        <v>0</v>
      </c>
      <c r="U195" s="95"/>
      <c r="V195" s="95">
        <f t="shared" si="89"/>
        <v>0</v>
      </c>
    </row>
    <row r="196" ht="21" customHeight="1" spans="1:22">
      <c r="A196" s="71"/>
      <c r="B196" s="76"/>
      <c r="C196" s="76"/>
      <c r="D196" s="73">
        <f t="shared" si="72"/>
        <v>0</v>
      </c>
      <c r="E196" s="68">
        <f t="shared" si="68"/>
        <v>0</v>
      </c>
      <c r="F196" s="73"/>
      <c r="G196" s="73"/>
      <c r="H196" s="73"/>
      <c r="I196" s="92"/>
      <c r="J196" s="92"/>
      <c r="K196" s="92"/>
      <c r="L196" s="93"/>
      <c r="M196" s="86" t="s">
        <v>514</v>
      </c>
      <c r="N196" s="68"/>
      <c r="O196" s="88"/>
      <c r="P196" s="89">
        <f t="shared" si="94"/>
        <v>0</v>
      </c>
      <c r="Q196" s="68">
        <f t="shared" si="69"/>
        <v>0</v>
      </c>
      <c r="R196" s="89"/>
      <c r="S196" s="96"/>
      <c r="T196" s="68">
        <f t="shared" si="70"/>
        <v>0</v>
      </c>
      <c r="U196" s="95"/>
      <c r="V196" s="95">
        <f t="shared" si="89"/>
        <v>0</v>
      </c>
    </row>
    <row r="197" ht="21" customHeight="1" spans="1:22">
      <c r="A197" s="71"/>
      <c r="B197" s="76"/>
      <c r="C197" s="76"/>
      <c r="D197" s="73">
        <f t="shared" si="72"/>
        <v>0</v>
      </c>
      <c r="E197" s="68">
        <f t="shared" si="68"/>
        <v>0</v>
      </c>
      <c r="F197" s="73"/>
      <c r="G197" s="73"/>
      <c r="H197" s="73"/>
      <c r="I197" s="92"/>
      <c r="J197" s="92"/>
      <c r="K197" s="92"/>
      <c r="L197" s="93"/>
      <c r="M197" s="86" t="s">
        <v>515</v>
      </c>
      <c r="N197" s="68"/>
      <c r="O197" s="88"/>
      <c r="P197" s="89">
        <f t="shared" si="94"/>
        <v>0</v>
      </c>
      <c r="Q197" s="68">
        <f t="shared" si="69"/>
        <v>0</v>
      </c>
      <c r="R197" s="89"/>
      <c r="S197" s="96"/>
      <c r="T197" s="68">
        <f t="shared" si="70"/>
        <v>0</v>
      </c>
      <c r="U197" s="95"/>
      <c r="V197" s="95">
        <f t="shared" si="89"/>
        <v>0</v>
      </c>
    </row>
    <row r="198" ht="21" customHeight="1" spans="1:22">
      <c r="A198" s="71"/>
      <c r="B198" s="76"/>
      <c r="C198" s="76"/>
      <c r="D198" s="73">
        <f t="shared" si="72"/>
        <v>0</v>
      </c>
      <c r="E198" s="68">
        <f t="shared" si="68"/>
        <v>0</v>
      </c>
      <c r="F198" s="73"/>
      <c r="G198" s="73"/>
      <c r="H198" s="73"/>
      <c r="I198" s="92"/>
      <c r="J198" s="92"/>
      <c r="K198" s="92"/>
      <c r="L198" s="93"/>
      <c r="M198" s="86" t="s">
        <v>516</v>
      </c>
      <c r="N198" s="68"/>
      <c r="O198" s="88"/>
      <c r="P198" s="89">
        <f t="shared" si="94"/>
        <v>0</v>
      </c>
      <c r="Q198" s="68">
        <f t="shared" si="69"/>
        <v>0</v>
      </c>
      <c r="R198" s="89"/>
      <c r="S198" s="96"/>
      <c r="T198" s="68">
        <f t="shared" si="70"/>
        <v>0</v>
      </c>
      <c r="U198" s="95"/>
      <c r="V198" s="95">
        <f t="shared" si="89"/>
        <v>0</v>
      </c>
    </row>
    <row r="199" ht="21" customHeight="1" spans="1:22">
      <c r="A199" s="71"/>
      <c r="B199" s="76"/>
      <c r="C199" s="76"/>
      <c r="D199" s="73">
        <f t="shared" si="72"/>
        <v>0</v>
      </c>
      <c r="E199" s="68">
        <f t="shared" ref="E199:E238" si="95">F199-G199</f>
        <v>0</v>
      </c>
      <c r="F199" s="73"/>
      <c r="G199" s="73"/>
      <c r="H199" s="73"/>
      <c r="I199" s="92"/>
      <c r="J199" s="92"/>
      <c r="K199" s="92"/>
      <c r="L199" s="93"/>
      <c r="M199" s="86" t="s">
        <v>517</v>
      </c>
      <c r="N199" s="68">
        <v>0.52</v>
      </c>
      <c r="O199" s="88"/>
      <c r="P199" s="89">
        <f t="shared" si="94"/>
        <v>0.52</v>
      </c>
      <c r="Q199" s="68">
        <f t="shared" ref="Q199:Q233" si="96">R199-S199</f>
        <v>0</v>
      </c>
      <c r="R199" s="89"/>
      <c r="S199" s="96"/>
      <c r="T199" s="68">
        <f t="shared" ref="T199:T233" si="97">P199+Q199</f>
        <v>0.52</v>
      </c>
      <c r="U199" s="95"/>
      <c r="V199" s="95">
        <f t="shared" si="89"/>
        <v>0.52</v>
      </c>
    </row>
    <row r="200" ht="18.95" customHeight="1" spans="1:22">
      <c r="A200" s="71"/>
      <c r="B200" s="76"/>
      <c r="C200" s="76"/>
      <c r="D200" s="73">
        <f t="shared" si="72"/>
        <v>0</v>
      </c>
      <c r="E200" s="68">
        <f t="shared" si="95"/>
        <v>0</v>
      </c>
      <c r="F200" s="73"/>
      <c r="G200" s="73"/>
      <c r="H200" s="73"/>
      <c r="I200" s="92"/>
      <c r="J200" s="92"/>
      <c r="K200" s="92"/>
      <c r="L200" s="93"/>
      <c r="M200" s="94" t="s">
        <v>518</v>
      </c>
      <c r="N200" s="68">
        <f t="shared" ref="N200:P200" si="98">SUM(N201:N216)</f>
        <v>10200</v>
      </c>
      <c r="O200" s="68">
        <f t="shared" ref="O200:U200" si="99">SUM(O201:O216)</f>
        <v>0</v>
      </c>
      <c r="P200" s="68">
        <f t="shared" si="99"/>
        <v>10200</v>
      </c>
      <c r="Q200" s="68">
        <f t="shared" si="99"/>
        <v>0</v>
      </c>
      <c r="R200" s="68">
        <f t="shared" si="99"/>
        <v>0</v>
      </c>
      <c r="S200" s="68">
        <f t="shared" si="99"/>
        <v>0</v>
      </c>
      <c r="T200" s="68">
        <f t="shared" si="99"/>
        <v>10200</v>
      </c>
      <c r="U200" s="97">
        <f t="shared" si="99"/>
        <v>-10200</v>
      </c>
      <c r="V200" s="98">
        <f t="shared" si="89"/>
        <v>0</v>
      </c>
    </row>
    <row r="201" ht="27" customHeight="1" spans="1:22">
      <c r="A201" s="71"/>
      <c r="B201" s="76"/>
      <c r="C201" s="76"/>
      <c r="D201" s="73">
        <f t="shared" si="72"/>
        <v>0</v>
      </c>
      <c r="E201" s="68">
        <f t="shared" si="95"/>
        <v>0</v>
      </c>
      <c r="F201" s="73"/>
      <c r="G201" s="73"/>
      <c r="H201" s="73"/>
      <c r="I201" s="92"/>
      <c r="J201" s="92"/>
      <c r="K201" s="92"/>
      <c r="L201" s="93"/>
      <c r="M201" s="86" t="s">
        <v>519</v>
      </c>
      <c r="N201" s="68"/>
      <c r="O201" s="88"/>
      <c r="P201" s="89">
        <f t="shared" ref="P201:P216" si="100">N201+O201</f>
        <v>0</v>
      </c>
      <c r="Q201" s="68">
        <f t="shared" si="96"/>
        <v>0</v>
      </c>
      <c r="R201" s="89"/>
      <c r="S201" s="96"/>
      <c r="T201" s="68">
        <f t="shared" si="97"/>
        <v>0</v>
      </c>
      <c r="U201" s="95"/>
      <c r="V201" s="95">
        <f t="shared" si="89"/>
        <v>0</v>
      </c>
    </row>
    <row r="202" ht="21" customHeight="1" spans="1:22">
      <c r="A202" s="71"/>
      <c r="B202" s="76"/>
      <c r="C202" s="76"/>
      <c r="D202" s="73">
        <f t="shared" si="72"/>
        <v>0</v>
      </c>
      <c r="E202" s="68">
        <f t="shared" si="95"/>
        <v>0</v>
      </c>
      <c r="F202" s="73"/>
      <c r="G202" s="73"/>
      <c r="H202" s="73"/>
      <c r="I202" s="92"/>
      <c r="J202" s="92"/>
      <c r="K202" s="92"/>
      <c r="L202" s="93"/>
      <c r="M202" s="86" t="s">
        <v>520</v>
      </c>
      <c r="N202" s="68"/>
      <c r="O202" s="88"/>
      <c r="P202" s="89">
        <f t="shared" si="100"/>
        <v>0</v>
      </c>
      <c r="Q202" s="68">
        <f t="shared" si="96"/>
        <v>0</v>
      </c>
      <c r="R202" s="89"/>
      <c r="S202" s="96"/>
      <c r="T202" s="68">
        <f t="shared" si="97"/>
        <v>0</v>
      </c>
      <c r="U202" s="95"/>
      <c r="V202" s="95">
        <f t="shared" si="89"/>
        <v>0</v>
      </c>
    </row>
    <row r="203" ht="21" customHeight="1" spans="1:22">
      <c r="A203" s="71"/>
      <c r="B203" s="76"/>
      <c r="C203" s="76"/>
      <c r="D203" s="73">
        <f t="shared" si="72"/>
        <v>0</v>
      </c>
      <c r="E203" s="68">
        <f t="shared" si="95"/>
        <v>0</v>
      </c>
      <c r="F203" s="73"/>
      <c r="G203" s="73"/>
      <c r="H203" s="73"/>
      <c r="I203" s="92"/>
      <c r="J203" s="92"/>
      <c r="K203" s="92"/>
      <c r="L203" s="93"/>
      <c r="M203" s="86" t="s">
        <v>521</v>
      </c>
      <c r="N203" s="68"/>
      <c r="O203" s="88"/>
      <c r="P203" s="89">
        <f t="shared" si="100"/>
        <v>0</v>
      </c>
      <c r="Q203" s="68">
        <f t="shared" si="96"/>
        <v>0</v>
      </c>
      <c r="R203" s="89"/>
      <c r="S203" s="96"/>
      <c r="T203" s="68">
        <f t="shared" si="97"/>
        <v>0</v>
      </c>
      <c r="U203" s="95"/>
      <c r="V203" s="95">
        <f t="shared" si="89"/>
        <v>0</v>
      </c>
    </row>
    <row r="204" ht="21" customHeight="1" spans="1:22">
      <c r="A204" s="71"/>
      <c r="B204" s="76"/>
      <c r="C204" s="76"/>
      <c r="D204" s="73">
        <f t="shared" si="72"/>
        <v>0</v>
      </c>
      <c r="E204" s="68">
        <f t="shared" si="95"/>
        <v>0</v>
      </c>
      <c r="F204" s="73"/>
      <c r="G204" s="73"/>
      <c r="H204" s="73"/>
      <c r="I204" s="92"/>
      <c r="J204" s="92"/>
      <c r="K204" s="92"/>
      <c r="L204" s="93"/>
      <c r="M204" s="86" t="s">
        <v>522</v>
      </c>
      <c r="N204" s="68">
        <f>3800-2000+2630</f>
        <v>4430</v>
      </c>
      <c r="O204" s="88"/>
      <c r="P204" s="89">
        <f t="shared" si="100"/>
        <v>4430</v>
      </c>
      <c r="Q204" s="68">
        <f t="shared" si="96"/>
        <v>0</v>
      </c>
      <c r="R204" s="89"/>
      <c r="S204" s="96"/>
      <c r="T204" s="68">
        <f t="shared" si="97"/>
        <v>4430</v>
      </c>
      <c r="U204" s="95">
        <v>-4430</v>
      </c>
      <c r="V204" s="95">
        <f t="shared" si="89"/>
        <v>0</v>
      </c>
    </row>
    <row r="205" ht="21" customHeight="1" spans="1:22">
      <c r="A205" s="71"/>
      <c r="B205" s="76"/>
      <c r="C205" s="76"/>
      <c r="D205" s="73">
        <f t="shared" si="72"/>
        <v>0</v>
      </c>
      <c r="E205" s="68">
        <f t="shared" si="95"/>
        <v>0</v>
      </c>
      <c r="F205" s="73"/>
      <c r="G205" s="73"/>
      <c r="H205" s="73"/>
      <c r="I205" s="92"/>
      <c r="J205" s="92"/>
      <c r="K205" s="92"/>
      <c r="L205" s="93"/>
      <c r="M205" s="86" t="s">
        <v>523</v>
      </c>
      <c r="N205" s="68"/>
      <c r="O205" s="88"/>
      <c r="P205" s="89">
        <f t="shared" si="100"/>
        <v>0</v>
      </c>
      <c r="Q205" s="68">
        <f t="shared" si="96"/>
        <v>0</v>
      </c>
      <c r="R205" s="89"/>
      <c r="S205" s="96"/>
      <c r="T205" s="68">
        <f t="shared" si="97"/>
        <v>0</v>
      </c>
      <c r="U205" s="95"/>
      <c r="V205" s="95">
        <f t="shared" si="89"/>
        <v>0</v>
      </c>
    </row>
    <row r="206" ht="21" customHeight="1" spans="1:22">
      <c r="A206" s="71"/>
      <c r="B206" s="76"/>
      <c r="C206" s="76"/>
      <c r="D206" s="73">
        <f t="shared" ref="D206:D238" si="101">B206+C206</f>
        <v>0</v>
      </c>
      <c r="E206" s="68">
        <f t="shared" si="95"/>
        <v>0</v>
      </c>
      <c r="F206" s="73"/>
      <c r="G206" s="73"/>
      <c r="H206" s="73"/>
      <c r="I206" s="92"/>
      <c r="J206" s="92"/>
      <c r="K206" s="92"/>
      <c r="L206" s="93"/>
      <c r="M206" s="86" t="s">
        <v>524</v>
      </c>
      <c r="N206" s="68"/>
      <c r="O206" s="88"/>
      <c r="P206" s="89">
        <f t="shared" si="100"/>
        <v>0</v>
      </c>
      <c r="Q206" s="68">
        <f t="shared" si="96"/>
        <v>0</v>
      </c>
      <c r="R206" s="89"/>
      <c r="S206" s="96"/>
      <c r="T206" s="68">
        <f t="shared" si="97"/>
        <v>0</v>
      </c>
      <c r="U206" s="95"/>
      <c r="V206" s="95">
        <f t="shared" si="89"/>
        <v>0</v>
      </c>
    </row>
    <row r="207" ht="21" customHeight="1" spans="1:22">
      <c r="A207" s="71"/>
      <c r="B207" s="76"/>
      <c r="C207" s="76"/>
      <c r="D207" s="73">
        <f t="shared" si="101"/>
        <v>0</v>
      </c>
      <c r="E207" s="68">
        <f t="shared" si="95"/>
        <v>0</v>
      </c>
      <c r="F207" s="73"/>
      <c r="G207" s="73"/>
      <c r="H207" s="73"/>
      <c r="I207" s="92"/>
      <c r="J207" s="92"/>
      <c r="K207" s="92"/>
      <c r="L207" s="93"/>
      <c r="M207" s="86" t="s">
        <v>525</v>
      </c>
      <c r="N207" s="68"/>
      <c r="O207" s="88"/>
      <c r="P207" s="89">
        <f t="shared" si="100"/>
        <v>0</v>
      </c>
      <c r="Q207" s="68">
        <f t="shared" si="96"/>
        <v>0</v>
      </c>
      <c r="R207" s="89"/>
      <c r="S207" s="96"/>
      <c r="T207" s="68">
        <f t="shared" si="97"/>
        <v>0</v>
      </c>
      <c r="U207" s="95"/>
      <c r="V207" s="95">
        <f t="shared" si="89"/>
        <v>0</v>
      </c>
    </row>
    <row r="208" ht="21" customHeight="1" spans="1:22">
      <c r="A208" s="71"/>
      <c r="B208" s="76"/>
      <c r="C208" s="76"/>
      <c r="D208" s="73">
        <f t="shared" si="101"/>
        <v>0</v>
      </c>
      <c r="E208" s="68">
        <f t="shared" si="95"/>
        <v>0</v>
      </c>
      <c r="F208" s="73"/>
      <c r="G208" s="73"/>
      <c r="H208" s="73"/>
      <c r="I208" s="92"/>
      <c r="J208" s="92"/>
      <c r="K208" s="92"/>
      <c r="L208" s="93"/>
      <c r="M208" s="86" t="s">
        <v>526</v>
      </c>
      <c r="N208" s="68"/>
      <c r="O208" s="88"/>
      <c r="P208" s="89">
        <f t="shared" si="100"/>
        <v>0</v>
      </c>
      <c r="Q208" s="68">
        <f t="shared" si="96"/>
        <v>0</v>
      </c>
      <c r="R208" s="89"/>
      <c r="S208" s="96"/>
      <c r="T208" s="68">
        <f t="shared" si="97"/>
        <v>0</v>
      </c>
      <c r="U208" s="95"/>
      <c r="V208" s="95">
        <f t="shared" si="89"/>
        <v>0</v>
      </c>
    </row>
    <row r="209" ht="21" customHeight="1" spans="1:22">
      <c r="A209" s="71"/>
      <c r="B209" s="76"/>
      <c r="C209" s="76"/>
      <c r="D209" s="73">
        <f t="shared" si="101"/>
        <v>0</v>
      </c>
      <c r="E209" s="68">
        <f t="shared" si="95"/>
        <v>0</v>
      </c>
      <c r="F209" s="73"/>
      <c r="G209" s="73"/>
      <c r="H209" s="73"/>
      <c r="I209" s="92"/>
      <c r="J209" s="92"/>
      <c r="K209" s="92"/>
      <c r="L209" s="93"/>
      <c r="M209" s="86" t="s">
        <v>527</v>
      </c>
      <c r="N209" s="68"/>
      <c r="O209" s="88"/>
      <c r="P209" s="89">
        <f t="shared" si="100"/>
        <v>0</v>
      </c>
      <c r="Q209" s="68">
        <f t="shared" si="96"/>
        <v>0</v>
      </c>
      <c r="R209" s="89"/>
      <c r="S209" s="96"/>
      <c r="T209" s="68">
        <f t="shared" si="97"/>
        <v>0</v>
      </c>
      <c r="U209" s="95"/>
      <c r="V209" s="95">
        <f t="shared" si="89"/>
        <v>0</v>
      </c>
    </row>
    <row r="210" ht="21" customHeight="1" spans="1:22">
      <c r="A210" s="71"/>
      <c r="B210" s="76"/>
      <c r="C210" s="76"/>
      <c r="D210" s="73">
        <f t="shared" si="101"/>
        <v>0</v>
      </c>
      <c r="E210" s="68">
        <f t="shared" si="95"/>
        <v>0</v>
      </c>
      <c r="F210" s="73"/>
      <c r="G210" s="73"/>
      <c r="H210" s="73"/>
      <c r="I210" s="92"/>
      <c r="J210" s="92"/>
      <c r="K210" s="92"/>
      <c r="L210" s="93"/>
      <c r="M210" s="86" t="s">
        <v>528</v>
      </c>
      <c r="N210" s="68"/>
      <c r="O210" s="88"/>
      <c r="P210" s="89">
        <f t="shared" si="100"/>
        <v>0</v>
      </c>
      <c r="Q210" s="68">
        <f t="shared" si="96"/>
        <v>0</v>
      </c>
      <c r="R210" s="89"/>
      <c r="S210" s="96"/>
      <c r="T210" s="68">
        <f t="shared" si="97"/>
        <v>0</v>
      </c>
      <c r="U210" s="95"/>
      <c r="V210" s="95">
        <f t="shared" si="89"/>
        <v>0</v>
      </c>
    </row>
    <row r="211" ht="21" customHeight="1" spans="1:22">
      <c r="A211" s="71"/>
      <c r="B211" s="76"/>
      <c r="C211" s="76"/>
      <c r="D211" s="73">
        <f t="shared" si="101"/>
        <v>0</v>
      </c>
      <c r="E211" s="68">
        <f t="shared" si="95"/>
        <v>0</v>
      </c>
      <c r="F211" s="73"/>
      <c r="G211" s="73"/>
      <c r="H211" s="73"/>
      <c r="I211" s="92"/>
      <c r="J211" s="92"/>
      <c r="K211" s="92"/>
      <c r="L211" s="93"/>
      <c r="M211" s="86" t="s">
        <v>529</v>
      </c>
      <c r="N211" s="68"/>
      <c r="O211" s="88"/>
      <c r="P211" s="89">
        <f t="shared" si="100"/>
        <v>0</v>
      </c>
      <c r="Q211" s="68">
        <f t="shared" si="96"/>
        <v>0</v>
      </c>
      <c r="R211" s="89"/>
      <c r="S211" s="96"/>
      <c r="T211" s="68">
        <f t="shared" si="97"/>
        <v>0</v>
      </c>
      <c r="U211" s="95"/>
      <c r="V211" s="95">
        <f t="shared" si="89"/>
        <v>0</v>
      </c>
    </row>
    <row r="212" ht="21" customHeight="1" spans="1:22">
      <c r="A212" s="71"/>
      <c r="B212" s="76"/>
      <c r="C212" s="76"/>
      <c r="D212" s="73">
        <f t="shared" si="101"/>
        <v>0</v>
      </c>
      <c r="E212" s="68">
        <f t="shared" si="95"/>
        <v>0</v>
      </c>
      <c r="F212" s="73"/>
      <c r="G212" s="73"/>
      <c r="H212" s="73"/>
      <c r="I212" s="92"/>
      <c r="J212" s="92"/>
      <c r="K212" s="92"/>
      <c r="L212" s="93"/>
      <c r="M212" s="86" t="s">
        <v>530</v>
      </c>
      <c r="N212" s="68">
        <f>1700-700+700</f>
        <v>1700</v>
      </c>
      <c r="O212" s="88"/>
      <c r="P212" s="89">
        <f t="shared" si="100"/>
        <v>1700</v>
      </c>
      <c r="Q212" s="68">
        <f t="shared" si="96"/>
        <v>0</v>
      </c>
      <c r="R212" s="89"/>
      <c r="S212" s="96"/>
      <c r="T212" s="68">
        <f t="shared" si="97"/>
        <v>1700</v>
      </c>
      <c r="U212" s="95">
        <v>-1700</v>
      </c>
      <c r="V212" s="95">
        <f t="shared" si="89"/>
        <v>0</v>
      </c>
    </row>
    <row r="213" ht="21" customHeight="1" spans="1:22">
      <c r="A213" s="71"/>
      <c r="B213" s="76"/>
      <c r="C213" s="76"/>
      <c r="D213" s="73">
        <f t="shared" si="101"/>
        <v>0</v>
      </c>
      <c r="E213" s="68">
        <f t="shared" si="95"/>
        <v>0</v>
      </c>
      <c r="F213" s="73"/>
      <c r="G213" s="73"/>
      <c r="H213" s="73"/>
      <c r="I213" s="92"/>
      <c r="J213" s="92"/>
      <c r="K213" s="92"/>
      <c r="L213" s="93"/>
      <c r="M213" s="86" t="s">
        <v>531</v>
      </c>
      <c r="N213" s="68"/>
      <c r="O213" s="88"/>
      <c r="P213" s="89">
        <f t="shared" si="100"/>
        <v>0</v>
      </c>
      <c r="Q213" s="68">
        <f t="shared" si="96"/>
        <v>0</v>
      </c>
      <c r="R213" s="89"/>
      <c r="S213" s="96"/>
      <c r="T213" s="68">
        <f t="shared" si="97"/>
        <v>0</v>
      </c>
      <c r="U213" s="95"/>
      <c r="V213" s="95">
        <f t="shared" si="89"/>
        <v>0</v>
      </c>
    </row>
    <row r="214" ht="21" customHeight="1" spans="1:22">
      <c r="A214" s="71"/>
      <c r="B214" s="76"/>
      <c r="C214" s="76"/>
      <c r="D214" s="73">
        <f t="shared" si="101"/>
        <v>0</v>
      </c>
      <c r="E214" s="68">
        <f t="shared" si="95"/>
        <v>0</v>
      </c>
      <c r="F214" s="73"/>
      <c r="G214" s="73"/>
      <c r="H214" s="73"/>
      <c r="I214" s="92"/>
      <c r="J214" s="92"/>
      <c r="K214" s="92"/>
      <c r="L214" s="93"/>
      <c r="M214" s="86" t="s">
        <v>532</v>
      </c>
      <c r="N214" s="68"/>
      <c r="O214" s="88"/>
      <c r="P214" s="89">
        <f t="shared" si="100"/>
        <v>0</v>
      </c>
      <c r="Q214" s="68">
        <f t="shared" si="96"/>
        <v>0</v>
      </c>
      <c r="R214" s="89"/>
      <c r="S214" s="96"/>
      <c r="T214" s="68">
        <f t="shared" si="97"/>
        <v>0</v>
      </c>
      <c r="U214" s="95"/>
      <c r="V214" s="95">
        <f t="shared" si="89"/>
        <v>0</v>
      </c>
    </row>
    <row r="215" ht="21" customHeight="1" spans="1:22">
      <c r="A215" s="71"/>
      <c r="B215" s="76"/>
      <c r="C215" s="76"/>
      <c r="D215" s="73">
        <f t="shared" si="101"/>
        <v>0</v>
      </c>
      <c r="E215" s="68">
        <f t="shared" si="95"/>
        <v>0</v>
      </c>
      <c r="F215" s="73"/>
      <c r="G215" s="73"/>
      <c r="H215" s="73"/>
      <c r="I215" s="92"/>
      <c r="J215" s="92"/>
      <c r="K215" s="92"/>
      <c r="L215" s="93"/>
      <c r="M215" s="86" t="s">
        <v>533</v>
      </c>
      <c r="N215" s="68">
        <f>4700-2700+2070</f>
        <v>4070</v>
      </c>
      <c r="O215" s="88"/>
      <c r="P215" s="89">
        <f t="shared" si="100"/>
        <v>4070</v>
      </c>
      <c r="Q215" s="68">
        <f t="shared" si="96"/>
        <v>0</v>
      </c>
      <c r="R215" s="89"/>
      <c r="S215" s="96"/>
      <c r="T215" s="68">
        <f t="shared" si="97"/>
        <v>4070</v>
      </c>
      <c r="U215" s="95">
        <v>-4070</v>
      </c>
      <c r="V215" s="95">
        <f t="shared" si="89"/>
        <v>0</v>
      </c>
    </row>
    <row r="216" ht="21" customHeight="1" spans="1:22">
      <c r="A216" s="71"/>
      <c r="B216" s="76"/>
      <c r="C216" s="76"/>
      <c r="D216" s="73">
        <f t="shared" si="101"/>
        <v>0</v>
      </c>
      <c r="E216" s="68">
        <f t="shared" si="95"/>
        <v>0</v>
      </c>
      <c r="F216" s="73"/>
      <c r="G216" s="73"/>
      <c r="H216" s="73"/>
      <c r="I216" s="92"/>
      <c r="J216" s="92"/>
      <c r="K216" s="92"/>
      <c r="L216" s="93"/>
      <c r="M216" s="86" t="s">
        <v>534</v>
      </c>
      <c r="N216" s="68"/>
      <c r="O216" s="88"/>
      <c r="P216" s="89">
        <f t="shared" si="100"/>
        <v>0</v>
      </c>
      <c r="Q216" s="68">
        <f t="shared" si="96"/>
        <v>0</v>
      </c>
      <c r="R216" s="89"/>
      <c r="S216" s="96"/>
      <c r="T216" s="68">
        <f t="shared" si="97"/>
        <v>0</v>
      </c>
      <c r="U216" s="95"/>
      <c r="V216" s="95">
        <f t="shared" si="89"/>
        <v>0</v>
      </c>
    </row>
    <row r="217" ht="21" customHeight="1" spans="1:22">
      <c r="A217" s="71"/>
      <c r="B217" s="76"/>
      <c r="C217" s="76"/>
      <c r="D217" s="73">
        <f t="shared" si="101"/>
        <v>0</v>
      </c>
      <c r="E217" s="68">
        <f t="shared" si="95"/>
        <v>0</v>
      </c>
      <c r="F217" s="73"/>
      <c r="G217" s="73"/>
      <c r="H217" s="73"/>
      <c r="I217" s="92"/>
      <c r="J217" s="92"/>
      <c r="K217" s="92"/>
      <c r="L217" s="93"/>
      <c r="M217" s="86" t="s">
        <v>535</v>
      </c>
      <c r="N217" s="68">
        <f t="shared" ref="N217:P217" si="102">SUM(N218:N233)</f>
        <v>311</v>
      </c>
      <c r="O217" s="87">
        <f t="shared" si="102"/>
        <v>0</v>
      </c>
      <c r="P217" s="68">
        <f t="shared" si="102"/>
        <v>311</v>
      </c>
      <c r="Q217" s="68">
        <f t="shared" si="96"/>
        <v>0</v>
      </c>
      <c r="R217" s="68">
        <f>SUM(R218:R233)</f>
        <v>0</v>
      </c>
      <c r="S217" s="68">
        <f>SUM(S218:S233)</f>
        <v>0</v>
      </c>
      <c r="T217" s="68">
        <f t="shared" si="97"/>
        <v>311</v>
      </c>
      <c r="U217" s="95"/>
      <c r="V217" s="95">
        <f t="shared" si="89"/>
        <v>311</v>
      </c>
    </row>
    <row r="218" ht="24" customHeight="1" spans="1:22">
      <c r="A218" s="71"/>
      <c r="B218" s="76"/>
      <c r="C218" s="76"/>
      <c r="D218" s="73">
        <f t="shared" si="101"/>
        <v>0</v>
      </c>
      <c r="E218" s="68">
        <f t="shared" si="95"/>
        <v>0</v>
      </c>
      <c r="F218" s="73"/>
      <c r="G218" s="73"/>
      <c r="H218" s="73"/>
      <c r="I218" s="92"/>
      <c r="J218" s="92"/>
      <c r="K218" s="92"/>
      <c r="L218" s="93"/>
      <c r="M218" s="86" t="s">
        <v>536</v>
      </c>
      <c r="N218" s="68"/>
      <c r="O218" s="88"/>
      <c r="P218" s="89">
        <f t="shared" ref="P218:P233" si="103">N218+O218</f>
        <v>0</v>
      </c>
      <c r="Q218" s="68">
        <f t="shared" si="96"/>
        <v>0</v>
      </c>
      <c r="R218" s="89"/>
      <c r="S218" s="96"/>
      <c r="T218" s="68">
        <f t="shared" si="97"/>
        <v>0</v>
      </c>
      <c r="U218" s="95"/>
      <c r="V218" s="95">
        <f t="shared" si="89"/>
        <v>0</v>
      </c>
    </row>
    <row r="219" ht="20" customHeight="1" spans="1:22">
      <c r="A219" s="71"/>
      <c r="B219" s="76"/>
      <c r="C219" s="76"/>
      <c r="D219" s="73">
        <f t="shared" si="101"/>
        <v>0</v>
      </c>
      <c r="E219" s="68">
        <f t="shared" si="95"/>
        <v>0</v>
      </c>
      <c r="F219" s="73"/>
      <c r="G219" s="73"/>
      <c r="H219" s="73"/>
      <c r="I219" s="92"/>
      <c r="J219" s="92"/>
      <c r="K219" s="92"/>
      <c r="L219" s="93"/>
      <c r="M219" s="86" t="s">
        <v>537</v>
      </c>
      <c r="N219" s="68"/>
      <c r="O219" s="88"/>
      <c r="P219" s="89">
        <f t="shared" si="103"/>
        <v>0</v>
      </c>
      <c r="Q219" s="68">
        <f t="shared" si="96"/>
        <v>0</v>
      </c>
      <c r="R219" s="89"/>
      <c r="S219" s="96"/>
      <c r="T219" s="68">
        <f t="shared" si="97"/>
        <v>0</v>
      </c>
      <c r="U219" s="95"/>
      <c r="V219" s="95">
        <f t="shared" si="89"/>
        <v>0</v>
      </c>
    </row>
    <row r="220" ht="24" customHeight="1" spans="1:22">
      <c r="A220" s="71"/>
      <c r="B220" s="76"/>
      <c r="C220" s="76"/>
      <c r="D220" s="73">
        <f t="shared" si="101"/>
        <v>0</v>
      </c>
      <c r="E220" s="68">
        <f t="shared" si="95"/>
        <v>0</v>
      </c>
      <c r="F220" s="73"/>
      <c r="G220" s="73"/>
      <c r="H220" s="73"/>
      <c r="I220" s="92"/>
      <c r="J220" s="92"/>
      <c r="K220" s="92"/>
      <c r="L220" s="93"/>
      <c r="M220" s="86" t="s">
        <v>538</v>
      </c>
      <c r="N220" s="68"/>
      <c r="O220" s="88"/>
      <c r="P220" s="89">
        <f t="shared" si="103"/>
        <v>0</v>
      </c>
      <c r="Q220" s="68">
        <f t="shared" si="96"/>
        <v>0</v>
      </c>
      <c r="R220" s="89"/>
      <c r="S220" s="96"/>
      <c r="T220" s="68">
        <f t="shared" si="97"/>
        <v>0</v>
      </c>
      <c r="U220" s="95"/>
      <c r="V220" s="95">
        <f t="shared" si="89"/>
        <v>0</v>
      </c>
    </row>
    <row r="221" ht="24" customHeight="1" spans="1:22">
      <c r="A221" s="71"/>
      <c r="B221" s="76"/>
      <c r="C221" s="76"/>
      <c r="D221" s="73">
        <f t="shared" si="101"/>
        <v>0</v>
      </c>
      <c r="E221" s="68">
        <f t="shared" si="95"/>
        <v>0</v>
      </c>
      <c r="F221" s="73"/>
      <c r="G221" s="73"/>
      <c r="H221" s="73"/>
      <c r="I221" s="92"/>
      <c r="J221" s="92"/>
      <c r="K221" s="92"/>
      <c r="L221" s="93"/>
      <c r="M221" s="86" t="s">
        <v>539</v>
      </c>
      <c r="N221" s="68">
        <v>22</v>
      </c>
      <c r="O221" s="88"/>
      <c r="P221" s="89">
        <f t="shared" si="103"/>
        <v>22</v>
      </c>
      <c r="Q221" s="68">
        <f t="shared" si="96"/>
        <v>0</v>
      </c>
      <c r="R221" s="89"/>
      <c r="S221" s="96"/>
      <c r="T221" s="68">
        <f t="shared" si="97"/>
        <v>22</v>
      </c>
      <c r="U221" s="95"/>
      <c r="V221" s="95">
        <f t="shared" si="89"/>
        <v>22</v>
      </c>
    </row>
    <row r="222" ht="24" customHeight="1" spans="1:22">
      <c r="A222" s="71"/>
      <c r="B222" s="76"/>
      <c r="C222" s="76"/>
      <c r="D222" s="73">
        <f t="shared" si="101"/>
        <v>0</v>
      </c>
      <c r="E222" s="68">
        <f t="shared" si="95"/>
        <v>0</v>
      </c>
      <c r="F222" s="73"/>
      <c r="G222" s="73"/>
      <c r="H222" s="73"/>
      <c r="I222" s="92"/>
      <c r="J222" s="92"/>
      <c r="K222" s="92"/>
      <c r="L222" s="93"/>
      <c r="M222" s="86" t="s">
        <v>540</v>
      </c>
      <c r="N222" s="68"/>
      <c r="O222" s="88"/>
      <c r="P222" s="89">
        <f t="shared" si="103"/>
        <v>0</v>
      </c>
      <c r="Q222" s="68">
        <f t="shared" si="96"/>
        <v>0</v>
      </c>
      <c r="R222" s="89"/>
      <c r="S222" s="96"/>
      <c r="T222" s="68">
        <f t="shared" si="97"/>
        <v>0</v>
      </c>
      <c r="U222" s="95"/>
      <c r="V222" s="95">
        <f t="shared" si="89"/>
        <v>0</v>
      </c>
    </row>
    <row r="223" ht="24" customHeight="1" spans="1:22">
      <c r="A223" s="71"/>
      <c r="B223" s="76"/>
      <c r="C223" s="76"/>
      <c r="D223" s="73">
        <f t="shared" si="101"/>
        <v>0</v>
      </c>
      <c r="E223" s="68">
        <f t="shared" si="95"/>
        <v>0</v>
      </c>
      <c r="F223" s="73"/>
      <c r="G223" s="73"/>
      <c r="H223" s="73"/>
      <c r="I223" s="92"/>
      <c r="J223" s="92"/>
      <c r="K223" s="92"/>
      <c r="L223" s="93"/>
      <c r="M223" s="86" t="s">
        <v>541</v>
      </c>
      <c r="N223" s="68"/>
      <c r="O223" s="88"/>
      <c r="P223" s="89">
        <f t="shared" si="103"/>
        <v>0</v>
      </c>
      <c r="Q223" s="68">
        <f t="shared" si="96"/>
        <v>0</v>
      </c>
      <c r="R223" s="89"/>
      <c r="S223" s="96"/>
      <c r="T223" s="68">
        <f t="shared" si="97"/>
        <v>0</v>
      </c>
      <c r="U223" s="95"/>
      <c r="V223" s="95">
        <f t="shared" si="89"/>
        <v>0</v>
      </c>
    </row>
    <row r="224" ht="24" customHeight="1" spans="1:22">
      <c r="A224" s="71"/>
      <c r="B224" s="76"/>
      <c r="C224" s="76"/>
      <c r="D224" s="73">
        <f t="shared" si="101"/>
        <v>0</v>
      </c>
      <c r="E224" s="68">
        <f t="shared" si="95"/>
        <v>0</v>
      </c>
      <c r="F224" s="73"/>
      <c r="G224" s="73"/>
      <c r="H224" s="73"/>
      <c r="I224" s="92"/>
      <c r="J224" s="92"/>
      <c r="K224" s="92"/>
      <c r="L224" s="93"/>
      <c r="M224" s="86" t="s">
        <v>542</v>
      </c>
      <c r="N224" s="68"/>
      <c r="O224" s="88"/>
      <c r="P224" s="89">
        <f t="shared" si="103"/>
        <v>0</v>
      </c>
      <c r="Q224" s="68">
        <f t="shared" si="96"/>
        <v>0</v>
      </c>
      <c r="R224" s="89"/>
      <c r="S224" s="96"/>
      <c r="T224" s="68">
        <f t="shared" si="97"/>
        <v>0</v>
      </c>
      <c r="U224" s="95"/>
      <c r="V224" s="95">
        <f t="shared" si="89"/>
        <v>0</v>
      </c>
    </row>
    <row r="225" ht="24" customHeight="1" spans="1:22">
      <c r="A225" s="71"/>
      <c r="B225" s="76"/>
      <c r="C225" s="76"/>
      <c r="D225" s="73">
        <f t="shared" si="101"/>
        <v>0</v>
      </c>
      <c r="E225" s="68">
        <f t="shared" si="95"/>
        <v>0</v>
      </c>
      <c r="F225" s="73"/>
      <c r="G225" s="73"/>
      <c r="H225" s="73"/>
      <c r="I225" s="92"/>
      <c r="J225" s="92"/>
      <c r="K225" s="92"/>
      <c r="L225" s="93"/>
      <c r="M225" s="86" t="s">
        <v>543</v>
      </c>
      <c r="N225" s="68"/>
      <c r="O225" s="88"/>
      <c r="P225" s="89">
        <f t="shared" si="103"/>
        <v>0</v>
      </c>
      <c r="Q225" s="68">
        <f t="shared" si="96"/>
        <v>0</v>
      </c>
      <c r="R225" s="89"/>
      <c r="S225" s="96"/>
      <c r="T225" s="68">
        <f t="shared" si="97"/>
        <v>0</v>
      </c>
      <c r="U225" s="95"/>
      <c r="V225" s="95">
        <f t="shared" si="89"/>
        <v>0</v>
      </c>
    </row>
    <row r="226" ht="24" customHeight="1" spans="1:22">
      <c r="A226" s="71"/>
      <c r="B226" s="76"/>
      <c r="C226" s="76"/>
      <c r="D226" s="73">
        <f t="shared" si="101"/>
        <v>0</v>
      </c>
      <c r="E226" s="68">
        <f t="shared" si="95"/>
        <v>0</v>
      </c>
      <c r="F226" s="73"/>
      <c r="G226" s="73"/>
      <c r="H226" s="73"/>
      <c r="I226" s="92"/>
      <c r="J226" s="92"/>
      <c r="K226" s="92"/>
      <c r="L226" s="93"/>
      <c r="M226" s="86" t="s">
        <v>544</v>
      </c>
      <c r="N226" s="68"/>
      <c r="O226" s="88"/>
      <c r="P226" s="89">
        <f t="shared" si="103"/>
        <v>0</v>
      </c>
      <c r="Q226" s="68">
        <f t="shared" si="96"/>
        <v>0</v>
      </c>
      <c r="R226" s="89"/>
      <c r="S226" s="96"/>
      <c r="T226" s="68">
        <f t="shared" si="97"/>
        <v>0</v>
      </c>
      <c r="U226" s="95"/>
      <c r="V226" s="95">
        <f t="shared" si="89"/>
        <v>0</v>
      </c>
    </row>
    <row r="227" ht="24" customHeight="1" spans="1:22">
      <c r="A227" s="71"/>
      <c r="B227" s="76"/>
      <c r="C227" s="76"/>
      <c r="D227" s="73">
        <f t="shared" si="101"/>
        <v>0</v>
      </c>
      <c r="E227" s="68">
        <f t="shared" si="95"/>
        <v>0</v>
      </c>
      <c r="F227" s="73"/>
      <c r="G227" s="73"/>
      <c r="H227" s="73"/>
      <c r="I227" s="92"/>
      <c r="J227" s="92"/>
      <c r="K227" s="92"/>
      <c r="L227" s="93"/>
      <c r="M227" s="86" t="s">
        <v>545</v>
      </c>
      <c r="N227" s="68"/>
      <c r="O227" s="88"/>
      <c r="P227" s="89">
        <f t="shared" si="103"/>
        <v>0</v>
      </c>
      <c r="Q227" s="68">
        <f t="shared" si="96"/>
        <v>0</v>
      </c>
      <c r="R227" s="89"/>
      <c r="S227" s="96"/>
      <c r="T227" s="68">
        <f t="shared" si="97"/>
        <v>0</v>
      </c>
      <c r="U227" s="95"/>
      <c r="V227" s="95">
        <f t="shared" si="89"/>
        <v>0</v>
      </c>
    </row>
    <row r="228" ht="24" customHeight="1" spans="1:22">
      <c r="A228" s="71"/>
      <c r="B228" s="76"/>
      <c r="C228" s="76"/>
      <c r="D228" s="73">
        <f t="shared" si="101"/>
        <v>0</v>
      </c>
      <c r="E228" s="68">
        <f t="shared" si="95"/>
        <v>0</v>
      </c>
      <c r="F228" s="73"/>
      <c r="G228" s="73"/>
      <c r="H228" s="73"/>
      <c r="I228" s="92"/>
      <c r="J228" s="92"/>
      <c r="K228" s="92"/>
      <c r="L228" s="93"/>
      <c r="M228" s="86" t="s">
        <v>546</v>
      </c>
      <c r="N228" s="68"/>
      <c r="O228" s="88"/>
      <c r="P228" s="89">
        <f t="shared" si="103"/>
        <v>0</v>
      </c>
      <c r="Q228" s="68">
        <f t="shared" si="96"/>
        <v>0</v>
      </c>
      <c r="R228" s="89"/>
      <c r="S228" s="96"/>
      <c r="T228" s="68">
        <f t="shared" si="97"/>
        <v>0</v>
      </c>
      <c r="U228" s="95"/>
      <c r="V228" s="95">
        <f t="shared" si="89"/>
        <v>0</v>
      </c>
    </row>
    <row r="229" ht="24" customHeight="1" spans="1:22">
      <c r="A229" s="71"/>
      <c r="B229" s="76"/>
      <c r="C229" s="76"/>
      <c r="D229" s="73">
        <f t="shared" si="101"/>
        <v>0</v>
      </c>
      <c r="E229" s="68">
        <f t="shared" si="95"/>
        <v>0</v>
      </c>
      <c r="F229" s="73"/>
      <c r="G229" s="73"/>
      <c r="H229" s="73"/>
      <c r="I229" s="92"/>
      <c r="J229" s="92"/>
      <c r="K229" s="92"/>
      <c r="L229" s="93"/>
      <c r="M229" s="86" t="s">
        <v>547</v>
      </c>
      <c r="N229" s="68">
        <v>129</v>
      </c>
      <c r="O229" s="88"/>
      <c r="P229" s="89">
        <f t="shared" si="103"/>
        <v>129</v>
      </c>
      <c r="Q229" s="68">
        <f t="shared" si="96"/>
        <v>0</v>
      </c>
      <c r="R229" s="89"/>
      <c r="S229" s="96"/>
      <c r="T229" s="68">
        <f t="shared" si="97"/>
        <v>129</v>
      </c>
      <c r="U229" s="95"/>
      <c r="V229" s="95">
        <f t="shared" si="89"/>
        <v>129</v>
      </c>
    </row>
    <row r="230" ht="24" customHeight="1" spans="1:22">
      <c r="A230" s="71"/>
      <c r="B230" s="76"/>
      <c r="C230" s="76"/>
      <c r="D230" s="73">
        <f t="shared" si="101"/>
        <v>0</v>
      </c>
      <c r="E230" s="68">
        <f t="shared" si="95"/>
        <v>0</v>
      </c>
      <c r="F230" s="73"/>
      <c r="G230" s="73"/>
      <c r="H230" s="73"/>
      <c r="I230" s="92"/>
      <c r="J230" s="92"/>
      <c r="K230" s="92"/>
      <c r="L230" s="93"/>
      <c r="M230" s="86" t="s">
        <v>548</v>
      </c>
      <c r="N230" s="68"/>
      <c r="O230" s="88"/>
      <c r="P230" s="89">
        <f t="shared" si="103"/>
        <v>0</v>
      </c>
      <c r="Q230" s="68">
        <f t="shared" si="96"/>
        <v>0</v>
      </c>
      <c r="R230" s="89"/>
      <c r="S230" s="96"/>
      <c r="T230" s="68">
        <f t="shared" si="97"/>
        <v>0</v>
      </c>
      <c r="U230" s="95"/>
      <c r="V230" s="95">
        <f t="shared" si="89"/>
        <v>0</v>
      </c>
    </row>
    <row r="231" ht="24" customHeight="1" spans="1:22">
      <c r="A231" s="71"/>
      <c r="B231" s="76"/>
      <c r="C231" s="76"/>
      <c r="D231" s="73">
        <f t="shared" si="101"/>
        <v>0</v>
      </c>
      <c r="E231" s="68">
        <f t="shared" si="95"/>
        <v>0</v>
      </c>
      <c r="F231" s="73"/>
      <c r="G231" s="73"/>
      <c r="H231" s="73"/>
      <c r="I231" s="92"/>
      <c r="J231" s="92"/>
      <c r="K231" s="92"/>
      <c r="L231" s="93"/>
      <c r="M231" s="86" t="s">
        <v>549</v>
      </c>
      <c r="N231" s="68"/>
      <c r="O231" s="88"/>
      <c r="P231" s="89">
        <f t="shared" si="103"/>
        <v>0</v>
      </c>
      <c r="Q231" s="68">
        <f t="shared" si="96"/>
        <v>0</v>
      </c>
      <c r="R231" s="89"/>
      <c r="S231" s="96"/>
      <c r="T231" s="68">
        <f t="shared" si="97"/>
        <v>0</v>
      </c>
      <c r="U231" s="95"/>
      <c r="V231" s="95">
        <f t="shared" si="89"/>
        <v>0</v>
      </c>
    </row>
    <row r="232" ht="24" customHeight="1" spans="1:22">
      <c r="A232" s="71"/>
      <c r="B232" s="76"/>
      <c r="C232" s="76"/>
      <c r="D232" s="73">
        <f t="shared" si="101"/>
        <v>0</v>
      </c>
      <c r="E232" s="68">
        <f t="shared" si="95"/>
        <v>0</v>
      </c>
      <c r="F232" s="73"/>
      <c r="G232" s="73"/>
      <c r="H232" s="73"/>
      <c r="I232" s="92"/>
      <c r="J232" s="92"/>
      <c r="K232" s="92"/>
      <c r="L232" s="93"/>
      <c r="M232" s="86" t="s">
        <v>550</v>
      </c>
      <c r="N232" s="68">
        <v>160</v>
      </c>
      <c r="O232" s="88"/>
      <c r="P232" s="89">
        <f t="shared" si="103"/>
        <v>160</v>
      </c>
      <c r="Q232" s="68">
        <f t="shared" si="96"/>
        <v>0</v>
      </c>
      <c r="R232" s="89"/>
      <c r="S232" s="96"/>
      <c r="T232" s="68">
        <f t="shared" si="97"/>
        <v>160</v>
      </c>
      <c r="U232" s="95"/>
      <c r="V232" s="95">
        <f t="shared" si="89"/>
        <v>160</v>
      </c>
    </row>
    <row r="233" ht="24" customHeight="1" spans="1:22">
      <c r="A233" s="71"/>
      <c r="B233" s="76"/>
      <c r="C233" s="76"/>
      <c r="D233" s="73">
        <f t="shared" si="101"/>
        <v>0</v>
      </c>
      <c r="E233" s="68">
        <f t="shared" si="95"/>
        <v>0</v>
      </c>
      <c r="F233" s="73"/>
      <c r="G233" s="73"/>
      <c r="H233" s="73"/>
      <c r="I233" s="92"/>
      <c r="J233" s="92"/>
      <c r="K233" s="92"/>
      <c r="L233" s="93"/>
      <c r="M233" s="86" t="s">
        <v>551</v>
      </c>
      <c r="N233" s="68"/>
      <c r="O233" s="88"/>
      <c r="P233" s="89">
        <f t="shared" si="103"/>
        <v>0</v>
      </c>
      <c r="Q233" s="68">
        <f t="shared" si="96"/>
        <v>0</v>
      </c>
      <c r="R233" s="89"/>
      <c r="S233" s="96"/>
      <c r="T233" s="68">
        <f t="shared" si="97"/>
        <v>0</v>
      </c>
      <c r="U233" s="95"/>
      <c r="V233" s="95">
        <f t="shared" si="89"/>
        <v>0</v>
      </c>
    </row>
    <row r="234" ht="21" customHeight="1" spans="1:22">
      <c r="A234" s="71"/>
      <c r="B234" s="76"/>
      <c r="C234" s="76"/>
      <c r="D234" s="73">
        <f t="shared" si="101"/>
        <v>0</v>
      </c>
      <c r="E234" s="68">
        <f t="shared" si="95"/>
        <v>0</v>
      </c>
      <c r="F234" s="73"/>
      <c r="G234" s="73"/>
      <c r="H234" s="73"/>
      <c r="I234" s="92"/>
      <c r="J234" s="92"/>
      <c r="K234" s="92"/>
      <c r="L234" s="93"/>
      <c r="M234" s="86" t="s">
        <v>552</v>
      </c>
      <c r="N234" s="102"/>
      <c r="O234" s="87">
        <f t="shared" ref="O234:T234" si="104">SUM(O235:O239)</f>
        <v>26493</v>
      </c>
      <c r="P234" s="87">
        <f t="shared" si="104"/>
        <v>26493</v>
      </c>
      <c r="Q234" s="87">
        <f t="shared" si="104"/>
        <v>1088</v>
      </c>
      <c r="R234" s="87">
        <f t="shared" si="104"/>
        <v>1208</v>
      </c>
      <c r="S234" s="87">
        <f t="shared" si="104"/>
        <v>120</v>
      </c>
      <c r="T234" s="87">
        <f t="shared" si="104"/>
        <v>27581</v>
      </c>
      <c r="U234" s="95"/>
      <c r="V234" s="95">
        <f t="shared" si="89"/>
        <v>27581</v>
      </c>
    </row>
    <row r="235" ht="21" customHeight="1" spans="1:22">
      <c r="A235" s="71"/>
      <c r="B235" s="76"/>
      <c r="C235" s="76"/>
      <c r="D235" s="73">
        <f t="shared" si="101"/>
        <v>0</v>
      </c>
      <c r="E235" s="68">
        <f t="shared" si="95"/>
        <v>0</v>
      </c>
      <c r="F235" s="73"/>
      <c r="G235" s="73"/>
      <c r="H235" s="73"/>
      <c r="I235" s="92"/>
      <c r="J235" s="92"/>
      <c r="K235" s="92"/>
      <c r="L235" s="93"/>
      <c r="M235" s="86" t="s">
        <v>553</v>
      </c>
      <c r="N235" s="102"/>
      <c r="O235" s="87">
        <v>2600</v>
      </c>
      <c r="P235" s="89">
        <f t="shared" ref="P235:P238" si="105">N235+O235</f>
        <v>2600</v>
      </c>
      <c r="Q235" s="68">
        <f t="shared" ref="Q235:Q252" si="106">R235-S235</f>
        <v>1050</v>
      </c>
      <c r="R235" s="89">
        <v>1050</v>
      </c>
      <c r="S235" s="96"/>
      <c r="T235" s="68">
        <f t="shared" ref="T235:T252" si="107">P235+Q235</f>
        <v>3650</v>
      </c>
      <c r="U235" s="95"/>
      <c r="V235" s="95">
        <f t="shared" si="89"/>
        <v>3650</v>
      </c>
    </row>
    <row r="236" ht="21" customHeight="1" spans="1:22">
      <c r="A236" s="71"/>
      <c r="B236" s="76"/>
      <c r="C236" s="76"/>
      <c r="D236" s="73">
        <f t="shared" si="101"/>
        <v>0</v>
      </c>
      <c r="E236" s="68">
        <f t="shared" si="95"/>
        <v>0</v>
      </c>
      <c r="F236" s="73"/>
      <c r="G236" s="73"/>
      <c r="H236" s="73"/>
      <c r="I236" s="92"/>
      <c r="J236" s="92"/>
      <c r="K236" s="92"/>
      <c r="L236" s="93"/>
      <c r="M236" s="86" t="s">
        <v>554</v>
      </c>
      <c r="N236" s="102"/>
      <c r="O236" s="87">
        <v>1193</v>
      </c>
      <c r="P236" s="89">
        <f t="shared" si="105"/>
        <v>1193</v>
      </c>
      <c r="Q236" s="68">
        <f t="shared" si="106"/>
        <v>-120</v>
      </c>
      <c r="R236" s="89"/>
      <c r="S236" s="96">
        <v>120</v>
      </c>
      <c r="T236" s="68">
        <f t="shared" si="107"/>
        <v>1073</v>
      </c>
      <c r="U236" s="95"/>
      <c r="V236" s="95">
        <f t="shared" si="89"/>
        <v>1073</v>
      </c>
    </row>
    <row r="237" ht="21" customHeight="1" spans="1:22">
      <c r="A237" s="71"/>
      <c r="B237" s="76"/>
      <c r="C237" s="76"/>
      <c r="D237" s="73">
        <f t="shared" si="101"/>
        <v>0</v>
      </c>
      <c r="E237" s="68">
        <f t="shared" si="95"/>
        <v>0</v>
      </c>
      <c r="F237" s="73"/>
      <c r="G237" s="73"/>
      <c r="H237" s="73"/>
      <c r="I237" s="92"/>
      <c r="J237" s="92"/>
      <c r="K237" s="92"/>
      <c r="L237" s="93"/>
      <c r="M237" s="86" t="s">
        <v>555</v>
      </c>
      <c r="N237" s="102"/>
      <c r="O237" s="87">
        <v>12500</v>
      </c>
      <c r="P237" s="89">
        <f t="shared" si="105"/>
        <v>12500</v>
      </c>
      <c r="Q237" s="68">
        <f t="shared" si="106"/>
        <v>0</v>
      </c>
      <c r="R237" s="89"/>
      <c r="S237" s="96"/>
      <c r="T237" s="68">
        <f t="shared" si="107"/>
        <v>12500</v>
      </c>
      <c r="U237" s="95"/>
      <c r="V237" s="95">
        <f t="shared" si="89"/>
        <v>12500</v>
      </c>
    </row>
    <row r="238" ht="17.1" customHeight="1" spans="1:22">
      <c r="A238" s="71"/>
      <c r="B238" s="76"/>
      <c r="C238" s="76"/>
      <c r="D238" s="73">
        <f t="shared" si="101"/>
        <v>0</v>
      </c>
      <c r="E238" s="68">
        <f t="shared" si="95"/>
        <v>0</v>
      </c>
      <c r="F238" s="73"/>
      <c r="G238" s="73"/>
      <c r="H238" s="73"/>
      <c r="I238" s="92"/>
      <c r="J238" s="92"/>
      <c r="K238" s="92"/>
      <c r="L238" s="93"/>
      <c r="M238" s="86" t="s">
        <v>556</v>
      </c>
      <c r="N238" s="102"/>
      <c r="O238" s="87">
        <v>10200</v>
      </c>
      <c r="P238" s="89">
        <f t="shared" si="105"/>
        <v>10200</v>
      </c>
      <c r="Q238" s="68">
        <f t="shared" si="106"/>
        <v>0</v>
      </c>
      <c r="R238" s="89"/>
      <c r="S238" s="96"/>
      <c r="T238" s="68">
        <f t="shared" si="107"/>
        <v>10200</v>
      </c>
      <c r="U238" s="95"/>
      <c r="V238" s="95">
        <f t="shared" si="89"/>
        <v>10200</v>
      </c>
    </row>
    <row r="239" ht="17.1" customHeight="1" spans="1:22">
      <c r="A239" s="71"/>
      <c r="B239" s="76"/>
      <c r="C239" s="76"/>
      <c r="D239" s="73"/>
      <c r="E239" s="68"/>
      <c r="F239" s="73"/>
      <c r="G239" s="73"/>
      <c r="H239" s="73"/>
      <c r="I239" s="92"/>
      <c r="J239" s="92"/>
      <c r="K239" s="92"/>
      <c r="L239" s="93"/>
      <c r="M239" s="86" t="s">
        <v>557</v>
      </c>
      <c r="N239" s="102"/>
      <c r="O239" s="87"/>
      <c r="P239" s="89"/>
      <c r="Q239" s="68">
        <f t="shared" si="106"/>
        <v>158</v>
      </c>
      <c r="R239" s="89">
        <v>158</v>
      </c>
      <c r="S239" s="96"/>
      <c r="T239" s="68">
        <f t="shared" si="107"/>
        <v>158</v>
      </c>
      <c r="U239" s="95"/>
      <c r="V239" s="95">
        <f t="shared" ref="V239:V248" si="108">T239+U239</f>
        <v>158</v>
      </c>
    </row>
    <row r="240" ht="21" customHeight="1" spans="1:22">
      <c r="A240" s="99" t="s">
        <v>558</v>
      </c>
      <c r="B240" s="73">
        <f t="shared" ref="B240:K240" si="109">B7+B8+B9+B10+B11+B12+B13+B19+B20+B23+B24+B25+B26+B27+B28+B34+B35</f>
        <v>111079.44682</v>
      </c>
      <c r="C240" s="73">
        <f t="shared" si="109"/>
        <v>0</v>
      </c>
      <c r="D240" s="73">
        <f t="shared" si="109"/>
        <v>111079.44682</v>
      </c>
      <c r="E240" s="68">
        <f t="shared" ref="E240:E252" si="110">F240-G240</f>
        <v>33926.278751</v>
      </c>
      <c r="F240" s="73">
        <f t="shared" si="109"/>
        <v>33926.278751</v>
      </c>
      <c r="G240" s="73">
        <f t="shared" si="109"/>
        <v>0</v>
      </c>
      <c r="H240" s="73">
        <f t="shared" si="109"/>
        <v>145005.725571</v>
      </c>
      <c r="I240" s="92">
        <f t="shared" si="109"/>
        <v>-83981.335571</v>
      </c>
      <c r="J240" s="92">
        <f t="shared" si="109"/>
        <v>18517.721249</v>
      </c>
      <c r="K240" s="92">
        <f t="shared" si="109"/>
        <v>102499.05682</v>
      </c>
      <c r="L240" s="93">
        <f>H240+I240</f>
        <v>61024.39</v>
      </c>
      <c r="M240" s="103" t="s">
        <v>68</v>
      </c>
      <c r="N240" s="68">
        <f t="shared" ref="N240:P240" si="111">N7+N23+N35+N46+N101+N119+N171+N175+N200+N217+N234</f>
        <v>185353.42682</v>
      </c>
      <c r="O240" s="68">
        <f t="shared" ref="O240:V240" si="112">O7+O23+O35+O46+O101+O119+O171+O175+O200+O217+O234</f>
        <v>58493</v>
      </c>
      <c r="P240" s="68">
        <f t="shared" si="112"/>
        <v>243846.42682</v>
      </c>
      <c r="Q240" s="68">
        <f t="shared" si="112"/>
        <v>35014.278751</v>
      </c>
      <c r="R240" s="68">
        <f t="shared" si="112"/>
        <v>63553.02788</v>
      </c>
      <c r="S240" s="68">
        <f t="shared" si="112"/>
        <v>28538.749129</v>
      </c>
      <c r="T240" s="68">
        <f t="shared" si="112"/>
        <v>278860.705571</v>
      </c>
      <c r="U240" s="84">
        <f t="shared" si="112"/>
        <v>-83981.34</v>
      </c>
      <c r="V240" s="95">
        <f t="shared" si="108"/>
        <v>194879.365571</v>
      </c>
    </row>
    <row r="241" ht="21" customHeight="1" spans="1:22">
      <c r="A241" s="100" t="s">
        <v>559</v>
      </c>
      <c r="B241" s="73">
        <f t="shared" ref="B241:H241" si="113">B242+B245+B246+B248+B249+B250</f>
        <v>74273.98</v>
      </c>
      <c r="C241" s="73">
        <f t="shared" si="113"/>
        <v>58493</v>
      </c>
      <c r="D241" s="73">
        <f t="shared" si="113"/>
        <v>132766.98</v>
      </c>
      <c r="E241" s="68">
        <f t="shared" si="110"/>
        <v>1088</v>
      </c>
      <c r="F241" s="73">
        <f t="shared" si="113"/>
        <v>1208</v>
      </c>
      <c r="G241" s="73">
        <f t="shared" si="113"/>
        <v>120</v>
      </c>
      <c r="H241" s="73">
        <f t="shared" si="113"/>
        <v>133854.98</v>
      </c>
      <c r="I241" s="92"/>
      <c r="J241" s="92"/>
      <c r="K241" s="92"/>
      <c r="L241" s="93">
        <f t="shared" ref="L241:L251" si="114">H241+I241</f>
        <v>133854.98</v>
      </c>
      <c r="M241" s="104" t="s">
        <v>560</v>
      </c>
      <c r="N241" s="68">
        <f>N242+N245+N246+N247+N248</f>
        <v>0</v>
      </c>
      <c r="O241" s="88"/>
      <c r="P241" s="89">
        <f t="shared" ref="P241:P252" si="115">N241+O241</f>
        <v>0</v>
      </c>
      <c r="Q241" s="68">
        <f t="shared" si="106"/>
        <v>0</v>
      </c>
      <c r="R241" s="89"/>
      <c r="S241" s="96"/>
      <c r="T241" s="68">
        <f t="shared" si="107"/>
        <v>0</v>
      </c>
      <c r="U241" s="95"/>
      <c r="V241" s="95">
        <f t="shared" si="108"/>
        <v>0</v>
      </c>
    </row>
    <row r="242" ht="21" customHeight="1" spans="1:22">
      <c r="A242" s="71" t="s">
        <v>561</v>
      </c>
      <c r="B242" s="73">
        <f t="shared" ref="B242:H242" si="116">SUM(B243:B244)</f>
        <v>858.84</v>
      </c>
      <c r="C242" s="73">
        <f t="shared" si="116"/>
        <v>0</v>
      </c>
      <c r="D242" s="73">
        <f t="shared" si="116"/>
        <v>858.84</v>
      </c>
      <c r="E242" s="68">
        <f t="shared" si="110"/>
        <v>0</v>
      </c>
      <c r="F242" s="73">
        <f t="shared" si="116"/>
        <v>0</v>
      </c>
      <c r="G242" s="73">
        <f t="shared" si="116"/>
        <v>0</v>
      </c>
      <c r="H242" s="73">
        <f t="shared" si="116"/>
        <v>858.84</v>
      </c>
      <c r="I242" s="92"/>
      <c r="J242" s="92"/>
      <c r="K242" s="92"/>
      <c r="L242" s="93">
        <f t="shared" si="114"/>
        <v>858.84</v>
      </c>
      <c r="M242" s="86" t="s">
        <v>562</v>
      </c>
      <c r="N242" s="68">
        <f>SUM(N243:N244)</f>
        <v>0</v>
      </c>
      <c r="O242" s="88"/>
      <c r="P242" s="89">
        <f t="shared" si="115"/>
        <v>0</v>
      </c>
      <c r="Q242" s="68">
        <f t="shared" si="106"/>
        <v>0</v>
      </c>
      <c r="R242" s="89"/>
      <c r="S242" s="96"/>
      <c r="T242" s="68">
        <f t="shared" si="107"/>
        <v>0</v>
      </c>
      <c r="U242" s="95"/>
      <c r="V242" s="95">
        <f t="shared" si="108"/>
        <v>0</v>
      </c>
    </row>
    <row r="243" ht="21" customHeight="1" spans="1:22">
      <c r="A243" s="71" t="s">
        <v>563</v>
      </c>
      <c r="B243" s="73">
        <v>858.84</v>
      </c>
      <c r="C243" s="73"/>
      <c r="D243" s="73">
        <f t="shared" ref="D243:D252" si="117">B243+C243</f>
        <v>858.84</v>
      </c>
      <c r="E243" s="68">
        <f t="shared" si="110"/>
        <v>0</v>
      </c>
      <c r="F243" s="73"/>
      <c r="G243" s="73"/>
      <c r="H243" s="73">
        <f t="shared" ref="H243:H252" si="118">D243+F243-G243</f>
        <v>858.84</v>
      </c>
      <c r="I243" s="92"/>
      <c r="J243" s="92"/>
      <c r="K243" s="92"/>
      <c r="L243" s="93">
        <f t="shared" si="114"/>
        <v>858.84</v>
      </c>
      <c r="M243" s="86" t="s">
        <v>564</v>
      </c>
      <c r="N243" s="68"/>
      <c r="O243" s="88"/>
      <c r="P243" s="89">
        <f t="shared" si="115"/>
        <v>0</v>
      </c>
      <c r="Q243" s="68">
        <f t="shared" si="106"/>
        <v>0</v>
      </c>
      <c r="R243" s="89"/>
      <c r="S243" s="96"/>
      <c r="T243" s="68">
        <f t="shared" si="107"/>
        <v>0</v>
      </c>
      <c r="U243" s="95"/>
      <c r="V243" s="95">
        <f t="shared" si="108"/>
        <v>0</v>
      </c>
    </row>
    <row r="244" ht="21" customHeight="1" spans="1:22">
      <c r="A244" s="71" t="s">
        <v>565</v>
      </c>
      <c r="B244" s="73"/>
      <c r="C244" s="73"/>
      <c r="D244" s="73">
        <f t="shared" si="117"/>
        <v>0</v>
      </c>
      <c r="E244" s="68">
        <f t="shared" si="110"/>
        <v>0</v>
      </c>
      <c r="F244" s="73"/>
      <c r="G244" s="73"/>
      <c r="H244" s="73">
        <f t="shared" si="118"/>
        <v>0</v>
      </c>
      <c r="I244" s="92"/>
      <c r="J244" s="92"/>
      <c r="K244" s="92"/>
      <c r="L244" s="93">
        <f t="shared" si="114"/>
        <v>0</v>
      </c>
      <c r="M244" s="86" t="s">
        <v>566</v>
      </c>
      <c r="N244" s="68"/>
      <c r="O244" s="88"/>
      <c r="P244" s="89">
        <f t="shared" si="115"/>
        <v>0</v>
      </c>
      <c r="Q244" s="68">
        <f t="shared" si="106"/>
        <v>0</v>
      </c>
      <c r="R244" s="89"/>
      <c r="S244" s="96"/>
      <c r="T244" s="68">
        <f t="shared" si="107"/>
        <v>0</v>
      </c>
      <c r="U244" s="95"/>
      <c r="V244" s="95">
        <f t="shared" si="108"/>
        <v>0</v>
      </c>
    </row>
    <row r="245" ht="21" customHeight="1" spans="1:22">
      <c r="A245" s="71" t="s">
        <v>567</v>
      </c>
      <c r="B245" s="73">
        <v>34215.14</v>
      </c>
      <c r="C245" s="73"/>
      <c r="D245" s="73">
        <f t="shared" si="117"/>
        <v>34215.14</v>
      </c>
      <c r="E245" s="68">
        <f t="shared" si="110"/>
        <v>0</v>
      </c>
      <c r="F245" s="73"/>
      <c r="G245" s="73"/>
      <c r="H245" s="73">
        <f t="shared" si="118"/>
        <v>34215.14</v>
      </c>
      <c r="I245" s="92"/>
      <c r="J245" s="92"/>
      <c r="K245" s="92"/>
      <c r="L245" s="93">
        <f t="shared" si="114"/>
        <v>34215.14</v>
      </c>
      <c r="M245" s="86" t="s">
        <v>568</v>
      </c>
      <c r="N245" s="68"/>
      <c r="O245" s="88"/>
      <c r="P245" s="89">
        <f t="shared" si="115"/>
        <v>0</v>
      </c>
      <c r="Q245" s="68">
        <f t="shared" si="106"/>
        <v>0</v>
      </c>
      <c r="R245" s="89"/>
      <c r="S245" s="96"/>
      <c r="T245" s="68">
        <f t="shared" si="107"/>
        <v>0</v>
      </c>
      <c r="U245" s="95"/>
      <c r="V245" s="95">
        <f t="shared" si="108"/>
        <v>0</v>
      </c>
    </row>
    <row r="246" ht="21" customHeight="1" spans="1:22">
      <c r="A246" s="71" t="s">
        <v>569</v>
      </c>
      <c r="B246" s="73"/>
      <c r="C246" s="73"/>
      <c r="D246" s="73">
        <f t="shared" si="117"/>
        <v>0</v>
      </c>
      <c r="E246" s="68">
        <f t="shared" si="110"/>
        <v>0</v>
      </c>
      <c r="F246" s="73"/>
      <c r="G246" s="73"/>
      <c r="H246" s="73">
        <f t="shared" si="118"/>
        <v>0</v>
      </c>
      <c r="I246" s="92"/>
      <c r="J246" s="92"/>
      <c r="K246" s="92"/>
      <c r="L246" s="93">
        <f t="shared" si="114"/>
        <v>0</v>
      </c>
      <c r="M246" s="86" t="s">
        <v>570</v>
      </c>
      <c r="N246" s="68"/>
      <c r="O246" s="88"/>
      <c r="P246" s="89">
        <f t="shared" si="115"/>
        <v>0</v>
      </c>
      <c r="Q246" s="68">
        <f t="shared" si="106"/>
        <v>0</v>
      </c>
      <c r="R246" s="89"/>
      <c r="S246" s="96"/>
      <c r="T246" s="68">
        <f t="shared" si="107"/>
        <v>0</v>
      </c>
      <c r="U246" s="95"/>
      <c r="V246" s="95">
        <f t="shared" si="108"/>
        <v>0</v>
      </c>
    </row>
    <row r="247" ht="21" customHeight="1" spans="1:22">
      <c r="A247" s="71" t="s">
        <v>571</v>
      </c>
      <c r="B247" s="73"/>
      <c r="C247" s="73"/>
      <c r="D247" s="73">
        <f t="shared" si="117"/>
        <v>0</v>
      </c>
      <c r="E247" s="68">
        <f t="shared" si="110"/>
        <v>0</v>
      </c>
      <c r="F247" s="73"/>
      <c r="G247" s="73"/>
      <c r="H247" s="73">
        <f t="shared" si="118"/>
        <v>0</v>
      </c>
      <c r="I247" s="92"/>
      <c r="J247" s="92"/>
      <c r="K247" s="92"/>
      <c r="L247" s="93">
        <f t="shared" si="114"/>
        <v>0</v>
      </c>
      <c r="M247" s="86" t="s">
        <v>572</v>
      </c>
      <c r="N247" s="68"/>
      <c r="O247" s="88"/>
      <c r="P247" s="89">
        <f t="shared" si="115"/>
        <v>0</v>
      </c>
      <c r="Q247" s="68">
        <f t="shared" si="106"/>
        <v>0</v>
      </c>
      <c r="R247" s="89"/>
      <c r="S247" s="96"/>
      <c r="T247" s="68">
        <f t="shared" si="107"/>
        <v>0</v>
      </c>
      <c r="U247" s="95"/>
      <c r="V247" s="95">
        <f t="shared" si="108"/>
        <v>0</v>
      </c>
    </row>
    <row r="248" ht="21" customHeight="1" spans="1:22">
      <c r="A248" s="71" t="s">
        <v>573</v>
      </c>
      <c r="B248" s="73">
        <f>11200+28000</f>
        <v>39200</v>
      </c>
      <c r="C248" s="73">
        <v>32000</v>
      </c>
      <c r="D248" s="73">
        <f t="shared" si="117"/>
        <v>71200</v>
      </c>
      <c r="E248" s="68">
        <f t="shared" si="110"/>
        <v>0</v>
      </c>
      <c r="F248" s="73"/>
      <c r="G248" s="73"/>
      <c r="H248" s="73">
        <f t="shared" si="118"/>
        <v>71200</v>
      </c>
      <c r="I248" s="92"/>
      <c r="J248" s="92"/>
      <c r="K248" s="92"/>
      <c r="L248" s="93">
        <f t="shared" si="114"/>
        <v>71200</v>
      </c>
      <c r="M248" s="86" t="s">
        <v>574</v>
      </c>
      <c r="N248" s="68"/>
      <c r="O248" s="88"/>
      <c r="P248" s="89">
        <f t="shared" si="115"/>
        <v>0</v>
      </c>
      <c r="Q248" s="68">
        <f t="shared" si="106"/>
        <v>0</v>
      </c>
      <c r="R248" s="89"/>
      <c r="S248" s="96"/>
      <c r="T248" s="68">
        <f t="shared" si="107"/>
        <v>0</v>
      </c>
      <c r="U248" s="95"/>
      <c r="V248" s="95">
        <f t="shared" si="108"/>
        <v>0</v>
      </c>
    </row>
    <row r="249" ht="21" customHeight="1" spans="1:22">
      <c r="A249" s="71" t="s">
        <v>575</v>
      </c>
      <c r="B249" s="73"/>
      <c r="C249" s="73"/>
      <c r="D249" s="73">
        <f t="shared" si="117"/>
        <v>0</v>
      </c>
      <c r="E249" s="68">
        <f t="shared" si="110"/>
        <v>0</v>
      </c>
      <c r="F249" s="73"/>
      <c r="G249" s="73"/>
      <c r="H249" s="73">
        <f t="shared" si="118"/>
        <v>0</v>
      </c>
      <c r="I249" s="92"/>
      <c r="J249" s="92"/>
      <c r="K249" s="92"/>
      <c r="L249" s="93">
        <f t="shared" si="114"/>
        <v>0</v>
      </c>
      <c r="M249" s="86"/>
      <c r="N249" s="105"/>
      <c r="O249" s="88"/>
      <c r="P249" s="89">
        <f t="shared" si="115"/>
        <v>0</v>
      </c>
      <c r="Q249" s="68">
        <f t="shared" si="106"/>
        <v>0</v>
      </c>
      <c r="R249" s="89"/>
      <c r="S249" s="96"/>
      <c r="T249" s="68">
        <f t="shared" si="107"/>
        <v>0</v>
      </c>
      <c r="U249" s="95"/>
      <c r="V249" s="95"/>
    </row>
    <row r="250" ht="21" customHeight="1" spans="1:22">
      <c r="A250" s="71" t="s">
        <v>576</v>
      </c>
      <c r="B250" s="76"/>
      <c r="C250" s="73">
        <v>26493</v>
      </c>
      <c r="D250" s="73">
        <f t="shared" si="117"/>
        <v>26493</v>
      </c>
      <c r="E250" s="68">
        <f t="shared" si="110"/>
        <v>1088</v>
      </c>
      <c r="F250" s="73">
        <f>1050+158</f>
        <v>1208</v>
      </c>
      <c r="G250" s="73">
        <v>120</v>
      </c>
      <c r="H250" s="73">
        <f t="shared" si="118"/>
        <v>27581</v>
      </c>
      <c r="I250" s="92"/>
      <c r="J250" s="92"/>
      <c r="K250" s="92"/>
      <c r="L250" s="93">
        <f t="shared" si="114"/>
        <v>27581</v>
      </c>
      <c r="M250" s="86"/>
      <c r="N250" s="102"/>
      <c r="O250" s="88"/>
      <c r="P250" s="89">
        <f t="shared" si="115"/>
        <v>0</v>
      </c>
      <c r="Q250" s="68">
        <f t="shared" si="106"/>
        <v>0</v>
      </c>
      <c r="R250" s="89"/>
      <c r="S250" s="96"/>
      <c r="T250" s="68">
        <f t="shared" si="107"/>
        <v>0</v>
      </c>
      <c r="U250" s="95"/>
      <c r="V250" s="95"/>
    </row>
    <row r="251" ht="17.1" customHeight="1" spans="1:22">
      <c r="A251" s="71"/>
      <c r="B251" s="76"/>
      <c r="C251" s="73"/>
      <c r="D251" s="73">
        <f t="shared" si="117"/>
        <v>0</v>
      </c>
      <c r="E251" s="68">
        <f t="shared" si="110"/>
        <v>0</v>
      </c>
      <c r="F251" s="73"/>
      <c r="G251" s="73"/>
      <c r="H251" s="73">
        <f t="shared" si="118"/>
        <v>0</v>
      </c>
      <c r="I251" s="92"/>
      <c r="J251" s="92"/>
      <c r="K251" s="92"/>
      <c r="L251" s="93">
        <f t="shared" si="114"/>
        <v>0</v>
      </c>
      <c r="M251" s="86"/>
      <c r="N251" s="105"/>
      <c r="O251" s="88"/>
      <c r="P251" s="89">
        <f t="shared" si="115"/>
        <v>0</v>
      </c>
      <c r="Q251" s="68">
        <f t="shared" si="106"/>
        <v>0</v>
      </c>
      <c r="R251" s="89"/>
      <c r="S251" s="96"/>
      <c r="T251" s="68">
        <f t="shared" si="107"/>
        <v>0</v>
      </c>
      <c r="U251" s="95"/>
      <c r="V251" s="95"/>
    </row>
    <row r="252" ht="17.1" customHeight="1" spans="1:22">
      <c r="A252" s="71"/>
      <c r="B252" s="76"/>
      <c r="C252" s="76"/>
      <c r="D252" s="73">
        <f t="shared" si="117"/>
        <v>0</v>
      </c>
      <c r="E252" s="68">
        <f t="shared" si="110"/>
        <v>0</v>
      </c>
      <c r="F252" s="73"/>
      <c r="G252" s="73"/>
      <c r="H252" s="73">
        <f t="shared" si="118"/>
        <v>0</v>
      </c>
      <c r="I252" s="92"/>
      <c r="J252" s="92"/>
      <c r="K252" s="92"/>
      <c r="L252" s="93"/>
      <c r="M252" s="86"/>
      <c r="N252" s="105"/>
      <c r="O252" s="88"/>
      <c r="P252" s="89">
        <f t="shared" si="115"/>
        <v>0</v>
      </c>
      <c r="Q252" s="68">
        <f t="shared" si="106"/>
        <v>0</v>
      </c>
      <c r="R252" s="89"/>
      <c r="S252" s="96"/>
      <c r="T252" s="68">
        <f t="shared" si="107"/>
        <v>0</v>
      </c>
      <c r="U252" s="95"/>
      <c r="V252" s="95"/>
    </row>
    <row r="253" s="49" customFormat="1" ht="24" customHeight="1" spans="1:22">
      <c r="A253" s="99" t="s">
        <v>157</v>
      </c>
      <c r="B253" s="101">
        <f t="shared" ref="B253:L253" si="119">B240+B241</f>
        <v>185353.42682</v>
      </c>
      <c r="C253" s="101">
        <f t="shared" si="119"/>
        <v>58493</v>
      </c>
      <c r="D253" s="101">
        <f t="shared" si="119"/>
        <v>243846.42682</v>
      </c>
      <c r="E253" s="101">
        <f t="shared" si="119"/>
        <v>35014.278751</v>
      </c>
      <c r="F253" s="101">
        <f t="shared" si="119"/>
        <v>35134.278751</v>
      </c>
      <c r="G253" s="101">
        <f t="shared" si="119"/>
        <v>120</v>
      </c>
      <c r="H253" s="101">
        <f t="shared" si="119"/>
        <v>278860.705571</v>
      </c>
      <c r="I253" s="106">
        <f t="shared" si="119"/>
        <v>-83981.335571</v>
      </c>
      <c r="J253" s="107">
        <f t="shared" si="119"/>
        <v>18517.721249</v>
      </c>
      <c r="K253" s="107">
        <f t="shared" si="119"/>
        <v>102499.05682</v>
      </c>
      <c r="L253" s="108">
        <f t="shared" si="119"/>
        <v>194879.37</v>
      </c>
      <c r="M253" s="103" t="s">
        <v>158</v>
      </c>
      <c r="N253" s="109">
        <f>N240+N241</f>
        <v>185353.42682</v>
      </c>
      <c r="O253" s="109">
        <f t="shared" ref="O253:V253" si="120">O240+O241</f>
        <v>58493</v>
      </c>
      <c r="P253" s="109">
        <f t="shared" si="120"/>
        <v>243846.42682</v>
      </c>
      <c r="Q253" s="109">
        <f t="shared" si="120"/>
        <v>35014.278751</v>
      </c>
      <c r="R253" s="109">
        <f t="shared" si="120"/>
        <v>63553.02788</v>
      </c>
      <c r="S253" s="109">
        <f t="shared" si="120"/>
        <v>28538.749129</v>
      </c>
      <c r="T253" s="109">
        <f t="shared" si="120"/>
        <v>278860.705571</v>
      </c>
      <c r="U253" s="110">
        <f t="shared" si="120"/>
        <v>-83981.34</v>
      </c>
      <c r="V253" s="110">
        <f t="shared" si="120"/>
        <v>194879.365571</v>
      </c>
    </row>
    <row r="254" spans="8:8">
      <c r="H254" s="51">
        <f>H253-T253</f>
        <v>0</v>
      </c>
    </row>
  </sheetData>
  <mergeCells count="23">
    <mergeCell ref="B1:D1"/>
    <mergeCell ref="A2:T2"/>
    <mergeCell ref="N3:P3"/>
    <mergeCell ref="R3:S3"/>
    <mergeCell ref="U3:V3"/>
    <mergeCell ref="A4:L4"/>
    <mergeCell ref="M4:V4"/>
    <mergeCell ref="E5:G5"/>
    <mergeCell ref="I5:K5"/>
    <mergeCell ref="Q5:S5"/>
    <mergeCell ref="A5:A6"/>
    <mergeCell ref="B5:B6"/>
    <mergeCell ref="C5:C6"/>
    <mergeCell ref="D5:D6"/>
    <mergeCell ref="H5:H6"/>
    <mergeCell ref="L5:L6"/>
    <mergeCell ref="M5:M6"/>
    <mergeCell ref="N5:N6"/>
    <mergeCell ref="O5:O6"/>
    <mergeCell ref="P5:P6"/>
    <mergeCell ref="T5:T6"/>
    <mergeCell ref="U5:U6"/>
    <mergeCell ref="V5:V6"/>
  </mergeCells>
  <printOptions horizontalCentered="1"/>
  <pageMargins left="0.590277777777778" right="0.590277777777778" top="0.389583333333333" bottom="0.511805555555556" header="0.118055555555556" footer="0.236111111111111"/>
  <pageSetup paperSize="9" scale="57" firstPageNumber="12" fitToHeight="0" orientation="landscape" useFirstPageNumber="1" horizontalDpi="600" vertic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G196"/>
  <sheetViews>
    <sheetView topLeftCell="A31" workbookViewId="0">
      <selection activeCell="H36" sqref="H36"/>
    </sheetView>
  </sheetViews>
  <sheetFormatPr defaultColWidth="9.33333333333333" defaultRowHeight="11.25"/>
  <cols>
    <col min="1" max="1" width="6" style="3" customWidth="1"/>
    <col min="2" max="2" width="18.5" style="1" customWidth="1"/>
    <col min="3" max="3" width="15" style="1" customWidth="1"/>
    <col min="4" max="4" width="13.8333333333333" style="4" customWidth="1"/>
    <col min="5" max="5" width="19.3333333333333" style="5" customWidth="1"/>
    <col min="6" max="6" width="21.6666666666667" style="1" customWidth="1"/>
    <col min="7" max="7" width="57.8333333333333" style="6" customWidth="1"/>
    <col min="8" max="8" width="29.3333333333333" style="1" customWidth="1"/>
    <col min="9" max="9" width="16.6666666666667" style="1" customWidth="1"/>
    <col min="10" max="10" width="16.8333333333333" style="4" customWidth="1"/>
    <col min="11" max="16358" width="9.33333333333333" style="1"/>
    <col min="16359" max="16359" width="12" style="1"/>
    <col min="16360" max="16384" width="9.33333333333333" style="1"/>
  </cols>
  <sheetData>
    <row r="1" ht="20" customHeight="1" spans="2:9">
      <c r="B1" s="7" t="s">
        <v>577</v>
      </c>
      <c r="C1" s="8"/>
      <c r="D1" s="9"/>
      <c r="E1" s="9"/>
      <c r="F1" s="10"/>
      <c r="G1" s="11"/>
      <c r="H1" s="12"/>
      <c r="I1" s="12"/>
    </row>
    <row r="2" ht="30" customHeight="1" spans="2:9">
      <c r="B2" s="13" t="s">
        <v>578</v>
      </c>
      <c r="C2" s="13"/>
      <c r="D2" s="13"/>
      <c r="E2" s="13"/>
      <c r="F2" s="13"/>
      <c r="G2" s="14"/>
      <c r="H2" s="13"/>
      <c r="I2" s="13"/>
    </row>
    <row r="3" ht="18" customHeight="1" spans="2:9">
      <c r="B3" s="15"/>
      <c r="C3" s="16"/>
      <c r="D3" s="16"/>
      <c r="E3" s="17"/>
      <c r="F3" s="17"/>
      <c r="G3" s="18"/>
      <c r="H3" s="19" t="s">
        <v>162</v>
      </c>
      <c r="I3" s="32"/>
    </row>
    <row r="4" s="1" customFormat="1" ht="38" customHeight="1" spans="1:10">
      <c r="A4" s="20" t="s">
        <v>163</v>
      </c>
      <c r="B4" s="21" t="s">
        <v>164</v>
      </c>
      <c r="C4" s="21" t="s">
        <v>165</v>
      </c>
      <c r="D4" s="21" t="s">
        <v>166</v>
      </c>
      <c r="E4" s="21" t="s">
        <v>167</v>
      </c>
      <c r="F4" s="22" t="s">
        <v>579</v>
      </c>
      <c r="G4" s="21" t="s">
        <v>580</v>
      </c>
      <c r="H4" s="22" t="s">
        <v>170</v>
      </c>
      <c r="I4" s="21" t="s">
        <v>171</v>
      </c>
      <c r="J4" s="4"/>
    </row>
    <row r="5" s="1" customFormat="1" ht="38" customHeight="1" spans="1:10">
      <c r="A5" s="20"/>
      <c r="B5" s="21"/>
      <c r="C5" s="23" t="s">
        <v>581</v>
      </c>
      <c r="D5" s="23"/>
      <c r="E5" s="23"/>
      <c r="F5" s="23"/>
      <c r="G5" s="23"/>
      <c r="H5" s="24">
        <f>H6+H74</f>
        <v>839813408.3</v>
      </c>
      <c r="I5" s="21"/>
      <c r="J5" s="4"/>
    </row>
    <row r="6" ht="30" customHeight="1" spans="1:9">
      <c r="A6" s="20"/>
      <c r="B6" s="25"/>
      <c r="C6" s="25"/>
      <c r="D6" s="26"/>
      <c r="E6" s="27" t="s">
        <v>582</v>
      </c>
      <c r="F6" s="27"/>
      <c r="G6" s="27"/>
      <c r="H6" s="28">
        <f>SUM(H7:H73)</f>
        <v>397485792</v>
      </c>
      <c r="I6" s="25"/>
    </row>
    <row r="7" s="2" customFormat="1" ht="43" customHeight="1" spans="1:16361">
      <c r="A7" s="20">
        <f t="shared" ref="A7:A70" si="0">ROW()-6</f>
        <v>1</v>
      </c>
      <c r="B7" s="21" t="s">
        <v>583</v>
      </c>
      <c r="C7" s="21" t="s">
        <v>584</v>
      </c>
      <c r="D7" s="29">
        <v>2120801</v>
      </c>
      <c r="E7" s="21" t="s">
        <v>585</v>
      </c>
      <c r="F7" s="21" t="s">
        <v>586</v>
      </c>
      <c r="G7" s="30" t="s">
        <v>587</v>
      </c>
      <c r="H7" s="31">
        <v>221868</v>
      </c>
      <c r="I7" s="22"/>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c r="VQ7" s="33"/>
      <c r="VR7" s="33"/>
      <c r="VS7" s="33"/>
      <c r="VT7" s="33"/>
      <c r="VU7" s="33"/>
      <c r="VV7" s="33"/>
      <c r="VW7" s="33"/>
      <c r="VX7" s="33"/>
      <c r="VY7" s="33"/>
      <c r="VZ7" s="33"/>
      <c r="WA7" s="33"/>
      <c r="WB7" s="33"/>
      <c r="WC7" s="33"/>
      <c r="WD7" s="33"/>
      <c r="WE7" s="33"/>
      <c r="WF7" s="33"/>
      <c r="WG7" s="33"/>
      <c r="WH7" s="33"/>
      <c r="WI7" s="33"/>
      <c r="WJ7" s="33"/>
      <c r="WK7" s="33"/>
      <c r="WL7" s="33"/>
      <c r="WM7" s="33"/>
      <c r="WN7" s="33"/>
      <c r="WO7" s="33"/>
      <c r="WP7" s="33"/>
      <c r="WQ7" s="33"/>
      <c r="WR7" s="33"/>
      <c r="WS7" s="33"/>
      <c r="WT7" s="33"/>
      <c r="WU7" s="33"/>
      <c r="WV7" s="33"/>
      <c r="WW7" s="33"/>
      <c r="WX7" s="33"/>
      <c r="WY7" s="33"/>
      <c r="WZ7" s="33"/>
      <c r="XA7" s="33"/>
      <c r="XB7" s="33"/>
      <c r="XC7" s="33"/>
      <c r="XD7" s="33"/>
      <c r="XE7" s="33"/>
      <c r="XF7" s="33"/>
      <c r="XG7" s="33"/>
      <c r="XH7" s="33"/>
      <c r="XI7" s="33"/>
      <c r="XJ7" s="33"/>
      <c r="XK7" s="33"/>
      <c r="XL7" s="33"/>
      <c r="XM7" s="33"/>
      <c r="XN7" s="33"/>
      <c r="XO7" s="33"/>
      <c r="XP7" s="33"/>
      <c r="XQ7" s="33"/>
      <c r="XR7" s="33"/>
      <c r="XS7" s="33"/>
      <c r="XT7" s="33"/>
      <c r="XU7" s="33"/>
      <c r="XV7" s="33"/>
      <c r="XW7" s="33"/>
      <c r="XX7" s="33"/>
      <c r="XY7" s="33"/>
      <c r="XZ7" s="33"/>
      <c r="YA7" s="33"/>
      <c r="YB7" s="33"/>
      <c r="YC7" s="33"/>
      <c r="YD7" s="33"/>
      <c r="YE7" s="33"/>
      <c r="YF7" s="33"/>
      <c r="YG7" s="33"/>
      <c r="YH7" s="33"/>
      <c r="YI7" s="33"/>
      <c r="YJ7" s="33"/>
      <c r="YK7" s="33"/>
      <c r="YL7" s="33"/>
      <c r="YM7" s="33"/>
      <c r="YN7" s="33"/>
      <c r="YO7" s="33"/>
      <c r="YP7" s="33"/>
      <c r="YQ7" s="33"/>
      <c r="YR7" s="33"/>
      <c r="YS7" s="33"/>
      <c r="YT7" s="33"/>
      <c r="YU7" s="33"/>
      <c r="YV7" s="33"/>
      <c r="YW7" s="33"/>
      <c r="YX7" s="33"/>
      <c r="YY7" s="33"/>
      <c r="YZ7" s="33"/>
      <c r="ZA7" s="33"/>
      <c r="ZB7" s="33"/>
      <c r="ZC7" s="33"/>
      <c r="ZD7" s="33"/>
      <c r="ZE7" s="33"/>
      <c r="ZF7" s="33"/>
      <c r="ZG7" s="33"/>
      <c r="ZH7" s="33"/>
      <c r="ZI7" s="33"/>
      <c r="ZJ7" s="33"/>
      <c r="ZK7" s="33"/>
      <c r="ZL7" s="33"/>
      <c r="ZM7" s="33"/>
      <c r="ZN7" s="33"/>
      <c r="ZO7" s="33"/>
      <c r="ZP7" s="33"/>
      <c r="ZQ7" s="33"/>
      <c r="ZR7" s="33"/>
      <c r="ZS7" s="33"/>
      <c r="ZT7" s="33"/>
      <c r="ZU7" s="33"/>
      <c r="ZV7" s="33"/>
      <c r="ZW7" s="33"/>
      <c r="ZX7" s="33"/>
      <c r="ZY7" s="33"/>
      <c r="ZZ7" s="33"/>
      <c r="AAA7" s="33"/>
      <c r="AAB7" s="33"/>
      <c r="AAC7" s="33"/>
      <c r="AAD7" s="33"/>
      <c r="AAE7" s="33"/>
      <c r="AAF7" s="33"/>
      <c r="AAG7" s="33"/>
      <c r="AAH7" s="33"/>
      <c r="AAI7" s="33"/>
      <c r="AAJ7" s="33"/>
      <c r="AAK7" s="33"/>
      <c r="AAL7" s="33"/>
      <c r="AAM7" s="33"/>
      <c r="AAN7" s="33"/>
      <c r="AAO7" s="33"/>
      <c r="AAP7" s="33"/>
      <c r="AAQ7" s="33"/>
      <c r="AAR7" s="33"/>
      <c r="AAS7" s="33"/>
      <c r="AAT7" s="33"/>
      <c r="AAU7" s="33"/>
      <c r="AAV7" s="33"/>
      <c r="AAW7" s="33"/>
      <c r="AAX7" s="33"/>
      <c r="AAY7" s="33"/>
      <c r="AAZ7" s="33"/>
      <c r="ABA7" s="33"/>
      <c r="ABB7" s="33"/>
      <c r="ABC7" s="33"/>
      <c r="ABD7" s="33"/>
      <c r="ABE7" s="33"/>
      <c r="ABF7" s="33"/>
      <c r="ABG7" s="33"/>
      <c r="ABH7" s="33"/>
      <c r="ABI7" s="33"/>
      <c r="ABJ7" s="33"/>
      <c r="ABK7" s="33"/>
      <c r="ABL7" s="33"/>
      <c r="ABM7" s="33"/>
      <c r="ABN7" s="33"/>
      <c r="ABO7" s="33"/>
      <c r="ABP7" s="33"/>
      <c r="ABQ7" s="33"/>
      <c r="ABR7" s="33"/>
      <c r="ABS7" s="33"/>
      <c r="ABT7" s="33"/>
      <c r="ABU7" s="33"/>
      <c r="ABV7" s="33"/>
      <c r="ABW7" s="33"/>
      <c r="ABX7" s="33"/>
      <c r="ABY7" s="33"/>
      <c r="ABZ7" s="33"/>
      <c r="ACA7" s="33"/>
      <c r="ACB7" s="33"/>
      <c r="ACC7" s="33"/>
      <c r="ACD7" s="33"/>
      <c r="ACE7" s="33"/>
      <c r="ACF7" s="33"/>
      <c r="ACG7" s="33"/>
      <c r="ACH7" s="33"/>
      <c r="ACI7" s="33"/>
      <c r="ACJ7" s="33"/>
      <c r="ACK7" s="33"/>
      <c r="ACL7" s="33"/>
      <c r="ACM7" s="33"/>
      <c r="ACN7" s="33"/>
      <c r="ACO7" s="33"/>
      <c r="ACP7" s="33"/>
      <c r="ACQ7" s="33"/>
      <c r="ACR7" s="33"/>
      <c r="ACS7" s="33"/>
      <c r="ACT7" s="33"/>
      <c r="ACU7" s="33"/>
      <c r="ACV7" s="33"/>
      <c r="ACW7" s="33"/>
      <c r="ACX7" s="33"/>
      <c r="ACY7" s="33"/>
      <c r="ACZ7" s="33"/>
      <c r="ADA7" s="33"/>
      <c r="ADB7" s="33"/>
      <c r="ADC7" s="33"/>
      <c r="ADD7" s="33"/>
      <c r="ADE7" s="33"/>
      <c r="ADF7" s="33"/>
      <c r="ADG7" s="33"/>
      <c r="ADH7" s="33"/>
      <c r="ADI7" s="33"/>
      <c r="ADJ7" s="33"/>
      <c r="ADK7" s="33"/>
      <c r="ADL7" s="33"/>
      <c r="ADM7" s="33"/>
      <c r="ADN7" s="33"/>
      <c r="ADO7" s="33"/>
      <c r="ADP7" s="33"/>
      <c r="ADQ7" s="33"/>
      <c r="ADR7" s="33"/>
      <c r="ADS7" s="33"/>
      <c r="ADT7" s="33"/>
      <c r="ADU7" s="33"/>
      <c r="ADV7" s="33"/>
      <c r="ADW7" s="33"/>
      <c r="ADX7" s="33"/>
      <c r="ADY7" s="33"/>
      <c r="ADZ7" s="33"/>
      <c r="AEA7" s="33"/>
      <c r="AEB7" s="33"/>
      <c r="AEC7" s="33"/>
      <c r="AED7" s="33"/>
      <c r="AEE7" s="33"/>
      <c r="AEF7" s="33"/>
      <c r="AEG7" s="33"/>
      <c r="AEH7" s="33"/>
      <c r="AEI7" s="33"/>
      <c r="AEJ7" s="33"/>
      <c r="AEK7" s="33"/>
      <c r="AEL7" s="33"/>
      <c r="AEM7" s="33"/>
      <c r="AEN7" s="33"/>
      <c r="AEO7" s="33"/>
      <c r="AEP7" s="33"/>
      <c r="AEQ7" s="33"/>
      <c r="AER7" s="33"/>
      <c r="AES7" s="33"/>
      <c r="AET7" s="33"/>
      <c r="AEU7" s="33"/>
      <c r="AEV7" s="33"/>
      <c r="AEW7" s="33"/>
      <c r="AEX7" s="33"/>
      <c r="AEY7" s="33"/>
      <c r="AEZ7" s="33"/>
      <c r="AFA7" s="33"/>
      <c r="AFB7" s="33"/>
      <c r="AFC7" s="33"/>
      <c r="AFD7" s="33"/>
      <c r="AFE7" s="33"/>
      <c r="AFF7" s="33"/>
      <c r="AFG7" s="33"/>
      <c r="AFH7" s="33"/>
      <c r="AFI7" s="33"/>
      <c r="AFJ7" s="33"/>
      <c r="AFK7" s="33"/>
      <c r="AFL7" s="33"/>
      <c r="AFM7" s="33"/>
      <c r="AFN7" s="33"/>
      <c r="AFO7" s="33"/>
      <c r="AFP7" s="33"/>
      <c r="AFQ7" s="33"/>
      <c r="AFR7" s="33"/>
      <c r="AFS7" s="33"/>
      <c r="AFT7" s="33"/>
      <c r="AFU7" s="33"/>
      <c r="AFV7" s="33"/>
      <c r="AFW7" s="33"/>
      <c r="AFX7" s="33"/>
      <c r="AFY7" s="33"/>
      <c r="AFZ7" s="33"/>
      <c r="AGA7" s="33"/>
      <c r="AGB7" s="33"/>
      <c r="AGC7" s="33"/>
      <c r="AGD7" s="33"/>
      <c r="AGE7" s="33"/>
      <c r="AGF7" s="33"/>
      <c r="AGG7" s="33"/>
      <c r="AGH7" s="33"/>
      <c r="AGI7" s="33"/>
      <c r="AGJ7" s="33"/>
      <c r="AGK7" s="33"/>
      <c r="AGL7" s="33"/>
      <c r="AGM7" s="33"/>
      <c r="AGN7" s="33"/>
      <c r="AGO7" s="33"/>
      <c r="AGP7" s="33"/>
      <c r="AGQ7" s="33"/>
      <c r="AGR7" s="33"/>
      <c r="AGS7" s="33"/>
      <c r="AGT7" s="33"/>
      <c r="AGU7" s="33"/>
      <c r="AGV7" s="33"/>
      <c r="AGW7" s="33"/>
      <c r="AGX7" s="33"/>
      <c r="AGY7" s="33"/>
      <c r="AGZ7" s="33"/>
      <c r="AHA7" s="33"/>
      <c r="AHB7" s="33"/>
      <c r="AHC7" s="33"/>
      <c r="AHD7" s="33"/>
      <c r="AHE7" s="33"/>
      <c r="AHF7" s="33"/>
      <c r="AHG7" s="33"/>
      <c r="AHH7" s="33"/>
      <c r="AHI7" s="33"/>
      <c r="AHJ7" s="33"/>
      <c r="AHK7" s="33"/>
      <c r="AHL7" s="33"/>
      <c r="AHM7" s="33"/>
      <c r="AHN7" s="33"/>
      <c r="AHO7" s="33"/>
      <c r="AHP7" s="33"/>
      <c r="AHQ7" s="33"/>
      <c r="AHR7" s="33"/>
      <c r="AHS7" s="33"/>
      <c r="AHT7" s="33"/>
      <c r="AHU7" s="33"/>
      <c r="AHV7" s="33"/>
      <c r="AHW7" s="33"/>
      <c r="AHX7" s="33"/>
      <c r="AHY7" s="33"/>
      <c r="AHZ7" s="33"/>
      <c r="AIA7" s="33"/>
      <c r="AIB7" s="33"/>
      <c r="AIC7" s="33"/>
      <c r="AID7" s="33"/>
      <c r="AIE7" s="33"/>
      <c r="AIF7" s="33"/>
      <c r="AIG7" s="33"/>
      <c r="AIH7" s="33"/>
      <c r="AII7" s="33"/>
      <c r="AIJ7" s="33"/>
      <c r="AIK7" s="33"/>
      <c r="AIL7" s="33"/>
      <c r="AIM7" s="33"/>
      <c r="AIN7" s="33"/>
      <c r="AIO7" s="33"/>
      <c r="AIP7" s="33"/>
      <c r="AIQ7" s="33"/>
      <c r="AIR7" s="33"/>
      <c r="AIS7" s="33"/>
      <c r="AIT7" s="33"/>
      <c r="AIU7" s="33"/>
      <c r="AIV7" s="33"/>
      <c r="AIW7" s="33"/>
      <c r="AIX7" s="33"/>
      <c r="AIY7" s="33"/>
      <c r="AIZ7" s="33"/>
      <c r="AJA7" s="33"/>
      <c r="AJB7" s="33"/>
      <c r="AJC7" s="33"/>
      <c r="AJD7" s="33"/>
      <c r="AJE7" s="33"/>
      <c r="AJF7" s="33"/>
      <c r="AJG7" s="33"/>
      <c r="AJH7" s="33"/>
      <c r="AJI7" s="33"/>
      <c r="AJJ7" s="33"/>
      <c r="AJK7" s="33"/>
      <c r="AJL7" s="33"/>
      <c r="AJM7" s="33"/>
      <c r="AJN7" s="33"/>
      <c r="AJO7" s="33"/>
      <c r="AJP7" s="33"/>
      <c r="AJQ7" s="33"/>
      <c r="AJR7" s="33"/>
      <c r="AJS7" s="33"/>
      <c r="AJT7" s="33"/>
      <c r="AJU7" s="33"/>
      <c r="AJV7" s="33"/>
      <c r="AJW7" s="33"/>
      <c r="AJX7" s="33"/>
      <c r="AJY7" s="33"/>
      <c r="AJZ7" s="33"/>
      <c r="AKA7" s="33"/>
      <c r="AKB7" s="33"/>
      <c r="AKC7" s="33"/>
      <c r="AKD7" s="33"/>
      <c r="AKE7" s="33"/>
      <c r="AKF7" s="33"/>
      <c r="AKG7" s="33"/>
      <c r="AKH7" s="33"/>
      <c r="AKI7" s="33"/>
      <c r="AKJ7" s="33"/>
      <c r="AKK7" s="33"/>
      <c r="AKL7" s="33"/>
      <c r="AKM7" s="33"/>
      <c r="AKN7" s="33"/>
      <c r="AKO7" s="33"/>
      <c r="AKP7" s="33"/>
      <c r="AKQ7" s="33"/>
      <c r="AKR7" s="33"/>
      <c r="AKS7" s="33"/>
      <c r="AKT7" s="33"/>
      <c r="AKU7" s="33"/>
      <c r="AKV7" s="33"/>
      <c r="AKW7" s="33"/>
      <c r="AKX7" s="33"/>
      <c r="AKY7" s="33"/>
      <c r="AKZ7" s="33"/>
      <c r="ALA7" s="33"/>
      <c r="ALB7" s="33"/>
      <c r="ALC7" s="33"/>
      <c r="ALD7" s="33"/>
      <c r="ALE7" s="33"/>
      <c r="ALF7" s="33"/>
      <c r="ALG7" s="33"/>
      <c r="ALH7" s="33"/>
      <c r="ALI7" s="33"/>
      <c r="ALJ7" s="33"/>
      <c r="ALK7" s="33"/>
      <c r="ALL7" s="33"/>
      <c r="ALM7" s="33"/>
      <c r="ALN7" s="33"/>
      <c r="ALO7" s="33"/>
      <c r="ALP7" s="33"/>
      <c r="ALQ7" s="33"/>
      <c r="ALR7" s="33"/>
      <c r="ALS7" s="33"/>
      <c r="ALT7" s="33"/>
      <c r="ALU7" s="33"/>
      <c r="ALV7" s="33"/>
      <c r="ALW7" s="33"/>
      <c r="ALX7" s="33"/>
      <c r="ALY7" s="33"/>
      <c r="ALZ7" s="33"/>
      <c r="AMA7" s="33"/>
      <c r="AMB7" s="33"/>
      <c r="AMC7" s="33"/>
      <c r="AMD7" s="33"/>
      <c r="AME7" s="33"/>
      <c r="AMF7" s="33"/>
      <c r="AMG7" s="33"/>
      <c r="AMH7" s="33"/>
      <c r="AMI7" s="33"/>
      <c r="AMJ7" s="33"/>
      <c r="AMK7" s="33"/>
      <c r="AML7" s="33"/>
      <c r="AMM7" s="33"/>
      <c r="AMN7" s="33"/>
      <c r="AMO7" s="33"/>
      <c r="AMP7" s="33"/>
      <c r="AMQ7" s="33"/>
      <c r="AMR7" s="33"/>
      <c r="AMS7" s="33"/>
      <c r="AMT7" s="33"/>
      <c r="AMU7" s="33"/>
      <c r="AMV7" s="33"/>
      <c r="AMW7" s="33"/>
      <c r="AMX7" s="33"/>
      <c r="AMY7" s="33"/>
      <c r="AMZ7" s="33"/>
      <c r="ANA7" s="33"/>
      <c r="ANB7" s="33"/>
      <c r="ANC7" s="33"/>
      <c r="AND7" s="33"/>
      <c r="ANE7" s="33"/>
      <c r="ANF7" s="33"/>
      <c r="ANG7" s="33"/>
      <c r="ANH7" s="33"/>
      <c r="ANI7" s="33"/>
      <c r="ANJ7" s="33"/>
      <c r="ANK7" s="33"/>
      <c r="ANL7" s="33"/>
      <c r="ANM7" s="33"/>
      <c r="ANN7" s="33"/>
      <c r="ANO7" s="33"/>
      <c r="ANP7" s="33"/>
      <c r="ANQ7" s="33"/>
      <c r="ANR7" s="33"/>
      <c r="ANS7" s="33"/>
      <c r="ANT7" s="33"/>
      <c r="ANU7" s="33"/>
      <c r="ANV7" s="33"/>
      <c r="ANW7" s="33"/>
      <c r="ANX7" s="33"/>
      <c r="ANY7" s="33"/>
      <c r="ANZ7" s="33"/>
      <c r="AOA7" s="33"/>
      <c r="AOB7" s="33"/>
      <c r="AOC7" s="33"/>
      <c r="AOD7" s="33"/>
      <c r="AOE7" s="33"/>
      <c r="AOF7" s="33"/>
      <c r="AOG7" s="33"/>
      <c r="AOH7" s="33"/>
      <c r="AOI7" s="33"/>
      <c r="AOJ7" s="33"/>
      <c r="AOK7" s="33"/>
      <c r="AOL7" s="33"/>
      <c r="AOM7" s="33"/>
      <c r="AON7" s="33"/>
      <c r="AOO7" s="33"/>
      <c r="AOP7" s="33"/>
      <c r="AOQ7" s="33"/>
      <c r="AOR7" s="33"/>
      <c r="AOS7" s="33"/>
      <c r="AOT7" s="33"/>
      <c r="AOU7" s="33"/>
      <c r="AOV7" s="33"/>
      <c r="AOW7" s="33"/>
      <c r="AOX7" s="33"/>
      <c r="AOY7" s="33"/>
      <c r="AOZ7" s="33"/>
      <c r="APA7" s="33"/>
      <c r="APB7" s="33"/>
      <c r="APC7" s="33"/>
      <c r="APD7" s="33"/>
      <c r="APE7" s="33"/>
      <c r="APF7" s="33"/>
      <c r="APG7" s="33"/>
      <c r="APH7" s="33"/>
      <c r="API7" s="33"/>
      <c r="APJ7" s="33"/>
      <c r="APK7" s="33"/>
      <c r="APL7" s="33"/>
      <c r="APM7" s="33"/>
      <c r="APN7" s="33"/>
      <c r="APO7" s="33"/>
      <c r="APP7" s="33"/>
      <c r="APQ7" s="33"/>
      <c r="APR7" s="33"/>
      <c r="APS7" s="33"/>
      <c r="APT7" s="33"/>
      <c r="APU7" s="33"/>
      <c r="APV7" s="33"/>
      <c r="APW7" s="33"/>
      <c r="APX7" s="33"/>
      <c r="APY7" s="33"/>
      <c r="APZ7" s="33"/>
      <c r="AQA7" s="33"/>
      <c r="AQB7" s="33"/>
      <c r="AQC7" s="33"/>
      <c r="AQD7" s="33"/>
      <c r="AQE7" s="33"/>
      <c r="AQF7" s="33"/>
      <c r="AQG7" s="33"/>
      <c r="AQH7" s="33"/>
      <c r="AQI7" s="33"/>
      <c r="AQJ7" s="33"/>
      <c r="AQK7" s="33"/>
      <c r="AQL7" s="33"/>
      <c r="AQM7" s="33"/>
      <c r="AQN7" s="33"/>
      <c r="AQO7" s="33"/>
      <c r="AQP7" s="33"/>
      <c r="AQQ7" s="33"/>
      <c r="AQR7" s="33"/>
      <c r="AQS7" s="33"/>
      <c r="AQT7" s="33"/>
      <c r="AQU7" s="33"/>
      <c r="AQV7" s="33"/>
      <c r="AQW7" s="33"/>
      <c r="AQX7" s="33"/>
      <c r="AQY7" s="33"/>
      <c r="AQZ7" s="33"/>
      <c r="ARA7" s="33"/>
      <c r="ARB7" s="33"/>
      <c r="ARC7" s="33"/>
      <c r="ARD7" s="33"/>
      <c r="ARE7" s="33"/>
      <c r="ARF7" s="33"/>
      <c r="ARG7" s="33"/>
      <c r="ARH7" s="33"/>
      <c r="ARI7" s="33"/>
      <c r="ARJ7" s="33"/>
      <c r="ARK7" s="33"/>
      <c r="ARL7" s="33"/>
      <c r="ARM7" s="33"/>
      <c r="ARN7" s="33"/>
      <c r="ARO7" s="33"/>
      <c r="ARP7" s="33"/>
      <c r="ARQ7" s="33"/>
      <c r="ARR7" s="33"/>
      <c r="ARS7" s="33"/>
      <c r="ART7" s="33"/>
      <c r="ARU7" s="33"/>
      <c r="ARV7" s="33"/>
      <c r="ARW7" s="33"/>
      <c r="ARX7" s="33"/>
      <c r="ARY7" s="33"/>
      <c r="ARZ7" s="33"/>
      <c r="ASA7" s="33"/>
      <c r="ASB7" s="33"/>
      <c r="ASC7" s="33"/>
      <c r="ASD7" s="33"/>
      <c r="ASE7" s="33"/>
      <c r="ASF7" s="33"/>
      <c r="ASG7" s="33"/>
      <c r="ASH7" s="33"/>
      <c r="ASI7" s="33"/>
      <c r="ASJ7" s="33"/>
      <c r="ASK7" s="33"/>
      <c r="ASL7" s="33"/>
      <c r="ASM7" s="33"/>
      <c r="ASN7" s="33"/>
      <c r="ASO7" s="33"/>
      <c r="ASP7" s="33"/>
      <c r="ASQ7" s="33"/>
      <c r="ASR7" s="33"/>
      <c r="ASS7" s="33"/>
      <c r="AST7" s="33"/>
      <c r="ASU7" s="33"/>
      <c r="ASV7" s="33"/>
      <c r="ASW7" s="33"/>
      <c r="ASX7" s="33"/>
      <c r="ASY7" s="33"/>
      <c r="ASZ7" s="33"/>
      <c r="ATA7" s="33"/>
      <c r="ATB7" s="33"/>
      <c r="ATC7" s="33"/>
      <c r="ATD7" s="33"/>
      <c r="ATE7" s="33"/>
      <c r="ATF7" s="33"/>
      <c r="ATG7" s="33"/>
      <c r="ATH7" s="33"/>
      <c r="ATI7" s="33"/>
      <c r="ATJ7" s="33"/>
      <c r="ATK7" s="33"/>
      <c r="ATL7" s="33"/>
      <c r="ATM7" s="33"/>
      <c r="ATN7" s="33"/>
      <c r="ATO7" s="33"/>
      <c r="ATP7" s="33"/>
      <c r="ATQ7" s="33"/>
      <c r="ATR7" s="33"/>
      <c r="ATS7" s="33"/>
      <c r="ATT7" s="33"/>
      <c r="ATU7" s="33"/>
      <c r="ATV7" s="33"/>
      <c r="ATW7" s="33"/>
      <c r="ATX7" s="33"/>
      <c r="ATY7" s="33"/>
      <c r="ATZ7" s="33"/>
      <c r="AUA7" s="33"/>
      <c r="AUB7" s="33"/>
      <c r="AUC7" s="33"/>
      <c r="AUD7" s="33"/>
      <c r="AUE7" s="33"/>
      <c r="AUF7" s="33"/>
      <c r="AUG7" s="33"/>
      <c r="AUH7" s="33"/>
      <c r="AUI7" s="33"/>
      <c r="AUJ7" s="33"/>
      <c r="AUK7" s="33"/>
      <c r="AUL7" s="33"/>
      <c r="AUM7" s="33"/>
      <c r="AUN7" s="33"/>
      <c r="AUO7" s="33"/>
      <c r="AUP7" s="33"/>
      <c r="AUQ7" s="33"/>
      <c r="AUR7" s="33"/>
      <c r="AUS7" s="33"/>
      <c r="AUT7" s="33"/>
      <c r="AUU7" s="33"/>
      <c r="AUV7" s="33"/>
      <c r="AUW7" s="33"/>
      <c r="AUX7" s="33"/>
      <c r="AUY7" s="33"/>
      <c r="AUZ7" s="33"/>
      <c r="AVA7" s="33"/>
      <c r="AVB7" s="33"/>
      <c r="AVC7" s="33"/>
      <c r="AVD7" s="33"/>
      <c r="AVE7" s="33"/>
      <c r="AVF7" s="33"/>
      <c r="AVG7" s="33"/>
      <c r="AVH7" s="33"/>
      <c r="AVI7" s="33"/>
      <c r="AVJ7" s="33"/>
      <c r="AVK7" s="33"/>
      <c r="AVL7" s="33"/>
      <c r="AVM7" s="33"/>
      <c r="AVN7" s="33"/>
      <c r="AVO7" s="33"/>
      <c r="AVP7" s="33"/>
      <c r="AVQ7" s="33"/>
      <c r="AVR7" s="33"/>
      <c r="AVS7" s="33"/>
      <c r="AVT7" s="33"/>
      <c r="AVU7" s="33"/>
      <c r="AVV7" s="33"/>
      <c r="AVW7" s="33"/>
      <c r="AVX7" s="33"/>
      <c r="AVY7" s="33"/>
      <c r="AVZ7" s="33"/>
      <c r="AWA7" s="33"/>
      <c r="AWB7" s="33"/>
      <c r="AWC7" s="33"/>
      <c r="AWD7" s="33"/>
      <c r="AWE7" s="33"/>
      <c r="AWF7" s="33"/>
      <c r="AWG7" s="33"/>
      <c r="AWH7" s="33"/>
      <c r="AWI7" s="33"/>
      <c r="AWJ7" s="33"/>
      <c r="AWK7" s="33"/>
      <c r="AWL7" s="33"/>
      <c r="AWM7" s="33"/>
      <c r="AWN7" s="33"/>
      <c r="AWO7" s="33"/>
      <c r="AWP7" s="33"/>
      <c r="AWQ7" s="33"/>
      <c r="AWR7" s="33"/>
      <c r="AWS7" s="33"/>
      <c r="AWT7" s="33"/>
      <c r="AWU7" s="33"/>
      <c r="AWV7" s="33"/>
      <c r="AWW7" s="33"/>
      <c r="AWX7" s="33"/>
      <c r="AWY7" s="33"/>
      <c r="AWZ7" s="33"/>
      <c r="AXA7" s="33"/>
      <c r="AXB7" s="33"/>
      <c r="AXC7" s="33"/>
      <c r="AXD7" s="33"/>
      <c r="AXE7" s="33"/>
      <c r="AXF7" s="33"/>
      <c r="AXG7" s="33"/>
      <c r="AXH7" s="33"/>
      <c r="AXI7" s="33"/>
      <c r="AXJ7" s="33"/>
      <c r="AXK7" s="33"/>
      <c r="AXL7" s="33"/>
      <c r="AXM7" s="33"/>
      <c r="AXN7" s="33"/>
      <c r="AXO7" s="33"/>
      <c r="AXP7" s="33"/>
      <c r="AXQ7" s="33"/>
      <c r="AXR7" s="33"/>
      <c r="AXS7" s="33"/>
      <c r="AXT7" s="33"/>
      <c r="AXU7" s="33"/>
      <c r="AXV7" s="33"/>
      <c r="AXW7" s="33"/>
      <c r="AXX7" s="33"/>
      <c r="AXY7" s="33"/>
      <c r="AXZ7" s="33"/>
      <c r="AYA7" s="33"/>
      <c r="AYB7" s="33"/>
      <c r="AYC7" s="33"/>
      <c r="AYD7" s="33"/>
      <c r="AYE7" s="33"/>
      <c r="AYF7" s="33"/>
      <c r="AYG7" s="33"/>
      <c r="AYH7" s="33"/>
      <c r="AYI7" s="33"/>
      <c r="AYJ7" s="33"/>
      <c r="AYK7" s="33"/>
      <c r="AYL7" s="33"/>
      <c r="AYM7" s="33"/>
      <c r="AYN7" s="33"/>
      <c r="AYO7" s="33"/>
      <c r="AYP7" s="33"/>
      <c r="AYQ7" s="33"/>
      <c r="AYR7" s="33"/>
      <c r="AYS7" s="33"/>
      <c r="AYT7" s="33"/>
      <c r="AYU7" s="33"/>
      <c r="AYV7" s="33"/>
      <c r="AYW7" s="33"/>
      <c r="AYX7" s="33"/>
      <c r="AYY7" s="33"/>
      <c r="AYZ7" s="33"/>
      <c r="AZA7" s="33"/>
      <c r="AZB7" s="33"/>
      <c r="AZC7" s="33"/>
      <c r="AZD7" s="33"/>
      <c r="AZE7" s="33"/>
      <c r="AZF7" s="33"/>
      <c r="AZG7" s="33"/>
      <c r="AZH7" s="33"/>
      <c r="AZI7" s="33"/>
      <c r="AZJ7" s="33"/>
      <c r="AZK7" s="33"/>
      <c r="AZL7" s="33"/>
      <c r="AZM7" s="33"/>
      <c r="AZN7" s="33"/>
      <c r="AZO7" s="33"/>
      <c r="AZP7" s="33"/>
      <c r="AZQ7" s="33"/>
      <c r="AZR7" s="33"/>
      <c r="AZS7" s="33"/>
      <c r="AZT7" s="33"/>
      <c r="AZU7" s="33"/>
      <c r="AZV7" s="33"/>
      <c r="AZW7" s="33"/>
      <c r="AZX7" s="33"/>
      <c r="AZY7" s="33"/>
      <c r="AZZ7" s="33"/>
      <c r="BAA7" s="33"/>
      <c r="BAB7" s="33"/>
      <c r="BAC7" s="33"/>
      <c r="BAD7" s="33"/>
      <c r="BAE7" s="33"/>
      <c r="BAF7" s="33"/>
      <c r="BAG7" s="33"/>
      <c r="BAH7" s="33"/>
      <c r="BAI7" s="33"/>
      <c r="BAJ7" s="33"/>
      <c r="BAK7" s="33"/>
      <c r="BAL7" s="33"/>
      <c r="BAM7" s="33"/>
      <c r="BAN7" s="33"/>
      <c r="BAO7" s="33"/>
      <c r="BAP7" s="33"/>
      <c r="BAQ7" s="33"/>
      <c r="BAR7" s="33"/>
      <c r="BAS7" s="33"/>
      <c r="BAT7" s="33"/>
      <c r="BAU7" s="33"/>
      <c r="BAV7" s="33"/>
      <c r="BAW7" s="33"/>
      <c r="BAX7" s="33"/>
      <c r="BAY7" s="33"/>
      <c r="BAZ7" s="33"/>
      <c r="BBA7" s="33"/>
      <c r="BBB7" s="33"/>
      <c r="BBC7" s="33"/>
      <c r="BBD7" s="33"/>
      <c r="BBE7" s="33"/>
      <c r="BBF7" s="33"/>
      <c r="BBG7" s="33"/>
      <c r="BBH7" s="33"/>
      <c r="BBI7" s="33"/>
      <c r="BBJ7" s="33"/>
      <c r="BBK7" s="33"/>
      <c r="BBL7" s="33"/>
      <c r="BBM7" s="33"/>
      <c r="BBN7" s="33"/>
      <c r="BBO7" s="33"/>
      <c r="BBP7" s="33"/>
      <c r="BBQ7" s="33"/>
      <c r="BBR7" s="33"/>
      <c r="BBS7" s="33"/>
      <c r="BBT7" s="33"/>
      <c r="BBU7" s="33"/>
      <c r="BBV7" s="33"/>
      <c r="BBW7" s="33"/>
      <c r="BBX7" s="33"/>
      <c r="BBY7" s="33"/>
      <c r="BBZ7" s="33"/>
      <c r="BCA7" s="33"/>
      <c r="BCB7" s="33"/>
      <c r="BCC7" s="33"/>
      <c r="BCD7" s="33"/>
      <c r="BCE7" s="33"/>
      <c r="BCF7" s="33"/>
      <c r="BCG7" s="33"/>
      <c r="BCH7" s="33"/>
      <c r="BCI7" s="33"/>
      <c r="BCJ7" s="33"/>
      <c r="BCK7" s="33"/>
      <c r="BCL7" s="33"/>
      <c r="BCM7" s="33"/>
      <c r="BCN7" s="33"/>
      <c r="BCO7" s="33"/>
      <c r="BCP7" s="33"/>
      <c r="BCQ7" s="33"/>
      <c r="BCR7" s="33"/>
      <c r="BCS7" s="33"/>
      <c r="BCT7" s="33"/>
      <c r="BCU7" s="33"/>
      <c r="BCV7" s="33"/>
      <c r="BCW7" s="33"/>
      <c r="BCX7" s="33"/>
      <c r="BCY7" s="33"/>
      <c r="BCZ7" s="33"/>
      <c r="BDA7" s="33"/>
      <c r="BDB7" s="33"/>
      <c r="BDC7" s="33"/>
      <c r="BDD7" s="33"/>
      <c r="BDE7" s="33"/>
      <c r="BDF7" s="33"/>
      <c r="BDG7" s="33"/>
      <c r="BDH7" s="33"/>
      <c r="BDI7" s="33"/>
      <c r="BDJ7" s="33"/>
      <c r="BDK7" s="33"/>
      <c r="BDL7" s="33"/>
      <c r="BDM7" s="33"/>
      <c r="BDN7" s="33"/>
      <c r="BDO7" s="33"/>
      <c r="BDP7" s="33"/>
      <c r="BDQ7" s="33"/>
      <c r="BDR7" s="33"/>
      <c r="BDS7" s="33"/>
      <c r="BDT7" s="33"/>
      <c r="BDU7" s="33"/>
      <c r="BDV7" s="33"/>
      <c r="BDW7" s="33"/>
      <c r="BDX7" s="33"/>
      <c r="BDY7" s="33"/>
      <c r="BDZ7" s="33"/>
      <c r="BEA7" s="33"/>
      <c r="BEB7" s="33"/>
      <c r="BEC7" s="33"/>
      <c r="BED7" s="33"/>
      <c r="BEE7" s="33"/>
      <c r="BEF7" s="33"/>
      <c r="BEG7" s="33"/>
      <c r="BEH7" s="33"/>
      <c r="BEI7" s="33"/>
      <c r="BEJ7" s="33"/>
      <c r="BEK7" s="33"/>
      <c r="BEL7" s="33"/>
      <c r="BEM7" s="33"/>
      <c r="BEN7" s="33"/>
      <c r="BEO7" s="33"/>
      <c r="BEP7" s="33"/>
      <c r="BEQ7" s="33"/>
      <c r="BER7" s="33"/>
      <c r="BES7" s="33"/>
      <c r="BET7" s="33"/>
      <c r="BEU7" s="33"/>
      <c r="BEV7" s="33"/>
      <c r="BEW7" s="33"/>
      <c r="BEX7" s="33"/>
      <c r="BEY7" s="33"/>
      <c r="BEZ7" s="33"/>
      <c r="BFA7" s="33"/>
      <c r="BFB7" s="33"/>
      <c r="BFC7" s="33"/>
      <c r="BFD7" s="33"/>
      <c r="BFE7" s="33"/>
      <c r="BFF7" s="33"/>
      <c r="BFG7" s="33"/>
      <c r="BFH7" s="33"/>
      <c r="BFI7" s="33"/>
      <c r="BFJ7" s="33"/>
      <c r="BFK7" s="33"/>
      <c r="BFL7" s="33"/>
      <c r="BFM7" s="33"/>
      <c r="BFN7" s="33"/>
      <c r="BFO7" s="33"/>
      <c r="BFP7" s="33"/>
      <c r="BFQ7" s="33"/>
      <c r="BFR7" s="33"/>
      <c r="BFS7" s="33"/>
      <c r="BFT7" s="33"/>
      <c r="BFU7" s="33"/>
      <c r="BFV7" s="33"/>
      <c r="BFW7" s="33"/>
      <c r="BFX7" s="33"/>
      <c r="BFY7" s="33"/>
      <c r="BFZ7" s="33"/>
      <c r="BGA7" s="33"/>
      <c r="BGB7" s="33"/>
      <c r="BGC7" s="33"/>
      <c r="BGD7" s="33"/>
      <c r="BGE7" s="33"/>
      <c r="BGF7" s="33"/>
      <c r="BGG7" s="33"/>
      <c r="BGH7" s="33"/>
      <c r="BGI7" s="33"/>
      <c r="BGJ7" s="33"/>
      <c r="BGK7" s="33"/>
      <c r="BGL7" s="33"/>
      <c r="BGM7" s="33"/>
      <c r="BGN7" s="33"/>
      <c r="BGO7" s="33"/>
      <c r="BGP7" s="33"/>
      <c r="BGQ7" s="33"/>
      <c r="BGR7" s="33"/>
      <c r="BGS7" s="33"/>
      <c r="BGT7" s="33"/>
      <c r="BGU7" s="33"/>
      <c r="BGV7" s="33"/>
      <c r="BGW7" s="33"/>
      <c r="BGX7" s="33"/>
      <c r="BGY7" s="33"/>
      <c r="BGZ7" s="33"/>
      <c r="BHA7" s="33"/>
      <c r="BHB7" s="33"/>
      <c r="BHC7" s="33"/>
      <c r="BHD7" s="33"/>
      <c r="BHE7" s="33"/>
      <c r="BHF7" s="33"/>
      <c r="BHG7" s="33"/>
      <c r="BHH7" s="33"/>
      <c r="BHI7" s="33"/>
      <c r="BHJ7" s="33"/>
      <c r="BHK7" s="33"/>
      <c r="BHL7" s="33"/>
      <c r="BHM7" s="33"/>
      <c r="BHN7" s="33"/>
      <c r="BHO7" s="33"/>
      <c r="BHP7" s="33"/>
      <c r="BHQ7" s="33"/>
      <c r="BHR7" s="33"/>
      <c r="BHS7" s="33"/>
      <c r="BHT7" s="33"/>
      <c r="BHU7" s="33"/>
      <c r="BHV7" s="33"/>
      <c r="BHW7" s="33"/>
      <c r="BHX7" s="33"/>
      <c r="BHY7" s="33"/>
      <c r="BHZ7" s="33"/>
      <c r="BIA7" s="33"/>
      <c r="BIB7" s="33"/>
      <c r="BIC7" s="33"/>
      <c r="BID7" s="33"/>
      <c r="BIE7" s="33"/>
      <c r="BIF7" s="33"/>
      <c r="BIG7" s="33"/>
      <c r="BIH7" s="33"/>
      <c r="BII7" s="33"/>
      <c r="BIJ7" s="33"/>
      <c r="BIK7" s="33"/>
      <c r="BIL7" s="33"/>
      <c r="BIM7" s="33"/>
      <c r="BIN7" s="33"/>
      <c r="BIO7" s="33"/>
      <c r="BIP7" s="33"/>
      <c r="BIQ7" s="33"/>
      <c r="BIR7" s="33"/>
      <c r="BIS7" s="33"/>
      <c r="BIT7" s="33"/>
      <c r="BIU7" s="33"/>
      <c r="BIV7" s="33"/>
      <c r="BIW7" s="33"/>
      <c r="BIX7" s="33"/>
      <c r="BIY7" s="33"/>
      <c r="BIZ7" s="33"/>
      <c r="BJA7" s="33"/>
      <c r="BJB7" s="33"/>
      <c r="BJC7" s="33"/>
      <c r="BJD7" s="33"/>
      <c r="BJE7" s="33"/>
      <c r="BJF7" s="33"/>
      <c r="BJG7" s="33"/>
      <c r="BJH7" s="33"/>
      <c r="BJI7" s="33"/>
      <c r="BJJ7" s="33"/>
      <c r="BJK7" s="33"/>
      <c r="BJL7" s="33"/>
      <c r="BJM7" s="33"/>
      <c r="BJN7" s="33"/>
      <c r="BJO7" s="33"/>
      <c r="BJP7" s="33"/>
      <c r="BJQ7" s="33"/>
      <c r="BJR7" s="33"/>
      <c r="BJS7" s="33"/>
      <c r="BJT7" s="33"/>
      <c r="BJU7" s="33"/>
      <c r="BJV7" s="33"/>
      <c r="BJW7" s="33"/>
      <c r="BJX7" s="33"/>
      <c r="BJY7" s="33"/>
      <c r="BJZ7" s="33"/>
      <c r="BKA7" s="33"/>
      <c r="BKB7" s="33"/>
      <c r="BKC7" s="33"/>
      <c r="BKD7" s="33"/>
      <c r="BKE7" s="33"/>
      <c r="BKF7" s="33"/>
      <c r="BKG7" s="33"/>
      <c r="BKH7" s="33"/>
      <c r="BKI7" s="33"/>
      <c r="BKJ7" s="33"/>
      <c r="BKK7" s="33"/>
      <c r="BKL7" s="33"/>
      <c r="BKM7" s="33"/>
      <c r="BKN7" s="33"/>
      <c r="BKO7" s="33"/>
      <c r="BKP7" s="33"/>
      <c r="BKQ7" s="33"/>
      <c r="BKR7" s="33"/>
      <c r="BKS7" s="33"/>
      <c r="BKT7" s="33"/>
      <c r="BKU7" s="33"/>
      <c r="BKV7" s="33"/>
      <c r="BKW7" s="33"/>
      <c r="BKX7" s="33"/>
      <c r="BKY7" s="33"/>
      <c r="BKZ7" s="33"/>
      <c r="BLA7" s="33"/>
      <c r="BLB7" s="33"/>
      <c r="BLC7" s="33"/>
      <c r="BLD7" s="33"/>
      <c r="BLE7" s="33"/>
      <c r="BLF7" s="33"/>
      <c r="BLG7" s="33"/>
      <c r="BLH7" s="33"/>
      <c r="BLI7" s="33"/>
      <c r="BLJ7" s="33"/>
      <c r="BLK7" s="33"/>
      <c r="BLL7" s="33"/>
      <c r="BLM7" s="33"/>
      <c r="BLN7" s="33"/>
      <c r="BLO7" s="33"/>
      <c r="BLP7" s="33"/>
      <c r="BLQ7" s="33"/>
      <c r="BLR7" s="33"/>
      <c r="BLS7" s="33"/>
      <c r="BLT7" s="33"/>
      <c r="BLU7" s="33"/>
      <c r="BLV7" s="33"/>
      <c r="BLW7" s="33"/>
      <c r="BLX7" s="33"/>
      <c r="BLY7" s="33"/>
      <c r="BLZ7" s="33"/>
      <c r="BMA7" s="33"/>
      <c r="BMB7" s="33"/>
      <c r="BMC7" s="33"/>
      <c r="BMD7" s="33"/>
      <c r="BME7" s="33"/>
      <c r="BMF7" s="33"/>
      <c r="BMG7" s="33"/>
      <c r="BMH7" s="33"/>
      <c r="BMI7" s="33"/>
      <c r="BMJ7" s="33"/>
      <c r="BMK7" s="33"/>
      <c r="BML7" s="33"/>
      <c r="BMM7" s="33"/>
      <c r="BMN7" s="33"/>
      <c r="BMO7" s="33"/>
      <c r="BMP7" s="33"/>
      <c r="BMQ7" s="33"/>
      <c r="BMR7" s="33"/>
      <c r="BMS7" s="33"/>
      <c r="BMT7" s="33"/>
      <c r="BMU7" s="33"/>
      <c r="BMV7" s="33"/>
      <c r="BMW7" s="33"/>
      <c r="BMX7" s="33"/>
      <c r="BMY7" s="33"/>
      <c r="BMZ7" s="33"/>
      <c r="BNA7" s="33"/>
      <c r="BNB7" s="33"/>
      <c r="BNC7" s="33"/>
      <c r="BND7" s="33"/>
      <c r="BNE7" s="33"/>
      <c r="BNF7" s="33"/>
      <c r="BNG7" s="33"/>
      <c r="BNH7" s="33"/>
      <c r="BNI7" s="33"/>
      <c r="BNJ7" s="33"/>
      <c r="BNK7" s="33"/>
      <c r="BNL7" s="33"/>
      <c r="BNM7" s="33"/>
      <c r="BNN7" s="33"/>
      <c r="BNO7" s="33"/>
      <c r="BNP7" s="33"/>
      <c r="BNQ7" s="33"/>
      <c r="BNR7" s="33"/>
      <c r="BNS7" s="33"/>
      <c r="BNT7" s="33"/>
      <c r="BNU7" s="33"/>
      <c r="BNV7" s="33"/>
      <c r="BNW7" s="33"/>
      <c r="BNX7" s="33"/>
      <c r="BNY7" s="33"/>
      <c r="BNZ7" s="33"/>
      <c r="BOA7" s="33"/>
      <c r="BOB7" s="33"/>
      <c r="BOC7" s="33"/>
      <c r="BOD7" s="33"/>
      <c r="BOE7" s="33"/>
      <c r="BOF7" s="33"/>
      <c r="BOG7" s="33"/>
      <c r="BOH7" s="33"/>
      <c r="BOI7" s="33"/>
      <c r="BOJ7" s="33"/>
      <c r="BOK7" s="33"/>
      <c r="BOL7" s="33"/>
      <c r="BOM7" s="33"/>
      <c r="BON7" s="33"/>
      <c r="BOO7" s="33"/>
      <c r="BOP7" s="33"/>
      <c r="BOQ7" s="33"/>
      <c r="BOR7" s="33"/>
      <c r="BOS7" s="33"/>
      <c r="BOT7" s="33"/>
      <c r="BOU7" s="33"/>
      <c r="BOV7" s="33"/>
      <c r="BOW7" s="33"/>
      <c r="BOX7" s="33"/>
      <c r="BOY7" s="33"/>
      <c r="BOZ7" s="33"/>
      <c r="BPA7" s="33"/>
      <c r="BPB7" s="33"/>
      <c r="BPC7" s="33"/>
      <c r="BPD7" s="33"/>
      <c r="BPE7" s="33"/>
      <c r="BPF7" s="33"/>
      <c r="BPG7" s="33"/>
      <c r="BPH7" s="33"/>
      <c r="BPI7" s="33"/>
      <c r="BPJ7" s="33"/>
      <c r="BPK7" s="33"/>
      <c r="BPL7" s="33"/>
      <c r="BPM7" s="33"/>
      <c r="BPN7" s="33"/>
      <c r="BPO7" s="33"/>
      <c r="BPP7" s="33"/>
      <c r="BPQ7" s="33"/>
      <c r="BPR7" s="33"/>
      <c r="BPS7" s="33"/>
      <c r="BPT7" s="33"/>
      <c r="BPU7" s="33"/>
      <c r="BPV7" s="33"/>
      <c r="BPW7" s="33"/>
      <c r="BPX7" s="33"/>
      <c r="BPY7" s="33"/>
      <c r="BPZ7" s="33"/>
      <c r="BQA7" s="33"/>
      <c r="BQB7" s="33"/>
      <c r="BQC7" s="33"/>
      <c r="BQD7" s="33"/>
      <c r="BQE7" s="33"/>
      <c r="BQF7" s="33"/>
      <c r="BQG7" s="33"/>
      <c r="BQH7" s="33"/>
      <c r="BQI7" s="33"/>
      <c r="BQJ7" s="33"/>
      <c r="BQK7" s="33"/>
      <c r="BQL7" s="33"/>
      <c r="BQM7" s="33"/>
      <c r="BQN7" s="33"/>
      <c r="BQO7" s="33"/>
      <c r="BQP7" s="33"/>
      <c r="BQQ7" s="33"/>
      <c r="BQR7" s="33"/>
      <c r="BQS7" s="33"/>
      <c r="BQT7" s="33"/>
      <c r="BQU7" s="33"/>
      <c r="BQV7" s="33"/>
      <c r="BQW7" s="33"/>
      <c r="BQX7" s="33"/>
      <c r="BQY7" s="33"/>
      <c r="BQZ7" s="33"/>
      <c r="BRA7" s="33"/>
      <c r="BRB7" s="33"/>
      <c r="BRC7" s="33"/>
      <c r="BRD7" s="33"/>
      <c r="BRE7" s="33"/>
      <c r="BRF7" s="33"/>
      <c r="BRG7" s="33"/>
      <c r="BRH7" s="33"/>
      <c r="BRI7" s="33"/>
      <c r="BRJ7" s="33"/>
      <c r="BRK7" s="33"/>
      <c r="BRL7" s="33"/>
      <c r="BRM7" s="33"/>
      <c r="BRN7" s="33"/>
      <c r="BRO7" s="33"/>
      <c r="BRP7" s="33"/>
      <c r="BRQ7" s="33"/>
      <c r="BRR7" s="33"/>
      <c r="BRS7" s="33"/>
      <c r="BRT7" s="33"/>
      <c r="BRU7" s="33"/>
      <c r="BRV7" s="33"/>
      <c r="BRW7" s="33"/>
      <c r="BRX7" s="33"/>
      <c r="BRY7" s="33"/>
      <c r="BRZ7" s="33"/>
      <c r="BSA7" s="33"/>
      <c r="BSB7" s="33"/>
      <c r="BSC7" s="33"/>
      <c r="BSD7" s="33"/>
      <c r="BSE7" s="33"/>
      <c r="BSF7" s="33"/>
      <c r="BSG7" s="33"/>
      <c r="BSH7" s="33"/>
      <c r="BSI7" s="33"/>
      <c r="BSJ7" s="33"/>
      <c r="BSK7" s="33"/>
      <c r="BSL7" s="33"/>
      <c r="BSM7" s="33"/>
      <c r="BSN7" s="33"/>
      <c r="BSO7" s="33"/>
      <c r="BSP7" s="33"/>
      <c r="BSQ7" s="33"/>
      <c r="BSR7" s="33"/>
      <c r="BSS7" s="33"/>
      <c r="BST7" s="33"/>
      <c r="BSU7" s="33"/>
      <c r="BSV7" s="33"/>
      <c r="BSW7" s="33"/>
      <c r="BSX7" s="33"/>
      <c r="BSY7" s="33"/>
      <c r="BSZ7" s="33"/>
      <c r="BTA7" s="33"/>
      <c r="BTB7" s="33"/>
      <c r="BTC7" s="33"/>
      <c r="BTD7" s="33"/>
      <c r="BTE7" s="33"/>
      <c r="BTF7" s="33"/>
      <c r="BTG7" s="33"/>
      <c r="BTH7" s="33"/>
      <c r="BTI7" s="33"/>
      <c r="BTJ7" s="33"/>
      <c r="BTK7" s="33"/>
      <c r="BTL7" s="33"/>
      <c r="BTM7" s="33"/>
      <c r="BTN7" s="33"/>
      <c r="BTO7" s="33"/>
      <c r="BTP7" s="33"/>
      <c r="BTQ7" s="33"/>
      <c r="BTR7" s="33"/>
      <c r="BTS7" s="33"/>
      <c r="BTT7" s="33"/>
      <c r="BTU7" s="33"/>
      <c r="BTV7" s="33"/>
      <c r="BTW7" s="33"/>
      <c r="BTX7" s="33"/>
      <c r="BTY7" s="33"/>
      <c r="BTZ7" s="33"/>
      <c r="BUA7" s="33"/>
      <c r="BUB7" s="33"/>
      <c r="BUC7" s="33"/>
      <c r="BUD7" s="33"/>
      <c r="BUE7" s="33"/>
      <c r="BUF7" s="33"/>
      <c r="BUG7" s="33"/>
      <c r="BUH7" s="33"/>
      <c r="BUI7" s="33"/>
      <c r="BUJ7" s="33"/>
      <c r="BUK7" s="33"/>
      <c r="BUL7" s="33"/>
      <c r="BUM7" s="33"/>
      <c r="BUN7" s="33"/>
      <c r="BUO7" s="33"/>
      <c r="BUP7" s="33"/>
      <c r="BUQ7" s="33"/>
      <c r="BUR7" s="33"/>
      <c r="BUS7" s="33"/>
      <c r="BUT7" s="33"/>
      <c r="BUU7" s="33"/>
      <c r="BUV7" s="33"/>
      <c r="BUW7" s="33"/>
      <c r="BUX7" s="33"/>
      <c r="BUY7" s="33"/>
      <c r="BUZ7" s="33"/>
      <c r="BVA7" s="33"/>
      <c r="BVB7" s="33"/>
      <c r="BVC7" s="33"/>
      <c r="BVD7" s="33"/>
      <c r="BVE7" s="33"/>
      <c r="BVF7" s="33"/>
      <c r="BVG7" s="33"/>
      <c r="BVH7" s="33"/>
      <c r="BVI7" s="33"/>
      <c r="BVJ7" s="33"/>
      <c r="BVK7" s="33"/>
      <c r="BVL7" s="33"/>
      <c r="BVM7" s="33"/>
      <c r="BVN7" s="33"/>
      <c r="BVO7" s="33"/>
      <c r="BVP7" s="33"/>
      <c r="BVQ7" s="33"/>
      <c r="BVR7" s="33"/>
      <c r="BVS7" s="33"/>
      <c r="BVT7" s="33"/>
      <c r="BVU7" s="33"/>
      <c r="BVV7" s="33"/>
      <c r="BVW7" s="33"/>
      <c r="BVX7" s="33"/>
      <c r="BVY7" s="33"/>
      <c r="BVZ7" s="33"/>
      <c r="BWA7" s="33"/>
      <c r="BWB7" s="33"/>
      <c r="BWC7" s="33"/>
      <c r="BWD7" s="33"/>
      <c r="BWE7" s="33"/>
      <c r="BWF7" s="33"/>
      <c r="BWG7" s="33"/>
      <c r="BWH7" s="33"/>
      <c r="BWI7" s="33"/>
      <c r="BWJ7" s="33"/>
      <c r="BWK7" s="33"/>
      <c r="BWL7" s="33"/>
      <c r="BWM7" s="33"/>
      <c r="BWN7" s="33"/>
      <c r="BWO7" s="33"/>
      <c r="BWP7" s="33"/>
      <c r="BWQ7" s="33"/>
      <c r="BWR7" s="33"/>
      <c r="BWS7" s="33"/>
      <c r="BWT7" s="33"/>
      <c r="BWU7" s="33"/>
      <c r="BWV7" s="33"/>
      <c r="BWW7" s="33"/>
      <c r="BWX7" s="33"/>
      <c r="BWY7" s="33"/>
      <c r="BWZ7" s="33"/>
      <c r="BXA7" s="33"/>
      <c r="BXB7" s="33"/>
      <c r="BXC7" s="33"/>
      <c r="BXD7" s="33"/>
      <c r="BXE7" s="33"/>
      <c r="BXF7" s="33"/>
      <c r="BXG7" s="33"/>
      <c r="BXH7" s="33"/>
      <c r="BXI7" s="33"/>
      <c r="BXJ7" s="33"/>
      <c r="BXK7" s="33"/>
      <c r="BXL7" s="33"/>
      <c r="BXM7" s="33"/>
      <c r="BXN7" s="33"/>
      <c r="BXO7" s="33"/>
      <c r="BXP7" s="33"/>
      <c r="BXQ7" s="33"/>
      <c r="BXR7" s="33"/>
      <c r="BXS7" s="33"/>
      <c r="BXT7" s="33"/>
      <c r="BXU7" s="33"/>
      <c r="BXV7" s="33"/>
      <c r="BXW7" s="33"/>
      <c r="BXX7" s="33"/>
      <c r="BXY7" s="33"/>
      <c r="BXZ7" s="33"/>
      <c r="BYA7" s="33"/>
      <c r="BYB7" s="33"/>
      <c r="BYC7" s="33"/>
      <c r="BYD7" s="33"/>
      <c r="BYE7" s="33"/>
      <c r="BYF7" s="33"/>
      <c r="BYG7" s="33"/>
      <c r="BYH7" s="33"/>
      <c r="BYI7" s="33"/>
      <c r="BYJ7" s="33"/>
      <c r="BYK7" s="33"/>
      <c r="BYL7" s="33"/>
      <c r="BYM7" s="33"/>
      <c r="BYN7" s="33"/>
      <c r="BYO7" s="33"/>
      <c r="BYP7" s="33"/>
      <c r="BYQ7" s="33"/>
      <c r="BYR7" s="33"/>
      <c r="BYS7" s="33"/>
      <c r="BYT7" s="33"/>
      <c r="BYU7" s="33"/>
      <c r="BYV7" s="33"/>
      <c r="BYW7" s="33"/>
      <c r="BYX7" s="33"/>
      <c r="BYY7" s="33"/>
      <c r="BYZ7" s="33"/>
      <c r="BZA7" s="33"/>
      <c r="BZB7" s="33"/>
      <c r="BZC7" s="33"/>
      <c r="BZD7" s="33"/>
      <c r="BZE7" s="33"/>
      <c r="BZF7" s="33"/>
      <c r="BZG7" s="33"/>
      <c r="BZH7" s="33"/>
      <c r="BZI7" s="33"/>
      <c r="BZJ7" s="33"/>
      <c r="BZK7" s="33"/>
      <c r="BZL7" s="33"/>
      <c r="BZM7" s="33"/>
      <c r="BZN7" s="33"/>
      <c r="BZO7" s="33"/>
      <c r="BZP7" s="33"/>
      <c r="BZQ7" s="33"/>
      <c r="BZR7" s="33"/>
      <c r="BZS7" s="33"/>
      <c r="BZT7" s="33"/>
      <c r="BZU7" s="33"/>
      <c r="BZV7" s="33"/>
      <c r="BZW7" s="33"/>
      <c r="BZX7" s="33"/>
      <c r="BZY7" s="33"/>
      <c r="BZZ7" s="33"/>
      <c r="CAA7" s="33"/>
      <c r="CAB7" s="33"/>
      <c r="CAC7" s="33"/>
      <c r="CAD7" s="33"/>
      <c r="CAE7" s="33"/>
      <c r="CAF7" s="33"/>
      <c r="CAG7" s="33"/>
      <c r="CAH7" s="33"/>
      <c r="CAI7" s="33"/>
      <c r="CAJ7" s="33"/>
      <c r="CAK7" s="33"/>
      <c r="CAL7" s="33"/>
      <c r="CAM7" s="33"/>
      <c r="CAN7" s="33"/>
      <c r="CAO7" s="33"/>
      <c r="CAP7" s="33"/>
      <c r="CAQ7" s="33"/>
      <c r="CAR7" s="33"/>
      <c r="CAS7" s="33"/>
      <c r="CAT7" s="33"/>
      <c r="CAU7" s="33"/>
      <c r="CAV7" s="33"/>
      <c r="CAW7" s="33"/>
      <c r="CAX7" s="33"/>
      <c r="CAY7" s="33"/>
      <c r="CAZ7" s="33"/>
      <c r="CBA7" s="33"/>
      <c r="CBB7" s="33"/>
      <c r="CBC7" s="33"/>
      <c r="CBD7" s="33"/>
      <c r="CBE7" s="33"/>
      <c r="CBF7" s="33"/>
      <c r="CBG7" s="33"/>
      <c r="CBH7" s="33"/>
      <c r="CBI7" s="33"/>
      <c r="CBJ7" s="33"/>
      <c r="CBK7" s="33"/>
      <c r="CBL7" s="33"/>
      <c r="CBM7" s="33"/>
      <c r="CBN7" s="33"/>
      <c r="CBO7" s="33"/>
      <c r="CBP7" s="33"/>
      <c r="CBQ7" s="33"/>
      <c r="CBR7" s="33"/>
      <c r="CBS7" s="33"/>
      <c r="CBT7" s="33"/>
      <c r="CBU7" s="33"/>
      <c r="CBV7" s="33"/>
      <c r="CBW7" s="33"/>
      <c r="CBX7" s="33"/>
      <c r="CBY7" s="33"/>
      <c r="CBZ7" s="33"/>
      <c r="CCA7" s="33"/>
      <c r="CCB7" s="33"/>
      <c r="CCC7" s="33"/>
      <c r="CCD7" s="33"/>
      <c r="CCE7" s="33"/>
      <c r="CCF7" s="33"/>
      <c r="CCG7" s="33"/>
      <c r="CCH7" s="33"/>
      <c r="CCI7" s="33"/>
      <c r="CCJ7" s="33"/>
      <c r="CCK7" s="33"/>
      <c r="CCL7" s="33"/>
      <c r="CCM7" s="33"/>
      <c r="CCN7" s="33"/>
      <c r="CCO7" s="33"/>
      <c r="CCP7" s="33"/>
      <c r="CCQ7" s="33"/>
      <c r="CCR7" s="33"/>
      <c r="CCS7" s="33"/>
      <c r="CCT7" s="33"/>
      <c r="CCU7" s="33"/>
      <c r="CCV7" s="33"/>
      <c r="CCW7" s="33"/>
      <c r="CCX7" s="33"/>
      <c r="CCY7" s="33"/>
      <c r="CCZ7" s="33"/>
      <c r="CDA7" s="33"/>
      <c r="CDB7" s="33"/>
      <c r="CDC7" s="33"/>
      <c r="CDD7" s="33"/>
      <c r="CDE7" s="33"/>
      <c r="CDF7" s="33"/>
      <c r="CDG7" s="33"/>
      <c r="CDH7" s="33"/>
      <c r="CDI7" s="33"/>
      <c r="CDJ7" s="33"/>
      <c r="CDK7" s="33"/>
      <c r="CDL7" s="33"/>
      <c r="CDM7" s="33"/>
      <c r="CDN7" s="33"/>
      <c r="CDO7" s="33"/>
      <c r="CDP7" s="33"/>
      <c r="CDQ7" s="33"/>
      <c r="CDR7" s="33"/>
      <c r="CDS7" s="33"/>
      <c r="CDT7" s="33"/>
      <c r="CDU7" s="33"/>
      <c r="CDV7" s="33"/>
      <c r="CDW7" s="33"/>
      <c r="CDX7" s="33"/>
      <c r="CDY7" s="33"/>
      <c r="CDZ7" s="33"/>
      <c r="CEA7" s="33"/>
      <c r="CEB7" s="33"/>
      <c r="CEC7" s="33"/>
      <c r="CED7" s="33"/>
      <c r="CEE7" s="33"/>
      <c r="CEF7" s="33"/>
      <c r="CEG7" s="33"/>
      <c r="CEH7" s="33"/>
      <c r="CEI7" s="33"/>
      <c r="CEJ7" s="33"/>
      <c r="CEK7" s="33"/>
      <c r="CEL7" s="33"/>
      <c r="CEM7" s="33"/>
      <c r="CEN7" s="33"/>
      <c r="CEO7" s="33"/>
      <c r="CEP7" s="33"/>
      <c r="CEQ7" s="33"/>
      <c r="CER7" s="33"/>
      <c r="CES7" s="33"/>
      <c r="CET7" s="33"/>
      <c r="CEU7" s="33"/>
      <c r="CEV7" s="33"/>
      <c r="CEW7" s="33"/>
      <c r="CEX7" s="33"/>
      <c r="CEY7" s="33"/>
      <c r="CEZ7" s="33"/>
      <c r="CFA7" s="33"/>
      <c r="CFB7" s="33"/>
      <c r="CFC7" s="33"/>
      <c r="CFD7" s="33"/>
      <c r="CFE7" s="33"/>
      <c r="CFF7" s="33"/>
      <c r="CFG7" s="33"/>
      <c r="CFH7" s="33"/>
      <c r="CFI7" s="33"/>
      <c r="CFJ7" s="33"/>
      <c r="CFK7" s="33"/>
      <c r="CFL7" s="33"/>
      <c r="CFM7" s="33"/>
      <c r="CFN7" s="33"/>
      <c r="CFO7" s="33"/>
      <c r="CFP7" s="33"/>
      <c r="CFQ7" s="33"/>
      <c r="CFR7" s="33"/>
      <c r="CFS7" s="33"/>
      <c r="CFT7" s="33"/>
      <c r="CFU7" s="33"/>
      <c r="CFV7" s="33"/>
      <c r="CFW7" s="33"/>
      <c r="CFX7" s="33"/>
      <c r="CFY7" s="33"/>
      <c r="CFZ7" s="33"/>
      <c r="CGA7" s="33"/>
      <c r="CGB7" s="33"/>
      <c r="CGC7" s="33"/>
      <c r="CGD7" s="33"/>
      <c r="CGE7" s="33"/>
      <c r="CGF7" s="33"/>
      <c r="CGG7" s="33"/>
      <c r="CGH7" s="33"/>
      <c r="CGI7" s="33"/>
      <c r="CGJ7" s="33"/>
      <c r="CGK7" s="33"/>
      <c r="CGL7" s="33"/>
      <c r="CGM7" s="33"/>
      <c r="CGN7" s="33"/>
      <c r="CGO7" s="33"/>
      <c r="CGP7" s="33"/>
      <c r="CGQ7" s="33"/>
      <c r="CGR7" s="33"/>
      <c r="CGS7" s="33"/>
      <c r="CGT7" s="33"/>
      <c r="CGU7" s="33"/>
      <c r="CGV7" s="33"/>
      <c r="CGW7" s="33"/>
      <c r="CGX7" s="33"/>
      <c r="CGY7" s="33"/>
      <c r="CGZ7" s="33"/>
      <c r="CHA7" s="33"/>
      <c r="CHB7" s="33"/>
      <c r="CHC7" s="33"/>
      <c r="CHD7" s="33"/>
      <c r="CHE7" s="33"/>
      <c r="CHF7" s="33"/>
      <c r="CHG7" s="33"/>
      <c r="CHH7" s="33"/>
      <c r="CHI7" s="33"/>
      <c r="CHJ7" s="33"/>
      <c r="CHK7" s="33"/>
      <c r="CHL7" s="33"/>
      <c r="CHM7" s="33"/>
      <c r="CHN7" s="33"/>
      <c r="CHO7" s="33"/>
      <c r="CHP7" s="33"/>
      <c r="CHQ7" s="33"/>
      <c r="CHR7" s="33"/>
      <c r="CHS7" s="33"/>
      <c r="CHT7" s="33"/>
      <c r="CHU7" s="33"/>
      <c r="CHV7" s="33"/>
      <c r="CHW7" s="33"/>
      <c r="CHX7" s="33"/>
      <c r="CHY7" s="33"/>
      <c r="CHZ7" s="33"/>
      <c r="CIA7" s="33"/>
      <c r="CIB7" s="33"/>
      <c r="CIC7" s="33"/>
      <c r="CID7" s="33"/>
      <c r="CIE7" s="33"/>
      <c r="CIF7" s="33"/>
      <c r="CIG7" s="33"/>
      <c r="CIH7" s="33"/>
      <c r="CII7" s="33"/>
      <c r="CIJ7" s="33"/>
      <c r="CIK7" s="33"/>
      <c r="CIL7" s="33"/>
      <c r="CIM7" s="33"/>
      <c r="CIN7" s="33"/>
      <c r="CIO7" s="33"/>
      <c r="CIP7" s="33"/>
      <c r="CIQ7" s="33"/>
      <c r="CIR7" s="33"/>
      <c r="CIS7" s="33"/>
      <c r="CIT7" s="33"/>
      <c r="CIU7" s="33"/>
      <c r="CIV7" s="33"/>
      <c r="CIW7" s="33"/>
      <c r="CIX7" s="33"/>
      <c r="CIY7" s="33"/>
      <c r="CIZ7" s="33"/>
      <c r="CJA7" s="33"/>
      <c r="CJB7" s="33"/>
      <c r="CJC7" s="33"/>
      <c r="CJD7" s="33"/>
      <c r="CJE7" s="33"/>
      <c r="CJF7" s="33"/>
      <c r="CJG7" s="33"/>
      <c r="CJH7" s="33"/>
      <c r="CJI7" s="33"/>
      <c r="CJJ7" s="33"/>
      <c r="CJK7" s="33"/>
      <c r="CJL7" s="33"/>
      <c r="CJM7" s="33"/>
      <c r="CJN7" s="33"/>
      <c r="CJO7" s="33"/>
      <c r="CJP7" s="33"/>
      <c r="CJQ7" s="33"/>
      <c r="CJR7" s="33"/>
      <c r="CJS7" s="33"/>
      <c r="CJT7" s="33"/>
      <c r="CJU7" s="33"/>
      <c r="CJV7" s="33"/>
      <c r="CJW7" s="33"/>
      <c r="CJX7" s="33"/>
      <c r="CJY7" s="33"/>
      <c r="CJZ7" s="33"/>
      <c r="CKA7" s="33"/>
      <c r="CKB7" s="33"/>
      <c r="CKC7" s="33"/>
      <c r="CKD7" s="33"/>
      <c r="CKE7" s="33"/>
      <c r="CKF7" s="33"/>
      <c r="CKG7" s="33"/>
      <c r="CKH7" s="33"/>
      <c r="CKI7" s="33"/>
      <c r="CKJ7" s="33"/>
      <c r="CKK7" s="33"/>
      <c r="CKL7" s="33"/>
      <c r="CKM7" s="33"/>
      <c r="CKN7" s="33"/>
      <c r="CKO7" s="33"/>
      <c r="CKP7" s="33"/>
      <c r="CKQ7" s="33"/>
      <c r="CKR7" s="33"/>
      <c r="CKS7" s="33"/>
      <c r="CKT7" s="33"/>
      <c r="CKU7" s="33"/>
      <c r="CKV7" s="33"/>
      <c r="CKW7" s="33"/>
      <c r="CKX7" s="33"/>
      <c r="CKY7" s="33"/>
      <c r="CKZ7" s="33"/>
      <c r="CLA7" s="33"/>
      <c r="CLB7" s="33"/>
      <c r="CLC7" s="33"/>
      <c r="CLD7" s="33"/>
      <c r="CLE7" s="33"/>
      <c r="CLF7" s="33"/>
      <c r="CLG7" s="33"/>
      <c r="CLH7" s="33"/>
      <c r="CLI7" s="33"/>
      <c r="CLJ7" s="33"/>
      <c r="CLK7" s="33"/>
      <c r="CLL7" s="33"/>
      <c r="CLM7" s="33"/>
      <c r="CLN7" s="33"/>
      <c r="CLO7" s="33"/>
      <c r="CLP7" s="33"/>
      <c r="CLQ7" s="33"/>
      <c r="CLR7" s="33"/>
      <c r="CLS7" s="33"/>
      <c r="CLT7" s="33"/>
      <c r="CLU7" s="33"/>
      <c r="CLV7" s="33"/>
      <c r="CLW7" s="33"/>
      <c r="CLX7" s="33"/>
      <c r="CLY7" s="33"/>
      <c r="CLZ7" s="33"/>
      <c r="CMA7" s="33"/>
      <c r="CMB7" s="33"/>
      <c r="CMC7" s="33"/>
      <c r="CMD7" s="33"/>
      <c r="CME7" s="33"/>
      <c r="CMF7" s="33"/>
      <c r="CMG7" s="33"/>
      <c r="CMH7" s="33"/>
      <c r="CMI7" s="33"/>
      <c r="CMJ7" s="33"/>
      <c r="CMK7" s="33"/>
      <c r="CML7" s="33"/>
      <c r="CMM7" s="33"/>
      <c r="CMN7" s="33"/>
      <c r="CMO7" s="33"/>
      <c r="CMP7" s="33"/>
      <c r="CMQ7" s="33"/>
      <c r="CMR7" s="33"/>
      <c r="CMS7" s="33"/>
      <c r="CMT7" s="33"/>
      <c r="CMU7" s="33"/>
      <c r="CMV7" s="33"/>
      <c r="CMW7" s="33"/>
      <c r="CMX7" s="33"/>
      <c r="CMY7" s="33"/>
      <c r="CMZ7" s="33"/>
      <c r="CNA7" s="33"/>
      <c r="CNB7" s="33"/>
      <c r="CNC7" s="33"/>
      <c r="CND7" s="33"/>
      <c r="CNE7" s="33"/>
      <c r="CNF7" s="33"/>
      <c r="CNG7" s="33"/>
      <c r="CNH7" s="33"/>
      <c r="CNI7" s="33"/>
      <c r="CNJ7" s="33"/>
      <c r="CNK7" s="33"/>
      <c r="CNL7" s="33"/>
      <c r="CNM7" s="33"/>
      <c r="CNN7" s="33"/>
      <c r="CNO7" s="33"/>
      <c r="CNP7" s="33"/>
      <c r="CNQ7" s="33"/>
      <c r="CNR7" s="33"/>
      <c r="CNS7" s="33"/>
      <c r="CNT7" s="33"/>
      <c r="CNU7" s="33"/>
      <c r="CNV7" s="33"/>
      <c r="CNW7" s="33"/>
      <c r="CNX7" s="33"/>
      <c r="CNY7" s="33"/>
      <c r="CNZ7" s="33"/>
      <c r="COA7" s="33"/>
      <c r="COB7" s="33"/>
      <c r="COC7" s="33"/>
      <c r="COD7" s="33"/>
      <c r="COE7" s="33"/>
      <c r="COF7" s="33"/>
      <c r="COG7" s="33"/>
      <c r="COH7" s="33"/>
      <c r="COI7" s="33"/>
      <c r="COJ7" s="33"/>
      <c r="COK7" s="33"/>
      <c r="COL7" s="33"/>
      <c r="COM7" s="33"/>
      <c r="CON7" s="33"/>
      <c r="COO7" s="33"/>
      <c r="COP7" s="33"/>
      <c r="COQ7" s="33"/>
      <c r="COR7" s="33"/>
      <c r="COS7" s="33"/>
      <c r="COT7" s="33"/>
      <c r="COU7" s="33"/>
      <c r="COV7" s="33"/>
      <c r="COW7" s="33"/>
      <c r="COX7" s="33"/>
      <c r="COY7" s="33"/>
      <c r="COZ7" s="33"/>
      <c r="CPA7" s="33"/>
      <c r="CPB7" s="33"/>
      <c r="CPC7" s="33"/>
      <c r="CPD7" s="33"/>
      <c r="CPE7" s="33"/>
      <c r="CPF7" s="33"/>
      <c r="CPG7" s="33"/>
      <c r="CPH7" s="33"/>
      <c r="CPI7" s="33"/>
      <c r="CPJ7" s="33"/>
      <c r="CPK7" s="33"/>
      <c r="CPL7" s="33"/>
      <c r="CPM7" s="33"/>
      <c r="CPN7" s="33"/>
      <c r="CPO7" s="33"/>
      <c r="CPP7" s="33"/>
      <c r="CPQ7" s="33"/>
      <c r="CPR7" s="33"/>
      <c r="CPS7" s="33"/>
      <c r="CPT7" s="33"/>
      <c r="CPU7" s="33"/>
      <c r="CPV7" s="33"/>
      <c r="CPW7" s="33"/>
      <c r="CPX7" s="33"/>
      <c r="CPY7" s="33"/>
      <c r="CPZ7" s="33"/>
      <c r="CQA7" s="33"/>
      <c r="CQB7" s="33"/>
      <c r="CQC7" s="33"/>
      <c r="CQD7" s="33"/>
      <c r="CQE7" s="33"/>
      <c r="CQF7" s="33"/>
      <c r="CQG7" s="33"/>
      <c r="CQH7" s="33"/>
      <c r="CQI7" s="33"/>
      <c r="CQJ7" s="33"/>
      <c r="CQK7" s="33"/>
      <c r="CQL7" s="33"/>
      <c r="CQM7" s="33"/>
      <c r="CQN7" s="33"/>
      <c r="CQO7" s="33"/>
      <c r="CQP7" s="33"/>
      <c r="CQQ7" s="33"/>
      <c r="CQR7" s="33"/>
      <c r="CQS7" s="33"/>
      <c r="CQT7" s="33"/>
      <c r="CQU7" s="33"/>
      <c r="CQV7" s="33"/>
      <c r="CQW7" s="33"/>
      <c r="CQX7" s="33"/>
      <c r="CQY7" s="33"/>
      <c r="CQZ7" s="33"/>
      <c r="CRA7" s="33"/>
      <c r="CRB7" s="33"/>
      <c r="CRC7" s="33"/>
      <c r="CRD7" s="33"/>
      <c r="CRE7" s="33"/>
      <c r="CRF7" s="33"/>
      <c r="CRG7" s="33"/>
      <c r="CRH7" s="33"/>
      <c r="CRI7" s="33"/>
      <c r="CRJ7" s="33"/>
      <c r="CRK7" s="33"/>
      <c r="CRL7" s="33"/>
      <c r="CRM7" s="33"/>
      <c r="CRN7" s="33"/>
      <c r="CRO7" s="33"/>
      <c r="CRP7" s="33"/>
      <c r="CRQ7" s="33"/>
      <c r="CRR7" s="33"/>
      <c r="CRS7" s="33"/>
      <c r="CRT7" s="33"/>
      <c r="CRU7" s="33"/>
      <c r="CRV7" s="33"/>
      <c r="CRW7" s="33"/>
      <c r="CRX7" s="33"/>
      <c r="CRY7" s="33"/>
      <c r="CRZ7" s="33"/>
      <c r="CSA7" s="33"/>
      <c r="CSB7" s="33"/>
      <c r="CSC7" s="33"/>
      <c r="CSD7" s="33"/>
      <c r="CSE7" s="33"/>
      <c r="CSF7" s="33"/>
      <c r="CSG7" s="33"/>
      <c r="CSH7" s="33"/>
      <c r="CSI7" s="33"/>
      <c r="CSJ7" s="33"/>
      <c r="CSK7" s="33"/>
      <c r="CSL7" s="33"/>
      <c r="CSM7" s="33"/>
      <c r="CSN7" s="33"/>
      <c r="CSO7" s="33"/>
      <c r="CSP7" s="33"/>
      <c r="CSQ7" s="33"/>
      <c r="CSR7" s="33"/>
      <c r="CSS7" s="33"/>
      <c r="CST7" s="33"/>
      <c r="CSU7" s="33"/>
      <c r="CSV7" s="33"/>
      <c r="CSW7" s="33"/>
      <c r="CSX7" s="33"/>
      <c r="CSY7" s="33"/>
      <c r="CSZ7" s="33"/>
      <c r="CTA7" s="33"/>
      <c r="CTB7" s="33"/>
      <c r="CTC7" s="33"/>
      <c r="CTD7" s="33"/>
      <c r="CTE7" s="33"/>
      <c r="CTF7" s="33"/>
      <c r="CTG7" s="33"/>
      <c r="CTH7" s="33"/>
      <c r="CTI7" s="33"/>
      <c r="CTJ7" s="33"/>
      <c r="CTK7" s="33"/>
      <c r="CTL7" s="33"/>
      <c r="CTM7" s="33"/>
      <c r="CTN7" s="33"/>
      <c r="CTO7" s="33"/>
      <c r="CTP7" s="33"/>
      <c r="CTQ7" s="33"/>
      <c r="CTR7" s="33"/>
      <c r="CTS7" s="33"/>
      <c r="CTT7" s="33"/>
      <c r="CTU7" s="33"/>
      <c r="CTV7" s="33"/>
      <c r="CTW7" s="33"/>
      <c r="CTX7" s="33"/>
      <c r="CTY7" s="33"/>
      <c r="CTZ7" s="33"/>
      <c r="CUA7" s="33"/>
      <c r="CUB7" s="33"/>
      <c r="CUC7" s="33"/>
      <c r="CUD7" s="33"/>
      <c r="CUE7" s="33"/>
      <c r="CUF7" s="33"/>
      <c r="CUG7" s="33"/>
      <c r="CUH7" s="33"/>
      <c r="CUI7" s="33"/>
      <c r="CUJ7" s="33"/>
      <c r="CUK7" s="33"/>
      <c r="CUL7" s="33"/>
      <c r="CUM7" s="33"/>
      <c r="CUN7" s="33"/>
      <c r="CUO7" s="33"/>
      <c r="CUP7" s="33"/>
      <c r="CUQ7" s="33"/>
      <c r="CUR7" s="33"/>
      <c r="CUS7" s="33"/>
      <c r="CUT7" s="33"/>
      <c r="CUU7" s="33"/>
      <c r="CUV7" s="33"/>
      <c r="CUW7" s="33"/>
      <c r="CUX7" s="33"/>
      <c r="CUY7" s="33"/>
      <c r="CUZ7" s="33"/>
      <c r="CVA7" s="33"/>
      <c r="CVB7" s="33"/>
      <c r="CVC7" s="33"/>
      <c r="CVD7" s="33"/>
      <c r="CVE7" s="33"/>
      <c r="CVF7" s="33"/>
      <c r="CVG7" s="33"/>
      <c r="CVH7" s="33"/>
      <c r="CVI7" s="33"/>
      <c r="CVJ7" s="33"/>
      <c r="CVK7" s="33"/>
      <c r="CVL7" s="33"/>
      <c r="CVM7" s="33"/>
      <c r="CVN7" s="33"/>
      <c r="CVO7" s="33"/>
      <c r="CVP7" s="33"/>
      <c r="CVQ7" s="33"/>
      <c r="CVR7" s="33"/>
      <c r="CVS7" s="33"/>
      <c r="CVT7" s="33"/>
      <c r="CVU7" s="33"/>
      <c r="CVV7" s="33"/>
      <c r="CVW7" s="33"/>
      <c r="CVX7" s="33"/>
      <c r="CVY7" s="33"/>
      <c r="CVZ7" s="33"/>
      <c r="CWA7" s="33"/>
      <c r="CWB7" s="33"/>
      <c r="CWC7" s="33"/>
      <c r="CWD7" s="33"/>
      <c r="CWE7" s="33"/>
      <c r="CWF7" s="33"/>
      <c r="CWG7" s="33"/>
      <c r="CWH7" s="33"/>
      <c r="CWI7" s="33"/>
      <c r="CWJ7" s="33"/>
      <c r="CWK7" s="33"/>
      <c r="CWL7" s="33"/>
      <c r="CWM7" s="33"/>
      <c r="CWN7" s="33"/>
      <c r="CWO7" s="33"/>
      <c r="CWP7" s="33"/>
      <c r="CWQ7" s="33"/>
      <c r="CWR7" s="33"/>
      <c r="CWS7" s="33"/>
      <c r="CWT7" s="33"/>
      <c r="CWU7" s="33"/>
      <c r="CWV7" s="33"/>
      <c r="CWW7" s="33"/>
      <c r="CWX7" s="33"/>
      <c r="CWY7" s="33"/>
      <c r="CWZ7" s="33"/>
      <c r="CXA7" s="33"/>
      <c r="CXB7" s="33"/>
      <c r="CXC7" s="33"/>
      <c r="CXD7" s="33"/>
      <c r="CXE7" s="33"/>
      <c r="CXF7" s="33"/>
      <c r="CXG7" s="33"/>
      <c r="CXH7" s="33"/>
      <c r="CXI7" s="33"/>
      <c r="CXJ7" s="33"/>
      <c r="CXK7" s="33"/>
      <c r="CXL7" s="33"/>
      <c r="CXM7" s="33"/>
      <c r="CXN7" s="33"/>
      <c r="CXO7" s="33"/>
      <c r="CXP7" s="33"/>
      <c r="CXQ7" s="33"/>
      <c r="CXR7" s="33"/>
      <c r="CXS7" s="33"/>
      <c r="CXT7" s="33"/>
      <c r="CXU7" s="33"/>
      <c r="CXV7" s="33"/>
      <c r="CXW7" s="33"/>
      <c r="CXX7" s="33"/>
      <c r="CXY7" s="33"/>
      <c r="CXZ7" s="33"/>
      <c r="CYA7" s="33"/>
      <c r="CYB7" s="33"/>
      <c r="CYC7" s="33"/>
      <c r="CYD7" s="33"/>
      <c r="CYE7" s="33"/>
      <c r="CYF7" s="33"/>
      <c r="CYG7" s="33"/>
      <c r="CYH7" s="33"/>
      <c r="CYI7" s="33"/>
      <c r="CYJ7" s="33"/>
      <c r="CYK7" s="33"/>
      <c r="CYL7" s="33"/>
      <c r="CYM7" s="33"/>
      <c r="CYN7" s="33"/>
      <c r="CYO7" s="33"/>
      <c r="CYP7" s="33"/>
      <c r="CYQ7" s="33"/>
      <c r="CYR7" s="33"/>
      <c r="CYS7" s="33"/>
      <c r="CYT7" s="33"/>
      <c r="CYU7" s="33"/>
      <c r="CYV7" s="33"/>
      <c r="CYW7" s="33"/>
      <c r="CYX7" s="33"/>
      <c r="CYY7" s="33"/>
      <c r="CYZ7" s="33"/>
      <c r="CZA7" s="33"/>
      <c r="CZB7" s="33"/>
      <c r="CZC7" s="33"/>
      <c r="CZD7" s="33"/>
      <c r="CZE7" s="33"/>
      <c r="CZF7" s="33"/>
      <c r="CZG7" s="33"/>
      <c r="CZH7" s="33"/>
      <c r="CZI7" s="33"/>
      <c r="CZJ7" s="33"/>
      <c r="CZK7" s="33"/>
      <c r="CZL7" s="33"/>
      <c r="CZM7" s="33"/>
      <c r="CZN7" s="33"/>
      <c r="CZO7" s="33"/>
      <c r="CZP7" s="33"/>
      <c r="CZQ7" s="33"/>
      <c r="CZR7" s="33"/>
      <c r="CZS7" s="33"/>
      <c r="CZT7" s="33"/>
      <c r="CZU7" s="33"/>
      <c r="CZV7" s="33"/>
      <c r="CZW7" s="33"/>
      <c r="CZX7" s="33"/>
      <c r="CZY7" s="33"/>
      <c r="CZZ7" s="33"/>
      <c r="DAA7" s="33"/>
      <c r="DAB7" s="33"/>
      <c r="DAC7" s="33"/>
      <c r="DAD7" s="33"/>
      <c r="DAE7" s="33"/>
      <c r="DAF7" s="33"/>
      <c r="DAG7" s="33"/>
      <c r="DAH7" s="33"/>
      <c r="DAI7" s="33"/>
      <c r="DAJ7" s="33"/>
      <c r="DAK7" s="33"/>
      <c r="DAL7" s="33"/>
      <c r="DAM7" s="33"/>
      <c r="DAN7" s="33"/>
      <c r="DAO7" s="33"/>
      <c r="DAP7" s="33"/>
      <c r="DAQ7" s="33"/>
      <c r="DAR7" s="33"/>
      <c r="DAS7" s="33"/>
      <c r="DAT7" s="33"/>
      <c r="DAU7" s="33"/>
      <c r="DAV7" s="33"/>
      <c r="DAW7" s="33"/>
      <c r="DAX7" s="33"/>
      <c r="DAY7" s="33"/>
      <c r="DAZ7" s="33"/>
      <c r="DBA7" s="33"/>
      <c r="DBB7" s="33"/>
      <c r="DBC7" s="33"/>
      <c r="DBD7" s="33"/>
      <c r="DBE7" s="33"/>
      <c r="DBF7" s="33"/>
      <c r="DBG7" s="33"/>
      <c r="DBH7" s="33"/>
      <c r="DBI7" s="33"/>
      <c r="DBJ7" s="33"/>
      <c r="DBK7" s="33"/>
      <c r="DBL7" s="33"/>
      <c r="DBM7" s="33"/>
      <c r="DBN7" s="33"/>
      <c r="DBO7" s="33"/>
      <c r="DBP7" s="33"/>
      <c r="DBQ7" s="33"/>
      <c r="DBR7" s="33"/>
      <c r="DBS7" s="33"/>
      <c r="DBT7" s="33"/>
      <c r="DBU7" s="33"/>
      <c r="DBV7" s="33"/>
      <c r="DBW7" s="33"/>
      <c r="DBX7" s="33"/>
      <c r="DBY7" s="33"/>
      <c r="DBZ7" s="33"/>
      <c r="DCA7" s="33"/>
      <c r="DCB7" s="33"/>
      <c r="DCC7" s="33"/>
      <c r="DCD7" s="33"/>
      <c r="DCE7" s="33"/>
      <c r="DCF7" s="33"/>
      <c r="DCG7" s="33"/>
      <c r="DCH7" s="33"/>
      <c r="DCI7" s="33"/>
      <c r="DCJ7" s="33"/>
      <c r="DCK7" s="33"/>
      <c r="DCL7" s="33"/>
      <c r="DCM7" s="33"/>
      <c r="DCN7" s="33"/>
      <c r="DCO7" s="33"/>
      <c r="DCP7" s="33"/>
      <c r="DCQ7" s="33"/>
      <c r="DCR7" s="33"/>
      <c r="DCS7" s="33"/>
      <c r="DCT7" s="33"/>
      <c r="DCU7" s="33"/>
      <c r="DCV7" s="33"/>
      <c r="DCW7" s="33"/>
      <c r="DCX7" s="33"/>
      <c r="DCY7" s="33"/>
      <c r="DCZ7" s="33"/>
      <c r="DDA7" s="33"/>
      <c r="DDB7" s="33"/>
      <c r="DDC7" s="33"/>
      <c r="DDD7" s="33"/>
      <c r="DDE7" s="33"/>
      <c r="DDF7" s="33"/>
      <c r="DDG7" s="33"/>
      <c r="DDH7" s="33"/>
      <c r="DDI7" s="33"/>
      <c r="DDJ7" s="33"/>
      <c r="DDK7" s="33"/>
      <c r="DDL7" s="33"/>
      <c r="DDM7" s="33"/>
      <c r="DDN7" s="33"/>
      <c r="DDO7" s="33"/>
      <c r="DDP7" s="33"/>
      <c r="DDQ7" s="33"/>
      <c r="DDR7" s="33"/>
      <c r="DDS7" s="33"/>
      <c r="DDT7" s="33"/>
      <c r="DDU7" s="33"/>
      <c r="DDV7" s="33"/>
      <c r="DDW7" s="33"/>
      <c r="DDX7" s="33"/>
      <c r="DDY7" s="33"/>
      <c r="DDZ7" s="33"/>
      <c r="DEA7" s="33"/>
      <c r="DEB7" s="33"/>
      <c r="DEC7" s="33"/>
      <c r="DED7" s="33"/>
      <c r="DEE7" s="33"/>
      <c r="DEF7" s="33"/>
      <c r="DEG7" s="33"/>
      <c r="DEH7" s="33"/>
      <c r="DEI7" s="33"/>
      <c r="DEJ7" s="33"/>
      <c r="DEK7" s="33"/>
      <c r="DEL7" s="33"/>
      <c r="DEM7" s="33"/>
      <c r="DEN7" s="33"/>
      <c r="DEO7" s="33"/>
      <c r="DEP7" s="33"/>
      <c r="DEQ7" s="33"/>
      <c r="DER7" s="33"/>
      <c r="DES7" s="33"/>
      <c r="DET7" s="33"/>
      <c r="DEU7" s="33"/>
      <c r="DEV7" s="33"/>
      <c r="DEW7" s="33"/>
      <c r="DEX7" s="33"/>
      <c r="DEY7" s="33"/>
      <c r="DEZ7" s="33"/>
      <c r="DFA7" s="33"/>
      <c r="DFB7" s="33"/>
      <c r="DFC7" s="33"/>
      <c r="DFD7" s="33"/>
      <c r="DFE7" s="33"/>
      <c r="DFF7" s="33"/>
      <c r="DFG7" s="33"/>
      <c r="DFH7" s="33"/>
      <c r="DFI7" s="33"/>
      <c r="DFJ7" s="33"/>
      <c r="DFK7" s="33"/>
      <c r="DFL7" s="33"/>
      <c r="DFM7" s="33"/>
      <c r="DFN7" s="33"/>
      <c r="DFO7" s="33"/>
      <c r="DFP7" s="33"/>
      <c r="DFQ7" s="33"/>
      <c r="DFR7" s="33"/>
      <c r="DFS7" s="33"/>
      <c r="DFT7" s="33"/>
      <c r="DFU7" s="33"/>
      <c r="DFV7" s="33"/>
      <c r="DFW7" s="33"/>
      <c r="DFX7" s="33"/>
      <c r="DFY7" s="33"/>
      <c r="DFZ7" s="33"/>
      <c r="DGA7" s="33"/>
      <c r="DGB7" s="33"/>
      <c r="DGC7" s="33"/>
      <c r="DGD7" s="33"/>
      <c r="DGE7" s="33"/>
      <c r="DGF7" s="33"/>
      <c r="DGG7" s="33"/>
      <c r="DGH7" s="33"/>
      <c r="DGI7" s="33"/>
      <c r="DGJ7" s="33"/>
      <c r="DGK7" s="33"/>
      <c r="DGL7" s="33"/>
      <c r="DGM7" s="33"/>
      <c r="DGN7" s="33"/>
      <c r="DGO7" s="33"/>
      <c r="DGP7" s="33"/>
      <c r="DGQ7" s="33"/>
      <c r="DGR7" s="33"/>
      <c r="DGS7" s="33"/>
      <c r="DGT7" s="33"/>
      <c r="DGU7" s="33"/>
      <c r="DGV7" s="33"/>
      <c r="DGW7" s="33"/>
      <c r="DGX7" s="33"/>
      <c r="DGY7" s="33"/>
      <c r="DGZ7" s="33"/>
      <c r="DHA7" s="33"/>
      <c r="DHB7" s="33"/>
      <c r="DHC7" s="33"/>
      <c r="DHD7" s="33"/>
      <c r="DHE7" s="33"/>
      <c r="DHF7" s="33"/>
      <c r="DHG7" s="33"/>
      <c r="DHH7" s="33"/>
      <c r="DHI7" s="33"/>
      <c r="DHJ7" s="33"/>
      <c r="DHK7" s="33"/>
      <c r="DHL7" s="33"/>
      <c r="DHM7" s="33"/>
      <c r="DHN7" s="33"/>
      <c r="DHO7" s="33"/>
      <c r="DHP7" s="33"/>
      <c r="DHQ7" s="33"/>
      <c r="DHR7" s="33"/>
      <c r="DHS7" s="33"/>
      <c r="DHT7" s="33"/>
      <c r="DHU7" s="33"/>
      <c r="DHV7" s="33"/>
      <c r="DHW7" s="33"/>
      <c r="DHX7" s="33"/>
      <c r="DHY7" s="33"/>
      <c r="DHZ7" s="33"/>
      <c r="DIA7" s="33"/>
      <c r="DIB7" s="33"/>
      <c r="DIC7" s="33"/>
      <c r="DID7" s="33"/>
      <c r="DIE7" s="33"/>
      <c r="DIF7" s="33"/>
      <c r="DIG7" s="33"/>
      <c r="DIH7" s="33"/>
      <c r="DII7" s="33"/>
      <c r="DIJ7" s="33"/>
      <c r="DIK7" s="33"/>
      <c r="DIL7" s="33"/>
      <c r="DIM7" s="33"/>
      <c r="DIN7" s="33"/>
      <c r="DIO7" s="33"/>
      <c r="DIP7" s="33"/>
      <c r="DIQ7" s="33"/>
      <c r="DIR7" s="33"/>
      <c r="DIS7" s="33"/>
      <c r="DIT7" s="33"/>
      <c r="DIU7" s="33"/>
      <c r="DIV7" s="33"/>
      <c r="DIW7" s="33"/>
      <c r="DIX7" s="33"/>
      <c r="DIY7" s="33"/>
      <c r="DIZ7" s="33"/>
      <c r="DJA7" s="33"/>
      <c r="DJB7" s="33"/>
      <c r="DJC7" s="33"/>
      <c r="DJD7" s="33"/>
      <c r="DJE7" s="33"/>
      <c r="DJF7" s="33"/>
      <c r="DJG7" s="33"/>
      <c r="DJH7" s="33"/>
      <c r="DJI7" s="33"/>
      <c r="DJJ7" s="33"/>
      <c r="DJK7" s="33"/>
      <c r="DJL7" s="33"/>
      <c r="DJM7" s="33"/>
      <c r="DJN7" s="33"/>
      <c r="DJO7" s="33"/>
      <c r="DJP7" s="33"/>
      <c r="DJQ7" s="33"/>
      <c r="DJR7" s="33"/>
      <c r="DJS7" s="33"/>
      <c r="DJT7" s="33"/>
      <c r="DJU7" s="33"/>
      <c r="DJV7" s="33"/>
      <c r="DJW7" s="33"/>
      <c r="DJX7" s="33"/>
      <c r="DJY7" s="33"/>
      <c r="DJZ7" s="33"/>
      <c r="DKA7" s="33"/>
      <c r="DKB7" s="33"/>
      <c r="DKC7" s="33"/>
      <c r="DKD7" s="33"/>
      <c r="DKE7" s="33"/>
      <c r="DKF7" s="33"/>
      <c r="DKG7" s="33"/>
      <c r="DKH7" s="33"/>
      <c r="DKI7" s="33"/>
      <c r="DKJ7" s="33"/>
      <c r="DKK7" s="33"/>
      <c r="DKL7" s="33"/>
      <c r="DKM7" s="33"/>
      <c r="DKN7" s="33"/>
      <c r="DKO7" s="33"/>
      <c r="DKP7" s="33"/>
      <c r="DKQ7" s="33"/>
      <c r="DKR7" s="33"/>
      <c r="DKS7" s="33"/>
      <c r="DKT7" s="33"/>
      <c r="DKU7" s="33"/>
      <c r="DKV7" s="33"/>
      <c r="DKW7" s="33"/>
      <c r="DKX7" s="33"/>
      <c r="DKY7" s="33"/>
      <c r="DKZ7" s="33"/>
      <c r="DLA7" s="33"/>
      <c r="DLB7" s="33"/>
      <c r="DLC7" s="33"/>
      <c r="DLD7" s="33"/>
      <c r="DLE7" s="33"/>
      <c r="DLF7" s="33"/>
      <c r="DLG7" s="33"/>
      <c r="DLH7" s="33"/>
      <c r="DLI7" s="33"/>
      <c r="DLJ7" s="33"/>
      <c r="DLK7" s="33"/>
      <c r="DLL7" s="33"/>
      <c r="DLM7" s="33"/>
      <c r="DLN7" s="33"/>
      <c r="DLO7" s="33"/>
      <c r="DLP7" s="33"/>
      <c r="DLQ7" s="33"/>
      <c r="DLR7" s="33"/>
      <c r="DLS7" s="33"/>
      <c r="DLT7" s="33"/>
      <c r="DLU7" s="33"/>
      <c r="DLV7" s="33"/>
      <c r="DLW7" s="33"/>
      <c r="DLX7" s="33"/>
      <c r="DLY7" s="33"/>
      <c r="DLZ7" s="33"/>
      <c r="DMA7" s="33"/>
      <c r="DMB7" s="33"/>
      <c r="DMC7" s="33"/>
      <c r="DMD7" s="33"/>
      <c r="DME7" s="33"/>
      <c r="DMF7" s="33"/>
      <c r="DMG7" s="33"/>
      <c r="DMH7" s="33"/>
      <c r="DMI7" s="33"/>
      <c r="DMJ7" s="33"/>
      <c r="DMK7" s="33"/>
      <c r="DML7" s="33"/>
      <c r="DMM7" s="33"/>
      <c r="DMN7" s="33"/>
      <c r="DMO7" s="33"/>
      <c r="DMP7" s="33"/>
      <c r="DMQ7" s="33"/>
      <c r="DMR7" s="33"/>
      <c r="DMS7" s="33"/>
      <c r="DMT7" s="33"/>
      <c r="DMU7" s="33"/>
      <c r="DMV7" s="33"/>
      <c r="DMW7" s="33"/>
      <c r="DMX7" s="33"/>
      <c r="DMY7" s="33"/>
      <c r="DMZ7" s="33"/>
      <c r="DNA7" s="33"/>
      <c r="DNB7" s="33"/>
      <c r="DNC7" s="33"/>
      <c r="DND7" s="33"/>
      <c r="DNE7" s="33"/>
      <c r="DNF7" s="33"/>
      <c r="DNG7" s="33"/>
      <c r="DNH7" s="33"/>
      <c r="DNI7" s="33"/>
      <c r="DNJ7" s="33"/>
      <c r="DNK7" s="33"/>
      <c r="DNL7" s="33"/>
      <c r="DNM7" s="33"/>
      <c r="DNN7" s="33"/>
      <c r="DNO7" s="33"/>
      <c r="DNP7" s="33"/>
      <c r="DNQ7" s="33"/>
      <c r="DNR7" s="33"/>
      <c r="DNS7" s="33"/>
      <c r="DNT7" s="33"/>
      <c r="DNU7" s="33"/>
      <c r="DNV7" s="33"/>
      <c r="DNW7" s="33"/>
      <c r="DNX7" s="33"/>
      <c r="DNY7" s="33"/>
      <c r="DNZ7" s="33"/>
      <c r="DOA7" s="33"/>
      <c r="DOB7" s="33"/>
      <c r="DOC7" s="33"/>
      <c r="DOD7" s="33"/>
      <c r="DOE7" s="33"/>
      <c r="DOF7" s="33"/>
      <c r="DOG7" s="33"/>
      <c r="DOH7" s="33"/>
      <c r="DOI7" s="33"/>
      <c r="DOJ7" s="33"/>
      <c r="DOK7" s="33"/>
      <c r="DOL7" s="33"/>
      <c r="DOM7" s="33"/>
      <c r="DON7" s="33"/>
      <c r="DOO7" s="33"/>
      <c r="DOP7" s="33"/>
      <c r="DOQ7" s="33"/>
      <c r="DOR7" s="33"/>
      <c r="DOS7" s="33"/>
      <c r="DOT7" s="33"/>
      <c r="DOU7" s="33"/>
      <c r="DOV7" s="33"/>
      <c r="DOW7" s="33"/>
      <c r="DOX7" s="33"/>
      <c r="DOY7" s="33"/>
      <c r="DOZ7" s="33"/>
      <c r="DPA7" s="33"/>
      <c r="DPB7" s="33"/>
      <c r="DPC7" s="33"/>
      <c r="DPD7" s="33"/>
      <c r="DPE7" s="33"/>
      <c r="DPF7" s="33"/>
      <c r="DPG7" s="33"/>
      <c r="DPH7" s="33"/>
      <c r="DPI7" s="33"/>
      <c r="DPJ7" s="33"/>
      <c r="DPK7" s="33"/>
      <c r="DPL7" s="33"/>
      <c r="DPM7" s="33"/>
      <c r="DPN7" s="33"/>
      <c r="DPO7" s="33"/>
      <c r="DPP7" s="33"/>
      <c r="DPQ7" s="33"/>
      <c r="DPR7" s="33"/>
      <c r="DPS7" s="33"/>
      <c r="DPT7" s="33"/>
      <c r="DPU7" s="33"/>
      <c r="DPV7" s="33"/>
      <c r="DPW7" s="33"/>
      <c r="DPX7" s="33"/>
      <c r="DPY7" s="33"/>
      <c r="DPZ7" s="33"/>
      <c r="DQA7" s="33"/>
      <c r="DQB7" s="33"/>
      <c r="DQC7" s="33"/>
      <c r="DQD7" s="33"/>
      <c r="DQE7" s="33"/>
      <c r="DQF7" s="33"/>
      <c r="DQG7" s="33"/>
      <c r="DQH7" s="33"/>
      <c r="DQI7" s="33"/>
      <c r="DQJ7" s="33"/>
      <c r="DQK7" s="33"/>
      <c r="DQL7" s="33"/>
      <c r="DQM7" s="33"/>
      <c r="DQN7" s="33"/>
      <c r="DQO7" s="33"/>
      <c r="DQP7" s="33"/>
      <c r="DQQ7" s="33"/>
      <c r="DQR7" s="33"/>
      <c r="DQS7" s="33"/>
      <c r="DQT7" s="33"/>
      <c r="DQU7" s="33"/>
      <c r="DQV7" s="33"/>
      <c r="DQW7" s="33"/>
      <c r="DQX7" s="33"/>
      <c r="DQY7" s="33"/>
      <c r="DQZ7" s="33"/>
      <c r="DRA7" s="33"/>
      <c r="DRB7" s="33"/>
      <c r="DRC7" s="33"/>
      <c r="DRD7" s="33"/>
      <c r="DRE7" s="33"/>
      <c r="DRF7" s="33"/>
      <c r="DRG7" s="33"/>
      <c r="DRH7" s="33"/>
      <c r="DRI7" s="33"/>
      <c r="DRJ7" s="33"/>
      <c r="DRK7" s="33"/>
      <c r="DRL7" s="33"/>
      <c r="DRM7" s="33"/>
      <c r="DRN7" s="33"/>
      <c r="DRO7" s="33"/>
      <c r="DRP7" s="33"/>
      <c r="DRQ7" s="33"/>
      <c r="DRR7" s="33"/>
      <c r="DRS7" s="33"/>
      <c r="DRT7" s="33"/>
      <c r="DRU7" s="33"/>
      <c r="DRV7" s="33"/>
      <c r="DRW7" s="33"/>
      <c r="DRX7" s="33"/>
      <c r="DRY7" s="33"/>
      <c r="DRZ7" s="33"/>
      <c r="DSA7" s="33"/>
      <c r="DSB7" s="33"/>
      <c r="DSC7" s="33"/>
      <c r="DSD7" s="33"/>
      <c r="DSE7" s="33"/>
      <c r="DSF7" s="33"/>
      <c r="DSG7" s="33"/>
      <c r="DSH7" s="33"/>
      <c r="DSI7" s="33"/>
      <c r="DSJ7" s="33"/>
      <c r="DSK7" s="33"/>
      <c r="DSL7" s="33"/>
      <c r="DSM7" s="33"/>
      <c r="DSN7" s="33"/>
      <c r="DSO7" s="33"/>
      <c r="DSP7" s="33"/>
      <c r="DSQ7" s="33"/>
      <c r="DSR7" s="33"/>
      <c r="DSS7" s="33"/>
      <c r="DST7" s="33"/>
      <c r="DSU7" s="33"/>
      <c r="DSV7" s="33"/>
      <c r="DSW7" s="33"/>
      <c r="DSX7" s="33"/>
      <c r="DSY7" s="33"/>
      <c r="DSZ7" s="33"/>
      <c r="DTA7" s="33"/>
      <c r="DTB7" s="33"/>
      <c r="DTC7" s="33"/>
      <c r="DTD7" s="33"/>
      <c r="DTE7" s="33"/>
      <c r="DTF7" s="33"/>
      <c r="DTG7" s="33"/>
      <c r="DTH7" s="33"/>
      <c r="DTI7" s="33"/>
      <c r="DTJ7" s="33"/>
      <c r="DTK7" s="33"/>
      <c r="DTL7" s="33"/>
      <c r="DTM7" s="33"/>
      <c r="DTN7" s="33"/>
      <c r="DTO7" s="33"/>
      <c r="DTP7" s="33"/>
      <c r="DTQ7" s="33"/>
      <c r="DTR7" s="33"/>
      <c r="DTS7" s="33"/>
      <c r="DTT7" s="33"/>
      <c r="DTU7" s="33"/>
      <c r="DTV7" s="33"/>
      <c r="DTW7" s="33"/>
      <c r="DTX7" s="33"/>
      <c r="DTY7" s="33"/>
      <c r="DTZ7" s="33"/>
      <c r="DUA7" s="33"/>
      <c r="DUB7" s="33"/>
      <c r="DUC7" s="33"/>
      <c r="DUD7" s="33"/>
      <c r="DUE7" s="33"/>
      <c r="DUF7" s="33"/>
      <c r="DUG7" s="33"/>
      <c r="DUH7" s="33"/>
      <c r="DUI7" s="33"/>
      <c r="DUJ7" s="33"/>
      <c r="DUK7" s="33"/>
      <c r="DUL7" s="33"/>
      <c r="DUM7" s="33"/>
      <c r="DUN7" s="33"/>
      <c r="DUO7" s="33"/>
      <c r="DUP7" s="33"/>
      <c r="DUQ7" s="33"/>
      <c r="DUR7" s="33"/>
      <c r="DUS7" s="33"/>
      <c r="DUT7" s="33"/>
      <c r="DUU7" s="33"/>
      <c r="DUV7" s="33"/>
      <c r="DUW7" s="33"/>
      <c r="DUX7" s="33"/>
      <c r="DUY7" s="33"/>
      <c r="DUZ7" s="33"/>
      <c r="DVA7" s="33"/>
      <c r="DVB7" s="33"/>
      <c r="DVC7" s="33"/>
      <c r="DVD7" s="33"/>
      <c r="DVE7" s="33"/>
      <c r="DVF7" s="33"/>
      <c r="DVG7" s="33"/>
      <c r="DVH7" s="33"/>
      <c r="DVI7" s="33"/>
      <c r="DVJ7" s="33"/>
      <c r="DVK7" s="33"/>
      <c r="DVL7" s="33"/>
      <c r="DVM7" s="33"/>
      <c r="DVN7" s="33"/>
      <c r="DVO7" s="33"/>
      <c r="DVP7" s="33"/>
      <c r="DVQ7" s="33"/>
      <c r="DVR7" s="33"/>
      <c r="DVS7" s="33"/>
      <c r="DVT7" s="33"/>
      <c r="DVU7" s="33"/>
      <c r="DVV7" s="33"/>
      <c r="DVW7" s="33"/>
      <c r="DVX7" s="33"/>
      <c r="DVY7" s="33"/>
      <c r="DVZ7" s="33"/>
      <c r="DWA7" s="33"/>
      <c r="DWB7" s="33"/>
      <c r="DWC7" s="33"/>
      <c r="DWD7" s="33"/>
      <c r="DWE7" s="33"/>
      <c r="DWF7" s="33"/>
      <c r="DWG7" s="33"/>
      <c r="DWH7" s="33"/>
      <c r="DWI7" s="33"/>
      <c r="DWJ7" s="33"/>
      <c r="DWK7" s="33"/>
      <c r="DWL7" s="33"/>
      <c r="DWM7" s="33"/>
      <c r="DWN7" s="33"/>
      <c r="DWO7" s="33"/>
      <c r="DWP7" s="33"/>
      <c r="DWQ7" s="33"/>
      <c r="DWR7" s="33"/>
      <c r="DWS7" s="33"/>
      <c r="DWT7" s="33"/>
      <c r="DWU7" s="33"/>
      <c r="DWV7" s="33"/>
      <c r="DWW7" s="33"/>
      <c r="DWX7" s="33"/>
      <c r="DWY7" s="33"/>
      <c r="DWZ7" s="33"/>
      <c r="DXA7" s="33"/>
      <c r="DXB7" s="33"/>
      <c r="DXC7" s="33"/>
      <c r="DXD7" s="33"/>
      <c r="DXE7" s="33"/>
      <c r="DXF7" s="33"/>
      <c r="DXG7" s="33"/>
      <c r="DXH7" s="33"/>
      <c r="DXI7" s="33"/>
      <c r="DXJ7" s="33"/>
      <c r="DXK7" s="33"/>
      <c r="DXL7" s="33"/>
      <c r="DXM7" s="33"/>
      <c r="DXN7" s="33"/>
      <c r="DXO7" s="33"/>
      <c r="DXP7" s="33"/>
      <c r="DXQ7" s="33"/>
      <c r="DXR7" s="33"/>
      <c r="DXS7" s="33"/>
      <c r="DXT7" s="33"/>
      <c r="DXU7" s="33"/>
      <c r="DXV7" s="33"/>
      <c r="DXW7" s="33"/>
      <c r="DXX7" s="33"/>
      <c r="DXY7" s="33"/>
      <c r="DXZ7" s="33"/>
      <c r="DYA7" s="33"/>
      <c r="DYB7" s="33"/>
      <c r="DYC7" s="33"/>
      <c r="DYD7" s="33"/>
      <c r="DYE7" s="33"/>
      <c r="DYF7" s="33"/>
      <c r="DYG7" s="33"/>
      <c r="DYH7" s="33"/>
      <c r="DYI7" s="33"/>
      <c r="DYJ7" s="33"/>
      <c r="DYK7" s="33"/>
      <c r="DYL7" s="33"/>
      <c r="DYM7" s="33"/>
      <c r="DYN7" s="33"/>
      <c r="DYO7" s="33"/>
      <c r="DYP7" s="33"/>
      <c r="DYQ7" s="33"/>
      <c r="DYR7" s="33"/>
      <c r="DYS7" s="33"/>
      <c r="DYT7" s="33"/>
      <c r="DYU7" s="33"/>
      <c r="DYV7" s="33"/>
      <c r="DYW7" s="33"/>
      <c r="DYX7" s="33"/>
      <c r="DYY7" s="33"/>
      <c r="DYZ7" s="33"/>
      <c r="DZA7" s="33"/>
      <c r="DZB7" s="33"/>
      <c r="DZC7" s="33"/>
      <c r="DZD7" s="33"/>
      <c r="DZE7" s="33"/>
      <c r="DZF7" s="33"/>
      <c r="DZG7" s="33"/>
      <c r="DZH7" s="33"/>
      <c r="DZI7" s="33"/>
      <c r="DZJ7" s="33"/>
      <c r="DZK7" s="33"/>
      <c r="DZL7" s="33"/>
      <c r="DZM7" s="33"/>
      <c r="DZN7" s="33"/>
      <c r="DZO7" s="33"/>
      <c r="DZP7" s="33"/>
      <c r="DZQ7" s="33"/>
      <c r="DZR7" s="33"/>
      <c r="DZS7" s="33"/>
      <c r="DZT7" s="33"/>
      <c r="DZU7" s="33"/>
      <c r="DZV7" s="33"/>
      <c r="DZW7" s="33"/>
      <c r="DZX7" s="33"/>
      <c r="DZY7" s="33"/>
      <c r="DZZ7" s="33"/>
      <c r="EAA7" s="33"/>
      <c r="EAB7" s="33"/>
      <c r="EAC7" s="33"/>
      <c r="EAD7" s="33"/>
      <c r="EAE7" s="33"/>
      <c r="EAF7" s="33"/>
      <c r="EAG7" s="33"/>
      <c r="EAH7" s="33"/>
      <c r="EAI7" s="33"/>
      <c r="EAJ7" s="33"/>
      <c r="EAK7" s="33"/>
      <c r="EAL7" s="33"/>
      <c r="EAM7" s="33"/>
      <c r="EAN7" s="33"/>
      <c r="EAO7" s="33"/>
      <c r="EAP7" s="33"/>
      <c r="EAQ7" s="33"/>
      <c r="EAR7" s="33"/>
      <c r="EAS7" s="33"/>
      <c r="EAT7" s="33"/>
      <c r="EAU7" s="33"/>
      <c r="EAV7" s="33"/>
      <c r="EAW7" s="33"/>
      <c r="EAX7" s="33"/>
      <c r="EAY7" s="33"/>
      <c r="EAZ7" s="33"/>
      <c r="EBA7" s="33"/>
      <c r="EBB7" s="33"/>
      <c r="EBC7" s="33"/>
      <c r="EBD7" s="33"/>
      <c r="EBE7" s="33"/>
      <c r="EBF7" s="33"/>
      <c r="EBG7" s="33"/>
      <c r="EBH7" s="33"/>
      <c r="EBI7" s="33"/>
      <c r="EBJ7" s="33"/>
      <c r="EBK7" s="33"/>
      <c r="EBL7" s="33"/>
      <c r="EBM7" s="33"/>
      <c r="EBN7" s="33"/>
      <c r="EBO7" s="33"/>
      <c r="EBP7" s="33"/>
      <c r="EBQ7" s="33"/>
      <c r="EBR7" s="33"/>
      <c r="EBS7" s="33"/>
      <c r="EBT7" s="33"/>
      <c r="EBU7" s="33"/>
      <c r="EBV7" s="33"/>
      <c r="EBW7" s="33"/>
      <c r="EBX7" s="33"/>
      <c r="EBY7" s="33"/>
      <c r="EBZ7" s="33"/>
      <c r="ECA7" s="33"/>
      <c r="ECB7" s="33"/>
      <c r="ECC7" s="33"/>
      <c r="ECD7" s="33"/>
      <c r="ECE7" s="33"/>
      <c r="ECF7" s="33"/>
      <c r="ECG7" s="33"/>
      <c r="ECH7" s="33"/>
      <c r="ECI7" s="33"/>
      <c r="ECJ7" s="33"/>
      <c r="ECK7" s="33"/>
      <c r="ECL7" s="33"/>
      <c r="ECM7" s="33"/>
      <c r="ECN7" s="33"/>
      <c r="ECO7" s="33"/>
      <c r="ECP7" s="33"/>
      <c r="ECQ7" s="33"/>
      <c r="ECR7" s="33"/>
      <c r="ECS7" s="33"/>
      <c r="ECT7" s="33"/>
      <c r="ECU7" s="33"/>
      <c r="ECV7" s="33"/>
      <c r="ECW7" s="33"/>
      <c r="ECX7" s="33"/>
      <c r="ECY7" s="33"/>
      <c r="ECZ7" s="33"/>
      <c r="EDA7" s="33"/>
      <c r="EDB7" s="33"/>
      <c r="EDC7" s="33"/>
      <c r="EDD7" s="33"/>
      <c r="EDE7" s="33"/>
      <c r="EDF7" s="33"/>
      <c r="EDG7" s="33"/>
      <c r="EDH7" s="33"/>
      <c r="EDI7" s="33"/>
      <c r="EDJ7" s="33"/>
      <c r="EDK7" s="33"/>
      <c r="EDL7" s="33"/>
      <c r="EDM7" s="33"/>
      <c r="EDN7" s="33"/>
      <c r="EDO7" s="33"/>
      <c r="EDP7" s="33"/>
      <c r="EDQ7" s="33"/>
      <c r="EDR7" s="33"/>
      <c r="EDS7" s="33"/>
      <c r="EDT7" s="33"/>
      <c r="EDU7" s="33"/>
      <c r="EDV7" s="33"/>
      <c r="EDW7" s="33"/>
      <c r="EDX7" s="33"/>
      <c r="EDY7" s="33"/>
      <c r="EDZ7" s="33"/>
      <c r="EEA7" s="33"/>
      <c r="EEB7" s="33"/>
      <c r="EEC7" s="33"/>
      <c r="EED7" s="33"/>
      <c r="EEE7" s="33"/>
      <c r="EEF7" s="33"/>
      <c r="EEG7" s="33"/>
      <c r="EEH7" s="33"/>
      <c r="EEI7" s="33"/>
      <c r="EEJ7" s="33"/>
      <c r="EEK7" s="33"/>
      <c r="EEL7" s="33"/>
      <c r="EEM7" s="33"/>
      <c r="EEN7" s="33"/>
      <c r="EEO7" s="33"/>
      <c r="EEP7" s="33"/>
      <c r="EEQ7" s="33"/>
      <c r="EER7" s="33"/>
      <c r="EES7" s="33"/>
      <c r="EET7" s="33"/>
      <c r="EEU7" s="33"/>
      <c r="EEV7" s="33"/>
      <c r="EEW7" s="33"/>
      <c r="EEX7" s="33"/>
      <c r="EEY7" s="33"/>
      <c r="EEZ7" s="33"/>
      <c r="EFA7" s="33"/>
      <c r="EFB7" s="33"/>
      <c r="EFC7" s="33"/>
      <c r="EFD7" s="33"/>
      <c r="EFE7" s="33"/>
      <c r="EFF7" s="33"/>
      <c r="EFG7" s="33"/>
      <c r="EFH7" s="33"/>
      <c r="EFI7" s="33"/>
      <c r="EFJ7" s="33"/>
      <c r="EFK7" s="33"/>
      <c r="EFL7" s="33"/>
      <c r="EFM7" s="33"/>
      <c r="EFN7" s="33"/>
      <c r="EFO7" s="33"/>
      <c r="EFP7" s="33"/>
      <c r="EFQ7" s="33"/>
      <c r="EFR7" s="33"/>
      <c r="EFS7" s="33"/>
      <c r="EFT7" s="33"/>
      <c r="EFU7" s="33"/>
      <c r="EFV7" s="33"/>
      <c r="EFW7" s="33"/>
      <c r="EFX7" s="33"/>
      <c r="EFY7" s="33"/>
      <c r="EFZ7" s="33"/>
      <c r="EGA7" s="33"/>
      <c r="EGB7" s="33"/>
      <c r="EGC7" s="33"/>
      <c r="EGD7" s="33"/>
      <c r="EGE7" s="33"/>
      <c r="EGF7" s="33"/>
      <c r="EGG7" s="33"/>
      <c r="EGH7" s="33"/>
      <c r="EGI7" s="33"/>
      <c r="EGJ7" s="33"/>
      <c r="EGK7" s="33"/>
      <c r="EGL7" s="33"/>
      <c r="EGM7" s="33"/>
      <c r="EGN7" s="33"/>
      <c r="EGO7" s="33"/>
      <c r="EGP7" s="33"/>
      <c r="EGQ7" s="33"/>
      <c r="EGR7" s="33"/>
      <c r="EGS7" s="33"/>
      <c r="EGT7" s="33"/>
      <c r="EGU7" s="33"/>
      <c r="EGV7" s="33"/>
      <c r="EGW7" s="33"/>
      <c r="EGX7" s="33"/>
      <c r="EGY7" s="33"/>
      <c r="EGZ7" s="33"/>
      <c r="EHA7" s="33"/>
      <c r="EHB7" s="33"/>
      <c r="EHC7" s="33"/>
      <c r="EHD7" s="33"/>
      <c r="EHE7" s="33"/>
      <c r="EHF7" s="33"/>
      <c r="EHG7" s="33"/>
      <c r="EHH7" s="33"/>
      <c r="EHI7" s="33"/>
      <c r="EHJ7" s="33"/>
      <c r="EHK7" s="33"/>
      <c r="EHL7" s="33"/>
      <c r="EHM7" s="33"/>
      <c r="EHN7" s="33"/>
      <c r="EHO7" s="33"/>
      <c r="EHP7" s="33"/>
      <c r="EHQ7" s="33"/>
      <c r="EHR7" s="33"/>
      <c r="EHS7" s="33"/>
      <c r="EHT7" s="33"/>
      <c r="EHU7" s="33"/>
      <c r="EHV7" s="33"/>
      <c r="EHW7" s="33"/>
      <c r="EHX7" s="33"/>
      <c r="EHY7" s="33"/>
      <c r="EHZ7" s="33"/>
      <c r="EIA7" s="33"/>
      <c r="EIB7" s="33"/>
      <c r="EIC7" s="33"/>
      <c r="EID7" s="33"/>
      <c r="EIE7" s="33"/>
      <c r="EIF7" s="33"/>
      <c r="EIG7" s="33"/>
      <c r="EIH7" s="33"/>
      <c r="EII7" s="33"/>
      <c r="EIJ7" s="33"/>
      <c r="EIK7" s="33"/>
      <c r="EIL7" s="33"/>
      <c r="EIM7" s="33"/>
      <c r="EIN7" s="33"/>
      <c r="EIO7" s="33"/>
      <c r="EIP7" s="33"/>
      <c r="EIQ7" s="33"/>
      <c r="EIR7" s="33"/>
      <c r="EIS7" s="33"/>
      <c r="EIT7" s="33"/>
      <c r="EIU7" s="33"/>
      <c r="EIV7" s="33"/>
      <c r="EIW7" s="33"/>
      <c r="EIX7" s="33"/>
      <c r="EIY7" s="33"/>
      <c r="EIZ7" s="33"/>
      <c r="EJA7" s="33"/>
      <c r="EJB7" s="33"/>
      <c r="EJC7" s="33"/>
      <c r="EJD7" s="33"/>
      <c r="EJE7" s="33"/>
      <c r="EJF7" s="33"/>
      <c r="EJG7" s="33"/>
      <c r="EJH7" s="33"/>
      <c r="EJI7" s="33"/>
      <c r="EJJ7" s="33"/>
      <c r="EJK7" s="33"/>
      <c r="EJL7" s="33"/>
      <c r="EJM7" s="33"/>
      <c r="EJN7" s="33"/>
      <c r="EJO7" s="33"/>
      <c r="EJP7" s="33"/>
      <c r="EJQ7" s="33"/>
      <c r="EJR7" s="33"/>
      <c r="EJS7" s="33"/>
      <c r="EJT7" s="33"/>
      <c r="EJU7" s="33"/>
      <c r="EJV7" s="33"/>
      <c r="EJW7" s="33"/>
      <c r="EJX7" s="33"/>
      <c r="EJY7" s="33"/>
      <c r="EJZ7" s="33"/>
      <c r="EKA7" s="33"/>
      <c r="EKB7" s="33"/>
      <c r="EKC7" s="33"/>
      <c r="EKD7" s="33"/>
      <c r="EKE7" s="33"/>
      <c r="EKF7" s="33"/>
      <c r="EKG7" s="33"/>
      <c r="EKH7" s="33"/>
      <c r="EKI7" s="33"/>
      <c r="EKJ7" s="33"/>
      <c r="EKK7" s="33"/>
      <c r="EKL7" s="33"/>
      <c r="EKM7" s="33"/>
      <c r="EKN7" s="33"/>
      <c r="EKO7" s="33"/>
      <c r="EKP7" s="33"/>
      <c r="EKQ7" s="33"/>
      <c r="EKR7" s="33"/>
      <c r="EKS7" s="33"/>
      <c r="EKT7" s="33"/>
      <c r="EKU7" s="33"/>
      <c r="EKV7" s="33"/>
      <c r="EKW7" s="33"/>
      <c r="EKX7" s="33"/>
      <c r="EKY7" s="33"/>
      <c r="EKZ7" s="33"/>
      <c r="ELA7" s="33"/>
      <c r="ELB7" s="33"/>
      <c r="ELC7" s="33"/>
      <c r="ELD7" s="33"/>
      <c r="ELE7" s="33"/>
      <c r="ELF7" s="33"/>
      <c r="ELG7" s="33"/>
      <c r="ELH7" s="33"/>
      <c r="ELI7" s="33"/>
      <c r="ELJ7" s="33"/>
      <c r="ELK7" s="33"/>
      <c r="ELL7" s="33"/>
      <c r="ELM7" s="33"/>
      <c r="ELN7" s="33"/>
      <c r="ELO7" s="33"/>
      <c r="ELP7" s="33"/>
      <c r="ELQ7" s="33"/>
      <c r="ELR7" s="33"/>
      <c r="ELS7" s="33"/>
      <c r="ELT7" s="33"/>
      <c r="ELU7" s="33"/>
      <c r="ELV7" s="33"/>
      <c r="ELW7" s="33"/>
      <c r="ELX7" s="33"/>
      <c r="ELY7" s="33"/>
      <c r="ELZ7" s="33"/>
      <c r="EMA7" s="33"/>
      <c r="EMB7" s="33"/>
      <c r="EMC7" s="33"/>
      <c r="EMD7" s="33"/>
      <c r="EME7" s="33"/>
      <c r="EMF7" s="33"/>
      <c r="EMG7" s="33"/>
      <c r="EMH7" s="33"/>
      <c r="EMI7" s="33"/>
      <c r="EMJ7" s="33"/>
      <c r="EMK7" s="33"/>
      <c r="EML7" s="33"/>
      <c r="EMM7" s="33"/>
      <c r="EMN7" s="33"/>
      <c r="EMO7" s="33"/>
      <c r="EMP7" s="33"/>
      <c r="EMQ7" s="33"/>
      <c r="EMR7" s="33"/>
      <c r="EMS7" s="33"/>
      <c r="EMT7" s="33"/>
      <c r="EMU7" s="33"/>
      <c r="EMV7" s="33"/>
      <c r="EMW7" s="33"/>
      <c r="EMX7" s="33"/>
      <c r="EMY7" s="33"/>
      <c r="EMZ7" s="33"/>
      <c r="ENA7" s="33"/>
      <c r="ENB7" s="33"/>
      <c r="ENC7" s="33"/>
      <c r="END7" s="33"/>
      <c r="ENE7" s="33"/>
      <c r="ENF7" s="33"/>
      <c r="ENG7" s="33"/>
      <c r="ENH7" s="33"/>
      <c r="ENI7" s="33"/>
      <c r="ENJ7" s="33"/>
      <c r="ENK7" s="33"/>
      <c r="ENL7" s="33"/>
      <c r="ENM7" s="33"/>
      <c r="ENN7" s="33"/>
      <c r="ENO7" s="33"/>
      <c r="ENP7" s="33"/>
      <c r="ENQ7" s="33"/>
      <c r="ENR7" s="33"/>
      <c r="ENS7" s="33"/>
      <c r="ENT7" s="33"/>
      <c r="ENU7" s="33"/>
      <c r="ENV7" s="33"/>
      <c r="ENW7" s="33"/>
      <c r="ENX7" s="33"/>
      <c r="ENY7" s="33"/>
      <c r="ENZ7" s="33"/>
      <c r="EOA7" s="33"/>
      <c r="EOB7" s="33"/>
      <c r="EOC7" s="33"/>
      <c r="EOD7" s="33"/>
      <c r="EOE7" s="33"/>
      <c r="EOF7" s="33"/>
      <c r="EOG7" s="33"/>
      <c r="EOH7" s="33"/>
      <c r="EOI7" s="33"/>
      <c r="EOJ7" s="33"/>
      <c r="EOK7" s="33"/>
      <c r="EOL7" s="33"/>
      <c r="EOM7" s="33"/>
      <c r="EON7" s="33"/>
      <c r="EOO7" s="33"/>
      <c r="EOP7" s="33"/>
      <c r="EOQ7" s="33"/>
      <c r="EOR7" s="33"/>
      <c r="EOS7" s="33"/>
      <c r="EOT7" s="33"/>
      <c r="EOU7" s="33"/>
      <c r="EOV7" s="33"/>
      <c r="EOW7" s="33"/>
      <c r="EOX7" s="33"/>
      <c r="EOY7" s="33"/>
      <c r="EOZ7" s="33"/>
      <c r="EPA7" s="33"/>
      <c r="EPB7" s="33"/>
      <c r="EPC7" s="33"/>
      <c r="EPD7" s="33"/>
      <c r="EPE7" s="33"/>
      <c r="EPF7" s="33"/>
      <c r="EPG7" s="33"/>
      <c r="EPH7" s="33"/>
      <c r="EPI7" s="33"/>
      <c r="EPJ7" s="33"/>
      <c r="EPK7" s="33"/>
      <c r="EPL7" s="33"/>
      <c r="EPM7" s="33"/>
      <c r="EPN7" s="33"/>
      <c r="EPO7" s="33"/>
      <c r="EPP7" s="33"/>
      <c r="EPQ7" s="33"/>
      <c r="EPR7" s="33"/>
      <c r="EPS7" s="33"/>
      <c r="EPT7" s="33"/>
      <c r="EPU7" s="33"/>
      <c r="EPV7" s="33"/>
      <c r="EPW7" s="33"/>
      <c r="EPX7" s="33"/>
      <c r="EPY7" s="33"/>
      <c r="EPZ7" s="33"/>
      <c r="EQA7" s="33"/>
      <c r="EQB7" s="33"/>
      <c r="EQC7" s="33"/>
      <c r="EQD7" s="33"/>
      <c r="EQE7" s="33"/>
      <c r="EQF7" s="33"/>
      <c r="EQG7" s="33"/>
      <c r="EQH7" s="33"/>
      <c r="EQI7" s="33"/>
      <c r="EQJ7" s="33"/>
      <c r="EQK7" s="33"/>
      <c r="EQL7" s="33"/>
      <c r="EQM7" s="33"/>
      <c r="EQN7" s="33"/>
      <c r="EQO7" s="33"/>
      <c r="EQP7" s="33"/>
      <c r="EQQ7" s="33"/>
      <c r="EQR7" s="33"/>
      <c r="EQS7" s="33"/>
      <c r="EQT7" s="33"/>
      <c r="EQU7" s="33"/>
      <c r="EQV7" s="33"/>
      <c r="EQW7" s="33"/>
      <c r="EQX7" s="33"/>
      <c r="EQY7" s="33"/>
      <c r="EQZ7" s="33"/>
      <c r="ERA7" s="33"/>
      <c r="ERB7" s="33"/>
      <c r="ERC7" s="33"/>
      <c r="ERD7" s="33"/>
      <c r="ERE7" s="33"/>
      <c r="ERF7" s="33"/>
      <c r="ERG7" s="33"/>
      <c r="ERH7" s="33"/>
      <c r="ERI7" s="33"/>
      <c r="ERJ7" s="33"/>
      <c r="ERK7" s="33"/>
      <c r="ERL7" s="33"/>
      <c r="ERM7" s="33"/>
      <c r="ERN7" s="33"/>
      <c r="ERO7" s="33"/>
      <c r="ERP7" s="33"/>
      <c r="ERQ7" s="33"/>
      <c r="ERR7" s="33"/>
      <c r="ERS7" s="33"/>
      <c r="ERT7" s="33"/>
      <c r="ERU7" s="33"/>
      <c r="ERV7" s="33"/>
      <c r="ERW7" s="33"/>
      <c r="ERX7" s="33"/>
      <c r="ERY7" s="33"/>
      <c r="ERZ7" s="33"/>
      <c r="ESA7" s="33"/>
      <c r="ESB7" s="33"/>
      <c r="ESC7" s="33"/>
      <c r="ESD7" s="33"/>
      <c r="ESE7" s="33"/>
      <c r="ESF7" s="33"/>
      <c r="ESG7" s="33"/>
      <c r="ESH7" s="33"/>
      <c r="ESI7" s="33"/>
      <c r="ESJ7" s="33"/>
      <c r="ESK7" s="33"/>
      <c r="ESL7" s="33"/>
      <c r="ESM7" s="33"/>
      <c r="ESN7" s="33"/>
      <c r="ESO7" s="33"/>
      <c r="ESP7" s="33"/>
      <c r="ESQ7" s="33"/>
      <c r="ESR7" s="33"/>
      <c r="ESS7" s="33"/>
      <c r="EST7" s="33"/>
      <c r="ESU7" s="33"/>
      <c r="ESV7" s="33"/>
      <c r="ESW7" s="33"/>
      <c r="ESX7" s="33"/>
      <c r="ESY7" s="33"/>
      <c r="ESZ7" s="33"/>
      <c r="ETA7" s="33"/>
      <c r="ETB7" s="33"/>
      <c r="ETC7" s="33"/>
      <c r="ETD7" s="33"/>
      <c r="ETE7" s="33"/>
      <c r="ETF7" s="33"/>
      <c r="ETG7" s="33"/>
      <c r="ETH7" s="33"/>
      <c r="ETI7" s="33"/>
      <c r="ETJ7" s="33"/>
      <c r="ETK7" s="33"/>
      <c r="ETL7" s="33"/>
      <c r="ETM7" s="33"/>
      <c r="ETN7" s="33"/>
      <c r="ETO7" s="33"/>
      <c r="ETP7" s="33"/>
      <c r="ETQ7" s="33"/>
      <c r="ETR7" s="33"/>
      <c r="ETS7" s="33"/>
      <c r="ETT7" s="33"/>
      <c r="ETU7" s="33"/>
      <c r="ETV7" s="33"/>
      <c r="ETW7" s="33"/>
      <c r="ETX7" s="33"/>
      <c r="ETY7" s="33"/>
      <c r="ETZ7" s="33"/>
      <c r="EUA7" s="33"/>
      <c r="EUB7" s="33"/>
      <c r="EUC7" s="33"/>
      <c r="EUD7" s="33"/>
      <c r="EUE7" s="33"/>
      <c r="EUF7" s="33"/>
      <c r="EUG7" s="33"/>
      <c r="EUH7" s="33"/>
      <c r="EUI7" s="33"/>
      <c r="EUJ7" s="33"/>
      <c r="EUK7" s="33"/>
      <c r="EUL7" s="33"/>
      <c r="EUM7" s="33"/>
      <c r="EUN7" s="33"/>
      <c r="EUO7" s="33"/>
      <c r="EUP7" s="33"/>
      <c r="EUQ7" s="33"/>
      <c r="EUR7" s="33"/>
      <c r="EUS7" s="33"/>
      <c r="EUT7" s="33"/>
      <c r="EUU7" s="33"/>
      <c r="EUV7" s="33"/>
      <c r="EUW7" s="33"/>
      <c r="EUX7" s="33"/>
      <c r="EUY7" s="33"/>
      <c r="EUZ7" s="33"/>
      <c r="EVA7" s="33"/>
      <c r="EVB7" s="33"/>
      <c r="EVC7" s="33"/>
      <c r="EVD7" s="33"/>
      <c r="EVE7" s="33"/>
      <c r="EVF7" s="33"/>
      <c r="EVG7" s="33"/>
      <c r="EVH7" s="33"/>
      <c r="EVI7" s="33"/>
      <c r="EVJ7" s="33"/>
      <c r="EVK7" s="33"/>
      <c r="EVL7" s="33"/>
      <c r="EVM7" s="33"/>
      <c r="EVN7" s="33"/>
      <c r="EVO7" s="33"/>
      <c r="EVP7" s="33"/>
      <c r="EVQ7" s="33"/>
      <c r="EVR7" s="33"/>
      <c r="EVS7" s="33"/>
      <c r="EVT7" s="33"/>
      <c r="EVU7" s="33"/>
      <c r="EVV7" s="33"/>
      <c r="EVW7" s="33"/>
      <c r="EVX7" s="33"/>
      <c r="EVY7" s="33"/>
      <c r="EVZ7" s="33"/>
      <c r="EWA7" s="33"/>
      <c r="EWB7" s="33"/>
      <c r="EWC7" s="33"/>
      <c r="EWD7" s="33"/>
      <c r="EWE7" s="33"/>
      <c r="EWF7" s="33"/>
      <c r="EWG7" s="33"/>
      <c r="EWH7" s="33"/>
      <c r="EWI7" s="33"/>
      <c r="EWJ7" s="33"/>
      <c r="EWK7" s="33"/>
      <c r="EWL7" s="33"/>
      <c r="EWM7" s="33"/>
      <c r="EWN7" s="33"/>
      <c r="EWO7" s="33"/>
      <c r="EWP7" s="33"/>
      <c r="EWQ7" s="33"/>
      <c r="EWR7" s="33"/>
      <c r="EWS7" s="33"/>
      <c r="EWT7" s="33"/>
      <c r="EWU7" s="33"/>
      <c r="EWV7" s="33"/>
      <c r="EWW7" s="33"/>
      <c r="EWX7" s="33"/>
      <c r="EWY7" s="33"/>
      <c r="EWZ7" s="33"/>
      <c r="EXA7" s="33"/>
      <c r="EXB7" s="33"/>
      <c r="EXC7" s="33"/>
      <c r="EXD7" s="33"/>
      <c r="EXE7" s="33"/>
      <c r="EXF7" s="33"/>
      <c r="EXG7" s="33"/>
      <c r="EXH7" s="33"/>
      <c r="EXI7" s="33"/>
      <c r="EXJ7" s="33"/>
      <c r="EXK7" s="33"/>
      <c r="EXL7" s="33"/>
      <c r="EXM7" s="33"/>
      <c r="EXN7" s="33"/>
      <c r="EXO7" s="33"/>
      <c r="EXP7" s="33"/>
      <c r="EXQ7" s="33"/>
      <c r="EXR7" s="33"/>
      <c r="EXS7" s="33"/>
      <c r="EXT7" s="33"/>
      <c r="EXU7" s="33"/>
      <c r="EXV7" s="33"/>
      <c r="EXW7" s="33"/>
      <c r="EXX7" s="33"/>
      <c r="EXY7" s="33"/>
      <c r="EXZ7" s="33"/>
      <c r="EYA7" s="33"/>
      <c r="EYB7" s="33"/>
      <c r="EYC7" s="33"/>
      <c r="EYD7" s="33"/>
      <c r="EYE7" s="33"/>
      <c r="EYF7" s="33"/>
      <c r="EYG7" s="33"/>
      <c r="EYH7" s="33"/>
      <c r="EYI7" s="33"/>
      <c r="EYJ7" s="33"/>
      <c r="EYK7" s="33"/>
      <c r="EYL7" s="33"/>
      <c r="EYM7" s="33"/>
      <c r="EYN7" s="33"/>
      <c r="EYO7" s="33"/>
      <c r="EYP7" s="33"/>
      <c r="EYQ7" s="33"/>
      <c r="EYR7" s="33"/>
      <c r="EYS7" s="33"/>
      <c r="EYT7" s="33"/>
      <c r="EYU7" s="33"/>
      <c r="EYV7" s="33"/>
      <c r="EYW7" s="33"/>
      <c r="EYX7" s="33"/>
      <c r="EYY7" s="33"/>
      <c r="EYZ7" s="33"/>
      <c r="EZA7" s="33"/>
      <c r="EZB7" s="33"/>
      <c r="EZC7" s="33"/>
      <c r="EZD7" s="33"/>
      <c r="EZE7" s="33"/>
      <c r="EZF7" s="33"/>
      <c r="EZG7" s="33"/>
      <c r="EZH7" s="33"/>
      <c r="EZI7" s="33"/>
      <c r="EZJ7" s="33"/>
      <c r="EZK7" s="33"/>
      <c r="EZL7" s="33"/>
      <c r="EZM7" s="33"/>
      <c r="EZN7" s="33"/>
      <c r="EZO7" s="33"/>
      <c r="EZP7" s="33"/>
      <c r="EZQ7" s="33"/>
      <c r="EZR7" s="33"/>
      <c r="EZS7" s="33"/>
      <c r="EZT7" s="33"/>
      <c r="EZU7" s="33"/>
      <c r="EZV7" s="33"/>
      <c r="EZW7" s="33"/>
      <c r="EZX7" s="33"/>
      <c r="EZY7" s="33"/>
      <c r="EZZ7" s="33"/>
      <c r="FAA7" s="33"/>
      <c r="FAB7" s="33"/>
      <c r="FAC7" s="33"/>
      <c r="FAD7" s="33"/>
      <c r="FAE7" s="33"/>
      <c r="FAF7" s="33"/>
      <c r="FAG7" s="33"/>
      <c r="FAH7" s="33"/>
      <c r="FAI7" s="33"/>
      <c r="FAJ7" s="33"/>
      <c r="FAK7" s="33"/>
      <c r="FAL7" s="33"/>
      <c r="FAM7" s="33"/>
      <c r="FAN7" s="33"/>
      <c r="FAO7" s="33"/>
      <c r="FAP7" s="33"/>
      <c r="FAQ7" s="33"/>
      <c r="FAR7" s="33"/>
      <c r="FAS7" s="33"/>
      <c r="FAT7" s="33"/>
      <c r="FAU7" s="33"/>
      <c r="FAV7" s="33"/>
      <c r="FAW7" s="33"/>
      <c r="FAX7" s="33"/>
      <c r="FAY7" s="33"/>
      <c r="FAZ7" s="33"/>
      <c r="FBA7" s="33"/>
      <c r="FBB7" s="33"/>
      <c r="FBC7" s="33"/>
      <c r="FBD7" s="33"/>
      <c r="FBE7" s="33"/>
      <c r="FBF7" s="33"/>
      <c r="FBG7" s="33"/>
      <c r="FBH7" s="33"/>
      <c r="FBI7" s="33"/>
      <c r="FBJ7" s="33"/>
      <c r="FBK7" s="33"/>
      <c r="FBL7" s="33"/>
      <c r="FBM7" s="33"/>
      <c r="FBN7" s="33"/>
      <c r="FBO7" s="33"/>
      <c r="FBP7" s="33"/>
      <c r="FBQ7" s="33"/>
      <c r="FBR7" s="33"/>
      <c r="FBS7" s="33"/>
      <c r="FBT7" s="33"/>
      <c r="FBU7" s="33"/>
      <c r="FBV7" s="33"/>
      <c r="FBW7" s="33"/>
      <c r="FBX7" s="33"/>
      <c r="FBY7" s="33"/>
      <c r="FBZ7" s="33"/>
      <c r="FCA7" s="33"/>
      <c r="FCB7" s="33"/>
      <c r="FCC7" s="33"/>
      <c r="FCD7" s="33"/>
      <c r="FCE7" s="33"/>
      <c r="FCF7" s="33"/>
      <c r="FCG7" s="33"/>
      <c r="FCH7" s="33"/>
      <c r="FCI7" s="33"/>
      <c r="FCJ7" s="33"/>
      <c r="FCK7" s="33"/>
      <c r="FCL7" s="33"/>
      <c r="FCM7" s="33"/>
      <c r="FCN7" s="33"/>
      <c r="FCO7" s="33"/>
      <c r="FCP7" s="33"/>
      <c r="FCQ7" s="33"/>
      <c r="FCR7" s="33"/>
      <c r="FCS7" s="33"/>
      <c r="FCT7" s="33"/>
      <c r="FCU7" s="33"/>
      <c r="FCV7" s="33"/>
      <c r="FCW7" s="33"/>
      <c r="FCX7" s="33"/>
      <c r="FCY7" s="33"/>
      <c r="FCZ7" s="33"/>
      <c r="FDA7" s="33"/>
      <c r="FDB7" s="33"/>
      <c r="FDC7" s="33"/>
      <c r="FDD7" s="33"/>
      <c r="FDE7" s="33"/>
      <c r="FDF7" s="33"/>
      <c r="FDG7" s="33"/>
      <c r="FDH7" s="33"/>
      <c r="FDI7" s="33"/>
      <c r="FDJ7" s="33"/>
      <c r="FDK7" s="33"/>
      <c r="FDL7" s="33"/>
      <c r="FDM7" s="33"/>
      <c r="FDN7" s="33"/>
      <c r="FDO7" s="33"/>
      <c r="FDP7" s="33"/>
      <c r="FDQ7" s="33"/>
      <c r="FDR7" s="33"/>
      <c r="FDS7" s="33"/>
      <c r="FDT7" s="33"/>
      <c r="FDU7" s="33"/>
      <c r="FDV7" s="33"/>
      <c r="FDW7" s="33"/>
      <c r="FDX7" s="33"/>
      <c r="FDY7" s="33"/>
      <c r="FDZ7" s="33"/>
      <c r="FEA7" s="33"/>
      <c r="FEB7" s="33"/>
      <c r="FEC7" s="33"/>
      <c r="FED7" s="33"/>
      <c r="FEE7" s="33"/>
      <c r="FEF7" s="33"/>
      <c r="FEG7" s="33"/>
      <c r="FEH7" s="33"/>
      <c r="FEI7" s="33"/>
      <c r="FEJ7" s="33"/>
      <c r="FEK7" s="33"/>
      <c r="FEL7" s="33"/>
      <c r="FEM7" s="33"/>
      <c r="FEN7" s="33"/>
      <c r="FEO7" s="33"/>
      <c r="FEP7" s="33"/>
      <c r="FEQ7" s="33"/>
      <c r="FER7" s="33"/>
      <c r="FES7" s="33"/>
      <c r="FET7" s="33"/>
      <c r="FEU7" s="33"/>
      <c r="FEV7" s="33"/>
      <c r="FEW7" s="33"/>
      <c r="FEX7" s="33"/>
      <c r="FEY7" s="33"/>
      <c r="FEZ7" s="33"/>
      <c r="FFA7" s="33"/>
      <c r="FFB7" s="33"/>
      <c r="FFC7" s="33"/>
      <c r="FFD7" s="33"/>
      <c r="FFE7" s="33"/>
      <c r="FFF7" s="33"/>
      <c r="FFG7" s="33"/>
      <c r="FFH7" s="33"/>
      <c r="FFI7" s="33"/>
      <c r="FFJ7" s="33"/>
      <c r="FFK7" s="33"/>
      <c r="FFL7" s="33"/>
      <c r="FFM7" s="33"/>
      <c r="FFN7" s="33"/>
      <c r="FFO7" s="33"/>
      <c r="FFP7" s="33"/>
      <c r="FFQ7" s="33"/>
      <c r="FFR7" s="33"/>
      <c r="FFS7" s="33"/>
      <c r="FFT7" s="33"/>
      <c r="FFU7" s="33"/>
      <c r="FFV7" s="33"/>
      <c r="FFW7" s="33"/>
      <c r="FFX7" s="33"/>
      <c r="FFY7" s="33"/>
      <c r="FFZ7" s="33"/>
      <c r="FGA7" s="33"/>
      <c r="FGB7" s="33"/>
      <c r="FGC7" s="33"/>
      <c r="FGD7" s="33"/>
      <c r="FGE7" s="33"/>
      <c r="FGF7" s="33"/>
      <c r="FGG7" s="33"/>
      <c r="FGH7" s="33"/>
      <c r="FGI7" s="33"/>
      <c r="FGJ7" s="33"/>
      <c r="FGK7" s="33"/>
      <c r="FGL7" s="33"/>
      <c r="FGM7" s="33"/>
      <c r="FGN7" s="33"/>
      <c r="FGO7" s="33"/>
      <c r="FGP7" s="33"/>
      <c r="FGQ7" s="33"/>
      <c r="FGR7" s="33"/>
      <c r="FGS7" s="33"/>
      <c r="FGT7" s="33"/>
      <c r="FGU7" s="33"/>
      <c r="FGV7" s="33"/>
      <c r="FGW7" s="33"/>
      <c r="FGX7" s="33"/>
      <c r="FGY7" s="33"/>
      <c r="FGZ7" s="33"/>
      <c r="FHA7" s="33"/>
      <c r="FHB7" s="33"/>
      <c r="FHC7" s="33"/>
      <c r="FHD7" s="33"/>
      <c r="FHE7" s="33"/>
      <c r="FHF7" s="33"/>
      <c r="FHG7" s="33"/>
      <c r="FHH7" s="33"/>
      <c r="FHI7" s="33"/>
      <c r="FHJ7" s="33"/>
      <c r="FHK7" s="33"/>
      <c r="FHL7" s="33"/>
      <c r="FHM7" s="33"/>
      <c r="FHN7" s="33"/>
      <c r="FHO7" s="33"/>
      <c r="FHP7" s="33"/>
      <c r="FHQ7" s="33"/>
      <c r="FHR7" s="33"/>
      <c r="FHS7" s="33"/>
      <c r="FHT7" s="33"/>
      <c r="FHU7" s="33"/>
      <c r="FHV7" s="33"/>
      <c r="FHW7" s="33"/>
      <c r="FHX7" s="33"/>
      <c r="FHY7" s="33"/>
      <c r="FHZ7" s="33"/>
      <c r="FIA7" s="33"/>
      <c r="FIB7" s="33"/>
      <c r="FIC7" s="33"/>
      <c r="FID7" s="33"/>
      <c r="FIE7" s="33"/>
      <c r="FIF7" s="33"/>
      <c r="FIG7" s="33"/>
      <c r="FIH7" s="33"/>
      <c r="FII7" s="33"/>
      <c r="FIJ7" s="33"/>
      <c r="FIK7" s="33"/>
      <c r="FIL7" s="33"/>
      <c r="FIM7" s="33"/>
      <c r="FIN7" s="33"/>
      <c r="FIO7" s="33"/>
      <c r="FIP7" s="33"/>
      <c r="FIQ7" s="33"/>
      <c r="FIR7" s="33"/>
      <c r="FIS7" s="33"/>
      <c r="FIT7" s="33"/>
      <c r="FIU7" s="33"/>
      <c r="FIV7" s="33"/>
      <c r="FIW7" s="33"/>
      <c r="FIX7" s="33"/>
      <c r="FIY7" s="33"/>
      <c r="FIZ7" s="33"/>
      <c r="FJA7" s="33"/>
      <c r="FJB7" s="33"/>
      <c r="FJC7" s="33"/>
      <c r="FJD7" s="33"/>
      <c r="FJE7" s="33"/>
      <c r="FJF7" s="33"/>
      <c r="FJG7" s="33"/>
      <c r="FJH7" s="33"/>
      <c r="FJI7" s="33"/>
      <c r="FJJ7" s="33"/>
      <c r="FJK7" s="33"/>
      <c r="FJL7" s="33"/>
      <c r="FJM7" s="33"/>
      <c r="FJN7" s="33"/>
      <c r="FJO7" s="33"/>
      <c r="FJP7" s="33"/>
      <c r="FJQ7" s="33"/>
      <c r="FJR7" s="33"/>
      <c r="FJS7" s="33"/>
      <c r="FJT7" s="33"/>
      <c r="FJU7" s="33"/>
      <c r="FJV7" s="33"/>
      <c r="FJW7" s="33"/>
      <c r="FJX7" s="33"/>
      <c r="FJY7" s="33"/>
      <c r="FJZ7" s="33"/>
      <c r="FKA7" s="33"/>
      <c r="FKB7" s="33"/>
      <c r="FKC7" s="33"/>
      <c r="FKD7" s="33"/>
      <c r="FKE7" s="33"/>
      <c r="FKF7" s="33"/>
      <c r="FKG7" s="33"/>
      <c r="FKH7" s="33"/>
      <c r="FKI7" s="33"/>
      <c r="FKJ7" s="33"/>
      <c r="FKK7" s="33"/>
      <c r="FKL7" s="33"/>
      <c r="FKM7" s="33"/>
      <c r="FKN7" s="33"/>
      <c r="FKO7" s="33"/>
      <c r="FKP7" s="33"/>
      <c r="FKQ7" s="33"/>
      <c r="FKR7" s="33"/>
      <c r="FKS7" s="33"/>
      <c r="FKT7" s="33"/>
      <c r="FKU7" s="33"/>
      <c r="FKV7" s="33"/>
      <c r="FKW7" s="33"/>
      <c r="FKX7" s="33"/>
      <c r="FKY7" s="33"/>
      <c r="FKZ7" s="33"/>
      <c r="FLA7" s="33"/>
      <c r="FLB7" s="33"/>
      <c r="FLC7" s="33"/>
      <c r="FLD7" s="33"/>
      <c r="FLE7" s="33"/>
      <c r="FLF7" s="33"/>
      <c r="FLG7" s="33"/>
      <c r="FLH7" s="33"/>
      <c r="FLI7" s="33"/>
      <c r="FLJ7" s="33"/>
      <c r="FLK7" s="33"/>
      <c r="FLL7" s="33"/>
      <c r="FLM7" s="33"/>
      <c r="FLN7" s="33"/>
      <c r="FLO7" s="33"/>
      <c r="FLP7" s="33"/>
      <c r="FLQ7" s="33"/>
      <c r="FLR7" s="33"/>
      <c r="FLS7" s="33"/>
      <c r="FLT7" s="33"/>
      <c r="FLU7" s="33"/>
      <c r="FLV7" s="33"/>
      <c r="FLW7" s="33"/>
      <c r="FLX7" s="33"/>
      <c r="FLY7" s="33"/>
      <c r="FLZ7" s="33"/>
      <c r="FMA7" s="33"/>
      <c r="FMB7" s="33"/>
      <c r="FMC7" s="33"/>
      <c r="FMD7" s="33"/>
      <c r="FME7" s="33"/>
      <c r="FMF7" s="33"/>
      <c r="FMG7" s="33"/>
      <c r="FMH7" s="33"/>
      <c r="FMI7" s="33"/>
      <c r="FMJ7" s="33"/>
      <c r="FMK7" s="33"/>
      <c r="FML7" s="33"/>
      <c r="FMM7" s="33"/>
      <c r="FMN7" s="33"/>
      <c r="FMO7" s="33"/>
      <c r="FMP7" s="33"/>
      <c r="FMQ7" s="33"/>
      <c r="FMR7" s="33"/>
      <c r="FMS7" s="33"/>
      <c r="FMT7" s="33"/>
      <c r="FMU7" s="33"/>
      <c r="FMV7" s="33"/>
      <c r="FMW7" s="33"/>
      <c r="FMX7" s="33"/>
      <c r="FMY7" s="33"/>
      <c r="FMZ7" s="33"/>
      <c r="FNA7" s="33"/>
      <c r="FNB7" s="33"/>
      <c r="FNC7" s="33"/>
      <c r="FND7" s="33"/>
      <c r="FNE7" s="33"/>
      <c r="FNF7" s="33"/>
      <c r="FNG7" s="33"/>
      <c r="FNH7" s="33"/>
      <c r="FNI7" s="33"/>
      <c r="FNJ7" s="33"/>
      <c r="FNK7" s="33"/>
      <c r="FNL7" s="33"/>
      <c r="FNM7" s="33"/>
      <c r="FNN7" s="33"/>
      <c r="FNO7" s="33"/>
      <c r="FNP7" s="33"/>
      <c r="FNQ7" s="33"/>
      <c r="FNR7" s="33"/>
      <c r="FNS7" s="33"/>
      <c r="FNT7" s="33"/>
      <c r="FNU7" s="33"/>
      <c r="FNV7" s="33"/>
      <c r="FNW7" s="33"/>
      <c r="FNX7" s="33"/>
      <c r="FNY7" s="33"/>
      <c r="FNZ7" s="33"/>
      <c r="FOA7" s="33"/>
      <c r="FOB7" s="33"/>
      <c r="FOC7" s="33"/>
      <c r="FOD7" s="33"/>
      <c r="FOE7" s="33"/>
      <c r="FOF7" s="33"/>
      <c r="FOG7" s="33"/>
      <c r="FOH7" s="33"/>
      <c r="FOI7" s="33"/>
      <c r="FOJ7" s="33"/>
      <c r="FOK7" s="33"/>
      <c r="FOL7" s="33"/>
      <c r="FOM7" s="33"/>
      <c r="FON7" s="33"/>
      <c r="FOO7" s="33"/>
      <c r="FOP7" s="33"/>
      <c r="FOQ7" s="33"/>
      <c r="FOR7" s="33"/>
      <c r="FOS7" s="33"/>
      <c r="FOT7" s="33"/>
      <c r="FOU7" s="33"/>
      <c r="FOV7" s="33"/>
      <c r="FOW7" s="33"/>
      <c r="FOX7" s="33"/>
      <c r="FOY7" s="33"/>
      <c r="FOZ7" s="33"/>
      <c r="FPA7" s="33"/>
      <c r="FPB7" s="33"/>
      <c r="FPC7" s="33"/>
      <c r="FPD7" s="33"/>
      <c r="FPE7" s="33"/>
      <c r="FPF7" s="33"/>
      <c r="FPG7" s="33"/>
      <c r="FPH7" s="33"/>
      <c r="FPI7" s="33"/>
      <c r="FPJ7" s="33"/>
      <c r="FPK7" s="33"/>
      <c r="FPL7" s="33"/>
      <c r="FPM7" s="33"/>
      <c r="FPN7" s="33"/>
      <c r="FPO7" s="33"/>
      <c r="FPP7" s="33"/>
      <c r="FPQ7" s="33"/>
      <c r="FPR7" s="33"/>
      <c r="FPS7" s="33"/>
      <c r="FPT7" s="33"/>
      <c r="FPU7" s="33"/>
      <c r="FPV7" s="33"/>
      <c r="FPW7" s="33"/>
      <c r="FPX7" s="33"/>
      <c r="FPY7" s="33"/>
      <c r="FPZ7" s="33"/>
      <c r="FQA7" s="33"/>
      <c r="FQB7" s="33"/>
      <c r="FQC7" s="33"/>
      <c r="FQD7" s="33"/>
      <c r="FQE7" s="33"/>
      <c r="FQF7" s="33"/>
      <c r="FQG7" s="33"/>
      <c r="FQH7" s="33"/>
      <c r="FQI7" s="33"/>
      <c r="FQJ7" s="33"/>
      <c r="FQK7" s="33"/>
      <c r="FQL7" s="33"/>
      <c r="FQM7" s="33"/>
      <c r="FQN7" s="33"/>
      <c r="FQO7" s="33"/>
      <c r="FQP7" s="33"/>
      <c r="FQQ7" s="33"/>
      <c r="FQR7" s="33"/>
      <c r="FQS7" s="33"/>
      <c r="FQT7" s="33"/>
      <c r="FQU7" s="33"/>
      <c r="FQV7" s="33"/>
      <c r="FQW7" s="33"/>
      <c r="FQX7" s="33"/>
      <c r="FQY7" s="33"/>
      <c r="FQZ7" s="33"/>
      <c r="FRA7" s="33"/>
      <c r="FRB7" s="33"/>
      <c r="FRC7" s="33"/>
      <c r="FRD7" s="33"/>
      <c r="FRE7" s="33"/>
      <c r="FRF7" s="33"/>
      <c r="FRG7" s="33"/>
      <c r="FRH7" s="33"/>
      <c r="FRI7" s="33"/>
      <c r="FRJ7" s="33"/>
      <c r="FRK7" s="33"/>
      <c r="FRL7" s="33"/>
      <c r="FRM7" s="33"/>
      <c r="FRN7" s="33"/>
      <c r="FRO7" s="33"/>
      <c r="FRP7" s="33"/>
      <c r="FRQ7" s="33"/>
      <c r="FRR7" s="33"/>
      <c r="FRS7" s="33"/>
      <c r="FRT7" s="33"/>
      <c r="FRU7" s="33"/>
      <c r="FRV7" s="33"/>
      <c r="FRW7" s="33"/>
      <c r="FRX7" s="33"/>
      <c r="FRY7" s="33"/>
      <c r="FRZ7" s="33"/>
      <c r="FSA7" s="33"/>
      <c r="FSB7" s="33"/>
      <c r="FSC7" s="33"/>
      <c r="FSD7" s="33"/>
      <c r="FSE7" s="33"/>
      <c r="FSF7" s="33"/>
      <c r="FSG7" s="33"/>
      <c r="FSH7" s="33"/>
      <c r="FSI7" s="33"/>
      <c r="FSJ7" s="33"/>
      <c r="FSK7" s="33"/>
      <c r="FSL7" s="33"/>
      <c r="FSM7" s="33"/>
      <c r="FSN7" s="33"/>
      <c r="FSO7" s="33"/>
      <c r="FSP7" s="33"/>
      <c r="FSQ7" s="33"/>
      <c r="FSR7" s="33"/>
      <c r="FSS7" s="33"/>
      <c r="FST7" s="33"/>
      <c r="FSU7" s="33"/>
      <c r="FSV7" s="33"/>
      <c r="FSW7" s="33"/>
      <c r="FSX7" s="33"/>
      <c r="FSY7" s="33"/>
      <c r="FSZ7" s="33"/>
      <c r="FTA7" s="33"/>
      <c r="FTB7" s="33"/>
      <c r="FTC7" s="33"/>
      <c r="FTD7" s="33"/>
      <c r="FTE7" s="33"/>
      <c r="FTF7" s="33"/>
      <c r="FTG7" s="33"/>
      <c r="FTH7" s="33"/>
      <c r="FTI7" s="33"/>
      <c r="FTJ7" s="33"/>
      <c r="FTK7" s="33"/>
      <c r="FTL7" s="33"/>
      <c r="FTM7" s="33"/>
      <c r="FTN7" s="33"/>
      <c r="FTO7" s="33"/>
      <c r="FTP7" s="33"/>
      <c r="FTQ7" s="33"/>
      <c r="FTR7" s="33"/>
      <c r="FTS7" s="33"/>
      <c r="FTT7" s="33"/>
      <c r="FTU7" s="33"/>
      <c r="FTV7" s="33"/>
      <c r="FTW7" s="33"/>
      <c r="FTX7" s="33"/>
      <c r="FTY7" s="33"/>
      <c r="FTZ7" s="33"/>
      <c r="FUA7" s="33"/>
      <c r="FUB7" s="33"/>
      <c r="FUC7" s="33"/>
      <c r="FUD7" s="33"/>
      <c r="FUE7" s="33"/>
      <c r="FUF7" s="33"/>
      <c r="FUG7" s="33"/>
      <c r="FUH7" s="33"/>
      <c r="FUI7" s="33"/>
      <c r="FUJ7" s="33"/>
      <c r="FUK7" s="33"/>
      <c r="FUL7" s="33"/>
      <c r="FUM7" s="33"/>
      <c r="FUN7" s="33"/>
      <c r="FUO7" s="33"/>
      <c r="FUP7" s="33"/>
      <c r="FUQ7" s="33"/>
      <c r="FUR7" s="33"/>
      <c r="FUS7" s="33"/>
      <c r="FUT7" s="33"/>
      <c r="FUU7" s="33"/>
      <c r="FUV7" s="33"/>
      <c r="FUW7" s="33"/>
      <c r="FUX7" s="33"/>
      <c r="FUY7" s="33"/>
      <c r="FUZ7" s="33"/>
      <c r="FVA7" s="33"/>
      <c r="FVB7" s="33"/>
      <c r="FVC7" s="33"/>
      <c r="FVD7" s="33"/>
      <c r="FVE7" s="33"/>
      <c r="FVF7" s="33"/>
      <c r="FVG7" s="33"/>
      <c r="FVH7" s="33"/>
      <c r="FVI7" s="33"/>
      <c r="FVJ7" s="33"/>
      <c r="FVK7" s="33"/>
      <c r="FVL7" s="33"/>
      <c r="FVM7" s="33"/>
      <c r="FVN7" s="33"/>
      <c r="FVO7" s="33"/>
      <c r="FVP7" s="33"/>
      <c r="FVQ7" s="33"/>
      <c r="FVR7" s="33"/>
      <c r="FVS7" s="33"/>
      <c r="FVT7" s="33"/>
      <c r="FVU7" s="33"/>
      <c r="FVV7" s="33"/>
      <c r="FVW7" s="33"/>
      <c r="FVX7" s="33"/>
      <c r="FVY7" s="33"/>
      <c r="FVZ7" s="33"/>
      <c r="FWA7" s="33"/>
      <c r="FWB7" s="33"/>
      <c r="FWC7" s="33"/>
      <c r="FWD7" s="33"/>
      <c r="FWE7" s="33"/>
      <c r="FWF7" s="33"/>
      <c r="FWG7" s="33"/>
      <c r="FWH7" s="33"/>
      <c r="FWI7" s="33"/>
      <c r="FWJ7" s="33"/>
      <c r="FWK7" s="33"/>
      <c r="FWL7" s="33"/>
      <c r="FWM7" s="33"/>
      <c r="FWN7" s="33"/>
      <c r="FWO7" s="33"/>
      <c r="FWP7" s="33"/>
      <c r="FWQ7" s="33"/>
      <c r="FWR7" s="33"/>
      <c r="FWS7" s="33"/>
      <c r="FWT7" s="33"/>
      <c r="FWU7" s="33"/>
      <c r="FWV7" s="33"/>
      <c r="FWW7" s="33"/>
      <c r="FWX7" s="33"/>
      <c r="FWY7" s="33"/>
      <c r="FWZ7" s="33"/>
      <c r="FXA7" s="33"/>
      <c r="FXB7" s="33"/>
      <c r="FXC7" s="33"/>
      <c r="FXD7" s="33"/>
      <c r="FXE7" s="33"/>
      <c r="FXF7" s="33"/>
      <c r="FXG7" s="33"/>
      <c r="FXH7" s="33"/>
      <c r="FXI7" s="33"/>
      <c r="FXJ7" s="33"/>
      <c r="FXK7" s="33"/>
      <c r="FXL7" s="33"/>
      <c r="FXM7" s="33"/>
      <c r="FXN7" s="33"/>
      <c r="FXO7" s="33"/>
      <c r="FXP7" s="33"/>
      <c r="FXQ7" s="33"/>
      <c r="FXR7" s="33"/>
      <c r="FXS7" s="33"/>
      <c r="FXT7" s="33"/>
      <c r="FXU7" s="33"/>
      <c r="FXV7" s="33"/>
      <c r="FXW7" s="33"/>
      <c r="FXX7" s="33"/>
      <c r="FXY7" s="33"/>
      <c r="FXZ7" s="33"/>
      <c r="FYA7" s="33"/>
      <c r="FYB7" s="33"/>
      <c r="FYC7" s="33"/>
      <c r="FYD7" s="33"/>
      <c r="FYE7" s="33"/>
      <c r="FYF7" s="33"/>
      <c r="FYG7" s="33"/>
      <c r="FYH7" s="33"/>
      <c r="FYI7" s="33"/>
      <c r="FYJ7" s="33"/>
      <c r="FYK7" s="33"/>
      <c r="FYL7" s="33"/>
      <c r="FYM7" s="33"/>
      <c r="FYN7" s="33"/>
      <c r="FYO7" s="33"/>
      <c r="FYP7" s="33"/>
      <c r="FYQ7" s="33"/>
      <c r="FYR7" s="33"/>
      <c r="FYS7" s="33"/>
      <c r="FYT7" s="33"/>
      <c r="FYU7" s="33"/>
      <c r="FYV7" s="33"/>
      <c r="FYW7" s="33"/>
      <c r="FYX7" s="33"/>
      <c r="FYY7" s="33"/>
      <c r="FYZ7" s="33"/>
      <c r="FZA7" s="33"/>
      <c r="FZB7" s="33"/>
      <c r="FZC7" s="33"/>
      <c r="FZD7" s="33"/>
      <c r="FZE7" s="33"/>
      <c r="FZF7" s="33"/>
      <c r="FZG7" s="33"/>
      <c r="FZH7" s="33"/>
      <c r="FZI7" s="33"/>
      <c r="FZJ7" s="33"/>
      <c r="FZK7" s="33"/>
      <c r="FZL7" s="33"/>
      <c r="FZM7" s="33"/>
      <c r="FZN7" s="33"/>
      <c r="FZO7" s="33"/>
      <c r="FZP7" s="33"/>
      <c r="FZQ7" s="33"/>
      <c r="FZR7" s="33"/>
      <c r="FZS7" s="33"/>
      <c r="FZT7" s="33"/>
      <c r="FZU7" s="33"/>
      <c r="FZV7" s="33"/>
      <c r="FZW7" s="33"/>
      <c r="FZX7" s="33"/>
      <c r="FZY7" s="33"/>
      <c r="FZZ7" s="33"/>
      <c r="GAA7" s="33"/>
      <c r="GAB7" s="33"/>
      <c r="GAC7" s="33"/>
      <c r="GAD7" s="33"/>
      <c r="GAE7" s="33"/>
      <c r="GAF7" s="33"/>
      <c r="GAG7" s="33"/>
      <c r="GAH7" s="33"/>
      <c r="GAI7" s="33"/>
      <c r="GAJ7" s="33"/>
      <c r="GAK7" s="33"/>
      <c r="GAL7" s="33"/>
      <c r="GAM7" s="33"/>
      <c r="GAN7" s="33"/>
      <c r="GAO7" s="33"/>
      <c r="GAP7" s="33"/>
      <c r="GAQ7" s="33"/>
      <c r="GAR7" s="33"/>
      <c r="GAS7" s="33"/>
      <c r="GAT7" s="33"/>
      <c r="GAU7" s="33"/>
      <c r="GAV7" s="33"/>
      <c r="GAW7" s="33"/>
      <c r="GAX7" s="33"/>
      <c r="GAY7" s="33"/>
      <c r="GAZ7" s="33"/>
      <c r="GBA7" s="33"/>
      <c r="GBB7" s="33"/>
      <c r="GBC7" s="33"/>
      <c r="GBD7" s="33"/>
      <c r="GBE7" s="33"/>
      <c r="GBF7" s="33"/>
      <c r="GBG7" s="33"/>
      <c r="GBH7" s="33"/>
      <c r="GBI7" s="33"/>
      <c r="GBJ7" s="33"/>
      <c r="GBK7" s="33"/>
      <c r="GBL7" s="33"/>
      <c r="GBM7" s="33"/>
      <c r="GBN7" s="33"/>
      <c r="GBO7" s="33"/>
      <c r="GBP7" s="33"/>
      <c r="GBQ7" s="33"/>
      <c r="GBR7" s="33"/>
      <c r="GBS7" s="33"/>
      <c r="GBT7" s="33"/>
      <c r="GBU7" s="33"/>
      <c r="GBV7" s="33"/>
      <c r="GBW7" s="33"/>
      <c r="GBX7" s="33"/>
      <c r="GBY7" s="33"/>
      <c r="GBZ7" s="33"/>
      <c r="GCA7" s="33"/>
      <c r="GCB7" s="33"/>
      <c r="GCC7" s="33"/>
      <c r="GCD7" s="33"/>
      <c r="GCE7" s="33"/>
      <c r="GCF7" s="33"/>
      <c r="GCG7" s="33"/>
      <c r="GCH7" s="33"/>
      <c r="GCI7" s="33"/>
      <c r="GCJ7" s="33"/>
      <c r="GCK7" s="33"/>
      <c r="GCL7" s="33"/>
      <c r="GCM7" s="33"/>
      <c r="GCN7" s="33"/>
      <c r="GCO7" s="33"/>
      <c r="GCP7" s="33"/>
      <c r="GCQ7" s="33"/>
      <c r="GCR7" s="33"/>
      <c r="GCS7" s="33"/>
      <c r="GCT7" s="33"/>
      <c r="GCU7" s="33"/>
      <c r="GCV7" s="33"/>
      <c r="GCW7" s="33"/>
      <c r="GCX7" s="33"/>
      <c r="GCY7" s="33"/>
      <c r="GCZ7" s="33"/>
      <c r="GDA7" s="33"/>
      <c r="GDB7" s="33"/>
      <c r="GDC7" s="33"/>
      <c r="GDD7" s="33"/>
      <c r="GDE7" s="33"/>
      <c r="GDF7" s="33"/>
      <c r="GDG7" s="33"/>
      <c r="GDH7" s="33"/>
      <c r="GDI7" s="33"/>
      <c r="GDJ7" s="33"/>
      <c r="GDK7" s="33"/>
      <c r="GDL7" s="33"/>
      <c r="GDM7" s="33"/>
      <c r="GDN7" s="33"/>
      <c r="GDO7" s="33"/>
      <c r="GDP7" s="33"/>
      <c r="GDQ7" s="33"/>
      <c r="GDR7" s="33"/>
      <c r="GDS7" s="33"/>
      <c r="GDT7" s="33"/>
      <c r="GDU7" s="33"/>
      <c r="GDV7" s="33"/>
      <c r="GDW7" s="33"/>
      <c r="GDX7" s="33"/>
      <c r="GDY7" s="33"/>
      <c r="GDZ7" s="33"/>
      <c r="GEA7" s="33"/>
      <c r="GEB7" s="33"/>
      <c r="GEC7" s="33"/>
      <c r="GED7" s="33"/>
      <c r="GEE7" s="33"/>
      <c r="GEF7" s="33"/>
      <c r="GEG7" s="33"/>
      <c r="GEH7" s="33"/>
      <c r="GEI7" s="33"/>
      <c r="GEJ7" s="33"/>
      <c r="GEK7" s="33"/>
      <c r="GEL7" s="33"/>
      <c r="GEM7" s="33"/>
      <c r="GEN7" s="33"/>
      <c r="GEO7" s="33"/>
      <c r="GEP7" s="33"/>
      <c r="GEQ7" s="33"/>
      <c r="GER7" s="33"/>
      <c r="GES7" s="33"/>
      <c r="GET7" s="33"/>
      <c r="GEU7" s="33"/>
      <c r="GEV7" s="33"/>
      <c r="GEW7" s="33"/>
      <c r="GEX7" s="33"/>
      <c r="GEY7" s="33"/>
      <c r="GEZ7" s="33"/>
      <c r="GFA7" s="33"/>
      <c r="GFB7" s="33"/>
      <c r="GFC7" s="33"/>
      <c r="GFD7" s="33"/>
      <c r="GFE7" s="33"/>
      <c r="GFF7" s="33"/>
      <c r="GFG7" s="33"/>
      <c r="GFH7" s="33"/>
      <c r="GFI7" s="33"/>
      <c r="GFJ7" s="33"/>
      <c r="GFK7" s="33"/>
      <c r="GFL7" s="33"/>
      <c r="GFM7" s="33"/>
      <c r="GFN7" s="33"/>
      <c r="GFO7" s="33"/>
      <c r="GFP7" s="33"/>
      <c r="GFQ7" s="33"/>
      <c r="GFR7" s="33"/>
      <c r="GFS7" s="33"/>
      <c r="GFT7" s="33"/>
      <c r="GFU7" s="33"/>
      <c r="GFV7" s="33"/>
      <c r="GFW7" s="33"/>
      <c r="GFX7" s="33"/>
      <c r="GFY7" s="33"/>
      <c r="GFZ7" s="33"/>
      <c r="GGA7" s="33"/>
      <c r="GGB7" s="33"/>
      <c r="GGC7" s="33"/>
      <c r="GGD7" s="33"/>
      <c r="GGE7" s="33"/>
      <c r="GGF7" s="33"/>
      <c r="GGG7" s="33"/>
      <c r="GGH7" s="33"/>
      <c r="GGI7" s="33"/>
      <c r="GGJ7" s="33"/>
      <c r="GGK7" s="33"/>
      <c r="GGL7" s="33"/>
      <c r="GGM7" s="33"/>
      <c r="GGN7" s="33"/>
      <c r="GGO7" s="33"/>
      <c r="GGP7" s="33"/>
      <c r="GGQ7" s="33"/>
      <c r="GGR7" s="33"/>
      <c r="GGS7" s="33"/>
      <c r="GGT7" s="33"/>
      <c r="GGU7" s="33"/>
      <c r="GGV7" s="33"/>
      <c r="GGW7" s="33"/>
      <c r="GGX7" s="33"/>
      <c r="GGY7" s="33"/>
      <c r="GGZ7" s="33"/>
      <c r="GHA7" s="33"/>
      <c r="GHB7" s="33"/>
      <c r="GHC7" s="33"/>
      <c r="GHD7" s="33"/>
      <c r="GHE7" s="33"/>
      <c r="GHF7" s="33"/>
      <c r="GHG7" s="33"/>
      <c r="GHH7" s="33"/>
      <c r="GHI7" s="33"/>
      <c r="GHJ7" s="33"/>
      <c r="GHK7" s="33"/>
      <c r="GHL7" s="33"/>
      <c r="GHM7" s="33"/>
      <c r="GHN7" s="33"/>
      <c r="GHO7" s="33"/>
      <c r="GHP7" s="33"/>
      <c r="GHQ7" s="33"/>
      <c r="GHR7" s="33"/>
      <c r="GHS7" s="33"/>
      <c r="GHT7" s="33"/>
      <c r="GHU7" s="33"/>
      <c r="GHV7" s="33"/>
      <c r="GHW7" s="33"/>
      <c r="GHX7" s="33"/>
      <c r="GHY7" s="33"/>
      <c r="GHZ7" s="33"/>
      <c r="GIA7" s="33"/>
      <c r="GIB7" s="33"/>
      <c r="GIC7" s="33"/>
      <c r="GID7" s="33"/>
      <c r="GIE7" s="33"/>
      <c r="GIF7" s="33"/>
      <c r="GIG7" s="33"/>
      <c r="GIH7" s="33"/>
      <c r="GII7" s="33"/>
      <c r="GIJ7" s="33"/>
      <c r="GIK7" s="33"/>
      <c r="GIL7" s="33"/>
      <c r="GIM7" s="33"/>
      <c r="GIN7" s="33"/>
      <c r="GIO7" s="33"/>
      <c r="GIP7" s="33"/>
      <c r="GIQ7" s="33"/>
      <c r="GIR7" s="33"/>
      <c r="GIS7" s="33"/>
      <c r="GIT7" s="33"/>
      <c r="GIU7" s="33"/>
      <c r="GIV7" s="33"/>
      <c r="GIW7" s="33"/>
      <c r="GIX7" s="33"/>
      <c r="GIY7" s="33"/>
      <c r="GIZ7" s="33"/>
      <c r="GJA7" s="33"/>
      <c r="GJB7" s="33"/>
      <c r="GJC7" s="33"/>
      <c r="GJD7" s="33"/>
      <c r="GJE7" s="33"/>
      <c r="GJF7" s="33"/>
      <c r="GJG7" s="33"/>
      <c r="GJH7" s="33"/>
      <c r="GJI7" s="33"/>
      <c r="GJJ7" s="33"/>
      <c r="GJK7" s="33"/>
      <c r="GJL7" s="33"/>
      <c r="GJM7" s="33"/>
      <c r="GJN7" s="33"/>
      <c r="GJO7" s="33"/>
      <c r="GJP7" s="33"/>
      <c r="GJQ7" s="33"/>
      <c r="GJR7" s="33"/>
      <c r="GJS7" s="33"/>
      <c r="GJT7" s="33"/>
      <c r="GJU7" s="33"/>
      <c r="GJV7" s="33"/>
      <c r="GJW7" s="33"/>
      <c r="GJX7" s="33"/>
      <c r="GJY7" s="33"/>
      <c r="GJZ7" s="33"/>
      <c r="GKA7" s="33"/>
      <c r="GKB7" s="33"/>
      <c r="GKC7" s="33"/>
      <c r="GKD7" s="33"/>
      <c r="GKE7" s="33"/>
      <c r="GKF7" s="33"/>
      <c r="GKG7" s="33"/>
      <c r="GKH7" s="33"/>
      <c r="GKI7" s="33"/>
      <c r="GKJ7" s="33"/>
      <c r="GKK7" s="33"/>
      <c r="GKL7" s="33"/>
      <c r="GKM7" s="33"/>
      <c r="GKN7" s="33"/>
      <c r="GKO7" s="33"/>
      <c r="GKP7" s="33"/>
      <c r="GKQ7" s="33"/>
      <c r="GKR7" s="33"/>
      <c r="GKS7" s="33"/>
      <c r="GKT7" s="33"/>
      <c r="GKU7" s="33"/>
      <c r="GKV7" s="33"/>
      <c r="GKW7" s="33"/>
      <c r="GKX7" s="33"/>
      <c r="GKY7" s="33"/>
      <c r="GKZ7" s="33"/>
      <c r="GLA7" s="33"/>
      <c r="GLB7" s="33"/>
      <c r="GLC7" s="33"/>
      <c r="GLD7" s="33"/>
      <c r="GLE7" s="33"/>
      <c r="GLF7" s="33"/>
      <c r="GLG7" s="33"/>
      <c r="GLH7" s="33"/>
      <c r="GLI7" s="33"/>
      <c r="GLJ7" s="33"/>
      <c r="GLK7" s="33"/>
      <c r="GLL7" s="33"/>
      <c r="GLM7" s="33"/>
      <c r="GLN7" s="33"/>
      <c r="GLO7" s="33"/>
      <c r="GLP7" s="33"/>
      <c r="GLQ7" s="33"/>
      <c r="GLR7" s="33"/>
      <c r="GLS7" s="33"/>
      <c r="GLT7" s="33"/>
      <c r="GLU7" s="33"/>
      <c r="GLV7" s="33"/>
      <c r="GLW7" s="33"/>
      <c r="GLX7" s="33"/>
      <c r="GLY7" s="33"/>
      <c r="GLZ7" s="33"/>
      <c r="GMA7" s="33"/>
      <c r="GMB7" s="33"/>
      <c r="GMC7" s="33"/>
      <c r="GMD7" s="33"/>
      <c r="GME7" s="33"/>
      <c r="GMF7" s="33"/>
      <c r="GMG7" s="33"/>
      <c r="GMH7" s="33"/>
      <c r="GMI7" s="33"/>
      <c r="GMJ7" s="33"/>
      <c r="GMK7" s="33"/>
      <c r="GML7" s="33"/>
      <c r="GMM7" s="33"/>
      <c r="GMN7" s="33"/>
      <c r="GMO7" s="33"/>
      <c r="GMP7" s="33"/>
      <c r="GMQ7" s="33"/>
      <c r="GMR7" s="33"/>
      <c r="GMS7" s="33"/>
      <c r="GMT7" s="33"/>
      <c r="GMU7" s="33"/>
      <c r="GMV7" s="33"/>
      <c r="GMW7" s="33"/>
      <c r="GMX7" s="33"/>
      <c r="GMY7" s="33"/>
      <c r="GMZ7" s="33"/>
      <c r="GNA7" s="33"/>
      <c r="GNB7" s="33"/>
      <c r="GNC7" s="33"/>
      <c r="GND7" s="33"/>
      <c r="GNE7" s="33"/>
      <c r="GNF7" s="33"/>
      <c r="GNG7" s="33"/>
      <c r="GNH7" s="33"/>
      <c r="GNI7" s="33"/>
      <c r="GNJ7" s="33"/>
      <c r="GNK7" s="33"/>
      <c r="GNL7" s="33"/>
      <c r="GNM7" s="33"/>
      <c r="GNN7" s="33"/>
      <c r="GNO7" s="33"/>
      <c r="GNP7" s="33"/>
      <c r="GNQ7" s="33"/>
      <c r="GNR7" s="33"/>
      <c r="GNS7" s="33"/>
      <c r="GNT7" s="33"/>
      <c r="GNU7" s="33"/>
      <c r="GNV7" s="33"/>
      <c r="GNW7" s="33"/>
      <c r="GNX7" s="33"/>
      <c r="GNY7" s="33"/>
      <c r="GNZ7" s="33"/>
      <c r="GOA7" s="33"/>
      <c r="GOB7" s="33"/>
      <c r="GOC7" s="33"/>
      <c r="GOD7" s="33"/>
      <c r="GOE7" s="33"/>
      <c r="GOF7" s="33"/>
      <c r="GOG7" s="33"/>
      <c r="GOH7" s="33"/>
      <c r="GOI7" s="33"/>
      <c r="GOJ7" s="33"/>
      <c r="GOK7" s="33"/>
      <c r="GOL7" s="33"/>
      <c r="GOM7" s="33"/>
      <c r="GON7" s="33"/>
      <c r="GOO7" s="33"/>
      <c r="GOP7" s="33"/>
      <c r="GOQ7" s="33"/>
      <c r="GOR7" s="33"/>
      <c r="GOS7" s="33"/>
      <c r="GOT7" s="33"/>
      <c r="GOU7" s="33"/>
      <c r="GOV7" s="33"/>
      <c r="GOW7" s="33"/>
      <c r="GOX7" s="33"/>
      <c r="GOY7" s="33"/>
      <c r="GOZ7" s="33"/>
      <c r="GPA7" s="33"/>
      <c r="GPB7" s="33"/>
      <c r="GPC7" s="33"/>
      <c r="GPD7" s="33"/>
      <c r="GPE7" s="33"/>
      <c r="GPF7" s="33"/>
      <c r="GPG7" s="33"/>
      <c r="GPH7" s="33"/>
      <c r="GPI7" s="33"/>
      <c r="GPJ7" s="33"/>
      <c r="GPK7" s="33"/>
      <c r="GPL7" s="33"/>
      <c r="GPM7" s="33"/>
      <c r="GPN7" s="33"/>
      <c r="GPO7" s="33"/>
      <c r="GPP7" s="33"/>
      <c r="GPQ7" s="33"/>
      <c r="GPR7" s="33"/>
      <c r="GPS7" s="33"/>
      <c r="GPT7" s="33"/>
      <c r="GPU7" s="33"/>
      <c r="GPV7" s="33"/>
      <c r="GPW7" s="33"/>
      <c r="GPX7" s="33"/>
      <c r="GPY7" s="33"/>
      <c r="GPZ7" s="33"/>
      <c r="GQA7" s="33"/>
      <c r="GQB7" s="33"/>
      <c r="GQC7" s="33"/>
      <c r="GQD7" s="33"/>
      <c r="GQE7" s="33"/>
      <c r="GQF7" s="33"/>
      <c r="GQG7" s="33"/>
      <c r="GQH7" s="33"/>
      <c r="GQI7" s="33"/>
      <c r="GQJ7" s="33"/>
      <c r="GQK7" s="33"/>
      <c r="GQL7" s="33"/>
      <c r="GQM7" s="33"/>
      <c r="GQN7" s="33"/>
      <c r="GQO7" s="33"/>
      <c r="GQP7" s="33"/>
      <c r="GQQ7" s="33"/>
      <c r="GQR7" s="33"/>
      <c r="GQS7" s="33"/>
      <c r="GQT7" s="33"/>
      <c r="GQU7" s="33"/>
      <c r="GQV7" s="33"/>
      <c r="GQW7" s="33"/>
      <c r="GQX7" s="33"/>
      <c r="GQY7" s="33"/>
      <c r="GQZ7" s="33"/>
      <c r="GRA7" s="33"/>
      <c r="GRB7" s="33"/>
      <c r="GRC7" s="33"/>
      <c r="GRD7" s="33"/>
      <c r="GRE7" s="33"/>
      <c r="GRF7" s="33"/>
      <c r="GRG7" s="33"/>
      <c r="GRH7" s="33"/>
      <c r="GRI7" s="33"/>
      <c r="GRJ7" s="33"/>
      <c r="GRK7" s="33"/>
      <c r="GRL7" s="33"/>
      <c r="GRM7" s="33"/>
      <c r="GRN7" s="33"/>
      <c r="GRO7" s="33"/>
      <c r="GRP7" s="33"/>
      <c r="GRQ7" s="33"/>
      <c r="GRR7" s="33"/>
      <c r="GRS7" s="33"/>
      <c r="GRT7" s="33"/>
      <c r="GRU7" s="33"/>
      <c r="GRV7" s="33"/>
      <c r="GRW7" s="33"/>
      <c r="GRX7" s="33"/>
      <c r="GRY7" s="33"/>
      <c r="GRZ7" s="33"/>
      <c r="GSA7" s="33"/>
      <c r="GSB7" s="33"/>
      <c r="GSC7" s="33"/>
      <c r="GSD7" s="33"/>
      <c r="GSE7" s="33"/>
      <c r="GSF7" s="33"/>
      <c r="GSG7" s="33"/>
      <c r="GSH7" s="33"/>
      <c r="GSI7" s="33"/>
      <c r="GSJ7" s="33"/>
      <c r="GSK7" s="33"/>
      <c r="GSL7" s="33"/>
      <c r="GSM7" s="33"/>
      <c r="GSN7" s="33"/>
      <c r="GSO7" s="33"/>
      <c r="GSP7" s="33"/>
      <c r="GSQ7" s="33"/>
      <c r="GSR7" s="33"/>
      <c r="GSS7" s="33"/>
      <c r="GST7" s="33"/>
      <c r="GSU7" s="33"/>
      <c r="GSV7" s="33"/>
      <c r="GSW7" s="33"/>
      <c r="GSX7" s="33"/>
      <c r="GSY7" s="33"/>
      <c r="GSZ7" s="33"/>
      <c r="GTA7" s="33"/>
      <c r="GTB7" s="33"/>
      <c r="GTC7" s="33"/>
      <c r="GTD7" s="33"/>
      <c r="GTE7" s="33"/>
      <c r="GTF7" s="33"/>
      <c r="GTG7" s="33"/>
      <c r="GTH7" s="33"/>
      <c r="GTI7" s="33"/>
      <c r="GTJ7" s="33"/>
      <c r="GTK7" s="33"/>
      <c r="GTL7" s="33"/>
      <c r="GTM7" s="33"/>
      <c r="GTN7" s="33"/>
      <c r="GTO7" s="33"/>
      <c r="GTP7" s="33"/>
      <c r="GTQ7" s="33"/>
      <c r="GTR7" s="33"/>
      <c r="GTS7" s="33"/>
      <c r="GTT7" s="33"/>
      <c r="GTU7" s="33"/>
      <c r="GTV7" s="33"/>
      <c r="GTW7" s="33"/>
      <c r="GTX7" s="33"/>
      <c r="GTY7" s="33"/>
      <c r="GTZ7" s="33"/>
      <c r="GUA7" s="33"/>
      <c r="GUB7" s="33"/>
      <c r="GUC7" s="33"/>
      <c r="GUD7" s="33"/>
      <c r="GUE7" s="33"/>
      <c r="GUF7" s="33"/>
      <c r="GUG7" s="33"/>
      <c r="GUH7" s="33"/>
      <c r="GUI7" s="33"/>
      <c r="GUJ7" s="33"/>
      <c r="GUK7" s="33"/>
      <c r="GUL7" s="33"/>
      <c r="GUM7" s="33"/>
      <c r="GUN7" s="33"/>
      <c r="GUO7" s="33"/>
      <c r="GUP7" s="33"/>
      <c r="GUQ7" s="33"/>
      <c r="GUR7" s="33"/>
      <c r="GUS7" s="33"/>
      <c r="GUT7" s="33"/>
      <c r="GUU7" s="33"/>
      <c r="GUV7" s="33"/>
      <c r="GUW7" s="33"/>
      <c r="GUX7" s="33"/>
      <c r="GUY7" s="33"/>
      <c r="GUZ7" s="33"/>
      <c r="GVA7" s="33"/>
      <c r="GVB7" s="33"/>
      <c r="GVC7" s="33"/>
      <c r="GVD7" s="33"/>
      <c r="GVE7" s="33"/>
      <c r="GVF7" s="33"/>
      <c r="GVG7" s="33"/>
      <c r="GVH7" s="33"/>
      <c r="GVI7" s="33"/>
      <c r="GVJ7" s="33"/>
      <c r="GVK7" s="33"/>
      <c r="GVL7" s="33"/>
      <c r="GVM7" s="33"/>
      <c r="GVN7" s="33"/>
      <c r="GVO7" s="33"/>
      <c r="GVP7" s="33"/>
      <c r="GVQ7" s="33"/>
      <c r="GVR7" s="33"/>
      <c r="GVS7" s="33"/>
      <c r="GVT7" s="33"/>
      <c r="GVU7" s="33"/>
      <c r="GVV7" s="33"/>
      <c r="GVW7" s="33"/>
      <c r="GVX7" s="33"/>
      <c r="GVY7" s="33"/>
      <c r="GVZ7" s="33"/>
      <c r="GWA7" s="33"/>
      <c r="GWB7" s="33"/>
      <c r="GWC7" s="33"/>
      <c r="GWD7" s="33"/>
      <c r="GWE7" s="33"/>
      <c r="GWF7" s="33"/>
      <c r="GWG7" s="33"/>
      <c r="GWH7" s="33"/>
      <c r="GWI7" s="33"/>
      <c r="GWJ7" s="33"/>
      <c r="GWK7" s="33"/>
      <c r="GWL7" s="33"/>
      <c r="GWM7" s="33"/>
      <c r="GWN7" s="33"/>
      <c r="GWO7" s="33"/>
      <c r="GWP7" s="33"/>
      <c r="GWQ7" s="33"/>
      <c r="GWR7" s="33"/>
      <c r="GWS7" s="33"/>
      <c r="GWT7" s="33"/>
      <c r="GWU7" s="33"/>
      <c r="GWV7" s="33"/>
      <c r="GWW7" s="33"/>
      <c r="GWX7" s="33"/>
      <c r="GWY7" s="33"/>
      <c r="GWZ7" s="33"/>
      <c r="GXA7" s="33"/>
      <c r="GXB7" s="33"/>
      <c r="GXC7" s="33"/>
      <c r="GXD7" s="33"/>
      <c r="GXE7" s="33"/>
      <c r="GXF7" s="33"/>
      <c r="GXG7" s="33"/>
      <c r="GXH7" s="33"/>
      <c r="GXI7" s="33"/>
      <c r="GXJ7" s="33"/>
      <c r="GXK7" s="33"/>
      <c r="GXL7" s="33"/>
      <c r="GXM7" s="33"/>
      <c r="GXN7" s="33"/>
      <c r="GXO7" s="33"/>
      <c r="GXP7" s="33"/>
      <c r="GXQ7" s="33"/>
      <c r="GXR7" s="33"/>
      <c r="GXS7" s="33"/>
      <c r="GXT7" s="33"/>
      <c r="GXU7" s="33"/>
      <c r="GXV7" s="33"/>
      <c r="GXW7" s="33"/>
      <c r="GXX7" s="33"/>
      <c r="GXY7" s="33"/>
      <c r="GXZ7" s="33"/>
      <c r="GYA7" s="33"/>
      <c r="GYB7" s="33"/>
      <c r="GYC7" s="33"/>
      <c r="GYD7" s="33"/>
      <c r="GYE7" s="33"/>
      <c r="GYF7" s="33"/>
      <c r="GYG7" s="33"/>
      <c r="GYH7" s="33"/>
      <c r="GYI7" s="33"/>
      <c r="GYJ7" s="33"/>
      <c r="GYK7" s="33"/>
      <c r="GYL7" s="33"/>
      <c r="GYM7" s="33"/>
      <c r="GYN7" s="33"/>
      <c r="GYO7" s="33"/>
      <c r="GYP7" s="33"/>
      <c r="GYQ7" s="33"/>
      <c r="GYR7" s="33"/>
      <c r="GYS7" s="33"/>
      <c r="GYT7" s="33"/>
      <c r="GYU7" s="33"/>
      <c r="GYV7" s="33"/>
      <c r="GYW7" s="33"/>
      <c r="GYX7" s="33"/>
      <c r="GYY7" s="33"/>
      <c r="GYZ7" s="33"/>
      <c r="GZA7" s="33"/>
      <c r="GZB7" s="33"/>
      <c r="GZC7" s="33"/>
      <c r="GZD7" s="33"/>
      <c r="GZE7" s="33"/>
      <c r="GZF7" s="33"/>
      <c r="GZG7" s="33"/>
      <c r="GZH7" s="33"/>
      <c r="GZI7" s="33"/>
      <c r="GZJ7" s="33"/>
      <c r="GZK7" s="33"/>
      <c r="GZL7" s="33"/>
      <c r="GZM7" s="33"/>
      <c r="GZN7" s="33"/>
      <c r="GZO7" s="33"/>
      <c r="GZP7" s="33"/>
      <c r="GZQ7" s="33"/>
      <c r="GZR7" s="33"/>
      <c r="GZS7" s="33"/>
      <c r="GZT7" s="33"/>
      <c r="GZU7" s="33"/>
      <c r="GZV7" s="33"/>
      <c r="GZW7" s="33"/>
      <c r="GZX7" s="33"/>
      <c r="GZY7" s="33"/>
      <c r="GZZ7" s="33"/>
      <c r="HAA7" s="33"/>
      <c r="HAB7" s="33"/>
      <c r="HAC7" s="33"/>
      <c r="HAD7" s="33"/>
      <c r="HAE7" s="33"/>
      <c r="HAF7" s="33"/>
      <c r="HAG7" s="33"/>
      <c r="HAH7" s="33"/>
      <c r="HAI7" s="33"/>
      <c r="HAJ7" s="33"/>
      <c r="HAK7" s="33"/>
      <c r="HAL7" s="33"/>
      <c r="HAM7" s="33"/>
      <c r="HAN7" s="33"/>
      <c r="HAO7" s="33"/>
      <c r="HAP7" s="33"/>
      <c r="HAQ7" s="33"/>
      <c r="HAR7" s="33"/>
      <c r="HAS7" s="33"/>
      <c r="HAT7" s="33"/>
      <c r="HAU7" s="33"/>
      <c r="HAV7" s="33"/>
      <c r="HAW7" s="33"/>
      <c r="HAX7" s="33"/>
      <c r="HAY7" s="33"/>
      <c r="HAZ7" s="33"/>
      <c r="HBA7" s="33"/>
      <c r="HBB7" s="33"/>
      <c r="HBC7" s="33"/>
      <c r="HBD7" s="33"/>
      <c r="HBE7" s="33"/>
      <c r="HBF7" s="33"/>
      <c r="HBG7" s="33"/>
      <c r="HBH7" s="33"/>
      <c r="HBI7" s="33"/>
      <c r="HBJ7" s="33"/>
      <c r="HBK7" s="33"/>
      <c r="HBL7" s="33"/>
      <c r="HBM7" s="33"/>
      <c r="HBN7" s="33"/>
      <c r="HBO7" s="33"/>
      <c r="HBP7" s="33"/>
      <c r="HBQ7" s="33"/>
      <c r="HBR7" s="33"/>
      <c r="HBS7" s="33"/>
      <c r="HBT7" s="33"/>
      <c r="HBU7" s="33"/>
      <c r="HBV7" s="33"/>
      <c r="HBW7" s="33"/>
      <c r="HBX7" s="33"/>
      <c r="HBY7" s="33"/>
      <c r="HBZ7" s="33"/>
      <c r="HCA7" s="33"/>
      <c r="HCB7" s="33"/>
      <c r="HCC7" s="33"/>
      <c r="HCD7" s="33"/>
      <c r="HCE7" s="33"/>
      <c r="HCF7" s="33"/>
      <c r="HCG7" s="33"/>
      <c r="HCH7" s="33"/>
      <c r="HCI7" s="33"/>
      <c r="HCJ7" s="33"/>
      <c r="HCK7" s="33"/>
      <c r="HCL7" s="33"/>
      <c r="HCM7" s="33"/>
      <c r="HCN7" s="33"/>
      <c r="HCO7" s="33"/>
      <c r="HCP7" s="33"/>
      <c r="HCQ7" s="33"/>
      <c r="HCR7" s="33"/>
      <c r="HCS7" s="33"/>
      <c r="HCT7" s="33"/>
      <c r="HCU7" s="33"/>
      <c r="HCV7" s="33"/>
      <c r="HCW7" s="33"/>
      <c r="HCX7" s="33"/>
      <c r="HCY7" s="33"/>
      <c r="HCZ7" s="33"/>
      <c r="HDA7" s="33"/>
      <c r="HDB7" s="33"/>
      <c r="HDC7" s="33"/>
      <c r="HDD7" s="33"/>
      <c r="HDE7" s="33"/>
      <c r="HDF7" s="33"/>
      <c r="HDG7" s="33"/>
      <c r="HDH7" s="33"/>
      <c r="HDI7" s="33"/>
      <c r="HDJ7" s="33"/>
      <c r="HDK7" s="33"/>
      <c r="HDL7" s="33"/>
      <c r="HDM7" s="33"/>
      <c r="HDN7" s="33"/>
      <c r="HDO7" s="33"/>
      <c r="HDP7" s="33"/>
      <c r="HDQ7" s="33"/>
      <c r="HDR7" s="33"/>
      <c r="HDS7" s="33"/>
      <c r="HDT7" s="33"/>
      <c r="HDU7" s="33"/>
      <c r="HDV7" s="33"/>
      <c r="HDW7" s="33"/>
      <c r="HDX7" s="33"/>
      <c r="HDY7" s="33"/>
      <c r="HDZ7" s="33"/>
      <c r="HEA7" s="33"/>
      <c r="HEB7" s="33"/>
      <c r="HEC7" s="33"/>
      <c r="HED7" s="33"/>
      <c r="HEE7" s="33"/>
      <c r="HEF7" s="33"/>
      <c r="HEG7" s="33"/>
      <c r="HEH7" s="33"/>
      <c r="HEI7" s="33"/>
      <c r="HEJ7" s="33"/>
      <c r="HEK7" s="33"/>
      <c r="HEL7" s="33"/>
      <c r="HEM7" s="33"/>
      <c r="HEN7" s="33"/>
      <c r="HEO7" s="33"/>
      <c r="HEP7" s="33"/>
      <c r="HEQ7" s="33"/>
      <c r="HER7" s="33"/>
      <c r="HES7" s="33"/>
      <c r="HET7" s="33"/>
      <c r="HEU7" s="33"/>
      <c r="HEV7" s="33"/>
      <c r="HEW7" s="33"/>
      <c r="HEX7" s="33"/>
      <c r="HEY7" s="33"/>
      <c r="HEZ7" s="33"/>
      <c r="HFA7" s="33"/>
      <c r="HFB7" s="33"/>
      <c r="HFC7" s="33"/>
      <c r="HFD7" s="33"/>
      <c r="HFE7" s="33"/>
      <c r="HFF7" s="33"/>
      <c r="HFG7" s="33"/>
      <c r="HFH7" s="33"/>
      <c r="HFI7" s="33"/>
      <c r="HFJ7" s="33"/>
      <c r="HFK7" s="33"/>
      <c r="HFL7" s="33"/>
      <c r="HFM7" s="33"/>
      <c r="HFN7" s="33"/>
      <c r="HFO7" s="33"/>
      <c r="HFP7" s="33"/>
      <c r="HFQ7" s="33"/>
      <c r="HFR7" s="33"/>
      <c r="HFS7" s="33"/>
      <c r="HFT7" s="33"/>
      <c r="HFU7" s="33"/>
      <c r="HFV7" s="33"/>
      <c r="HFW7" s="33"/>
      <c r="HFX7" s="33"/>
      <c r="HFY7" s="33"/>
      <c r="HFZ7" s="33"/>
      <c r="HGA7" s="33"/>
      <c r="HGB7" s="33"/>
      <c r="HGC7" s="33"/>
      <c r="HGD7" s="33"/>
      <c r="HGE7" s="33"/>
      <c r="HGF7" s="33"/>
      <c r="HGG7" s="33"/>
      <c r="HGH7" s="33"/>
      <c r="HGI7" s="33"/>
      <c r="HGJ7" s="33"/>
      <c r="HGK7" s="33"/>
      <c r="HGL7" s="33"/>
      <c r="HGM7" s="33"/>
      <c r="HGN7" s="33"/>
      <c r="HGO7" s="33"/>
      <c r="HGP7" s="33"/>
      <c r="HGQ7" s="33"/>
      <c r="HGR7" s="33"/>
      <c r="HGS7" s="33"/>
      <c r="HGT7" s="33"/>
      <c r="HGU7" s="33"/>
      <c r="HGV7" s="33"/>
      <c r="HGW7" s="33"/>
      <c r="HGX7" s="33"/>
      <c r="HGY7" s="33"/>
      <c r="HGZ7" s="33"/>
      <c r="HHA7" s="33"/>
      <c r="HHB7" s="33"/>
      <c r="HHC7" s="33"/>
      <c r="HHD7" s="33"/>
      <c r="HHE7" s="33"/>
      <c r="HHF7" s="33"/>
      <c r="HHG7" s="33"/>
      <c r="HHH7" s="33"/>
      <c r="HHI7" s="33"/>
      <c r="HHJ7" s="33"/>
      <c r="HHK7" s="33"/>
      <c r="HHL7" s="33"/>
      <c r="HHM7" s="33"/>
      <c r="HHN7" s="33"/>
      <c r="HHO7" s="33"/>
      <c r="HHP7" s="33"/>
      <c r="HHQ7" s="33"/>
      <c r="HHR7" s="33"/>
      <c r="HHS7" s="33"/>
      <c r="HHT7" s="33"/>
      <c r="HHU7" s="33"/>
      <c r="HHV7" s="33"/>
      <c r="HHW7" s="33"/>
      <c r="HHX7" s="33"/>
      <c r="HHY7" s="33"/>
      <c r="HHZ7" s="33"/>
      <c r="HIA7" s="33"/>
      <c r="HIB7" s="33"/>
      <c r="HIC7" s="33"/>
      <c r="HID7" s="33"/>
      <c r="HIE7" s="33"/>
      <c r="HIF7" s="33"/>
      <c r="HIG7" s="33"/>
      <c r="HIH7" s="33"/>
      <c r="HII7" s="33"/>
      <c r="HIJ7" s="33"/>
      <c r="HIK7" s="33"/>
      <c r="HIL7" s="33"/>
      <c r="HIM7" s="33"/>
      <c r="HIN7" s="33"/>
      <c r="HIO7" s="33"/>
      <c r="HIP7" s="33"/>
      <c r="HIQ7" s="33"/>
      <c r="HIR7" s="33"/>
      <c r="HIS7" s="33"/>
      <c r="HIT7" s="33"/>
      <c r="HIU7" s="33"/>
      <c r="HIV7" s="33"/>
      <c r="HIW7" s="33"/>
      <c r="HIX7" s="33"/>
      <c r="HIY7" s="33"/>
      <c r="HIZ7" s="33"/>
      <c r="HJA7" s="33"/>
      <c r="HJB7" s="33"/>
      <c r="HJC7" s="33"/>
      <c r="HJD7" s="33"/>
      <c r="HJE7" s="33"/>
      <c r="HJF7" s="33"/>
      <c r="HJG7" s="33"/>
      <c r="HJH7" s="33"/>
      <c r="HJI7" s="33"/>
      <c r="HJJ7" s="33"/>
      <c r="HJK7" s="33"/>
      <c r="HJL7" s="33"/>
      <c r="HJM7" s="33"/>
      <c r="HJN7" s="33"/>
      <c r="HJO7" s="33"/>
      <c r="HJP7" s="33"/>
      <c r="HJQ7" s="33"/>
      <c r="HJR7" s="33"/>
      <c r="HJS7" s="33"/>
      <c r="HJT7" s="33"/>
      <c r="HJU7" s="33"/>
      <c r="HJV7" s="33"/>
      <c r="HJW7" s="33"/>
      <c r="HJX7" s="33"/>
      <c r="HJY7" s="33"/>
      <c r="HJZ7" s="33"/>
      <c r="HKA7" s="33"/>
      <c r="HKB7" s="33"/>
      <c r="HKC7" s="33"/>
      <c r="HKD7" s="33"/>
      <c r="HKE7" s="33"/>
      <c r="HKF7" s="33"/>
      <c r="HKG7" s="33"/>
      <c r="HKH7" s="33"/>
      <c r="HKI7" s="33"/>
      <c r="HKJ7" s="33"/>
      <c r="HKK7" s="33"/>
      <c r="HKL7" s="33"/>
      <c r="HKM7" s="33"/>
      <c r="HKN7" s="33"/>
      <c r="HKO7" s="33"/>
      <c r="HKP7" s="33"/>
      <c r="HKQ7" s="33"/>
      <c r="HKR7" s="33"/>
      <c r="HKS7" s="33"/>
      <c r="HKT7" s="33"/>
      <c r="HKU7" s="33"/>
      <c r="HKV7" s="33"/>
      <c r="HKW7" s="33"/>
      <c r="HKX7" s="33"/>
      <c r="HKY7" s="33"/>
      <c r="HKZ7" s="33"/>
      <c r="HLA7" s="33"/>
      <c r="HLB7" s="33"/>
      <c r="HLC7" s="33"/>
      <c r="HLD7" s="33"/>
      <c r="HLE7" s="33"/>
      <c r="HLF7" s="33"/>
      <c r="HLG7" s="33"/>
      <c r="HLH7" s="33"/>
      <c r="HLI7" s="33"/>
      <c r="HLJ7" s="33"/>
      <c r="HLK7" s="33"/>
      <c r="HLL7" s="33"/>
      <c r="HLM7" s="33"/>
      <c r="HLN7" s="33"/>
      <c r="HLO7" s="33"/>
      <c r="HLP7" s="33"/>
      <c r="HLQ7" s="33"/>
      <c r="HLR7" s="33"/>
      <c r="HLS7" s="33"/>
      <c r="HLT7" s="33"/>
      <c r="HLU7" s="33"/>
      <c r="HLV7" s="33"/>
      <c r="HLW7" s="33"/>
      <c r="HLX7" s="33"/>
      <c r="HLY7" s="33"/>
      <c r="HLZ7" s="33"/>
      <c r="HMA7" s="33"/>
      <c r="HMB7" s="33"/>
      <c r="HMC7" s="33"/>
      <c r="HMD7" s="33"/>
      <c r="HME7" s="33"/>
      <c r="HMF7" s="33"/>
      <c r="HMG7" s="33"/>
      <c r="HMH7" s="33"/>
      <c r="HMI7" s="33"/>
      <c r="HMJ7" s="33"/>
      <c r="HMK7" s="33"/>
      <c r="HML7" s="33"/>
      <c r="HMM7" s="33"/>
      <c r="HMN7" s="33"/>
      <c r="HMO7" s="33"/>
      <c r="HMP7" s="33"/>
      <c r="HMQ7" s="33"/>
      <c r="HMR7" s="33"/>
      <c r="HMS7" s="33"/>
      <c r="HMT7" s="33"/>
      <c r="HMU7" s="33"/>
      <c r="HMV7" s="33"/>
      <c r="HMW7" s="33"/>
      <c r="HMX7" s="33"/>
      <c r="HMY7" s="33"/>
      <c r="HMZ7" s="33"/>
      <c r="HNA7" s="33"/>
      <c r="HNB7" s="33"/>
      <c r="HNC7" s="33"/>
      <c r="HND7" s="33"/>
      <c r="HNE7" s="33"/>
      <c r="HNF7" s="33"/>
      <c r="HNG7" s="33"/>
      <c r="HNH7" s="33"/>
      <c r="HNI7" s="33"/>
      <c r="HNJ7" s="33"/>
      <c r="HNK7" s="33"/>
      <c r="HNL7" s="33"/>
      <c r="HNM7" s="33"/>
      <c r="HNN7" s="33"/>
      <c r="HNO7" s="33"/>
      <c r="HNP7" s="33"/>
      <c r="HNQ7" s="33"/>
      <c r="HNR7" s="33"/>
      <c r="HNS7" s="33"/>
      <c r="HNT7" s="33"/>
      <c r="HNU7" s="33"/>
      <c r="HNV7" s="33"/>
      <c r="HNW7" s="33"/>
      <c r="HNX7" s="33"/>
      <c r="HNY7" s="33"/>
      <c r="HNZ7" s="33"/>
      <c r="HOA7" s="33"/>
      <c r="HOB7" s="33"/>
      <c r="HOC7" s="33"/>
      <c r="HOD7" s="33"/>
      <c r="HOE7" s="33"/>
      <c r="HOF7" s="33"/>
      <c r="HOG7" s="33"/>
      <c r="HOH7" s="33"/>
      <c r="HOI7" s="33"/>
      <c r="HOJ7" s="33"/>
      <c r="HOK7" s="33"/>
      <c r="HOL7" s="33"/>
      <c r="HOM7" s="33"/>
      <c r="HON7" s="33"/>
      <c r="HOO7" s="33"/>
      <c r="HOP7" s="33"/>
      <c r="HOQ7" s="33"/>
      <c r="HOR7" s="33"/>
      <c r="HOS7" s="33"/>
      <c r="HOT7" s="33"/>
      <c r="HOU7" s="33"/>
      <c r="HOV7" s="33"/>
      <c r="HOW7" s="33"/>
      <c r="HOX7" s="33"/>
      <c r="HOY7" s="33"/>
      <c r="HOZ7" s="33"/>
      <c r="HPA7" s="33"/>
      <c r="HPB7" s="33"/>
      <c r="HPC7" s="33"/>
      <c r="HPD7" s="33"/>
      <c r="HPE7" s="33"/>
      <c r="HPF7" s="33"/>
      <c r="HPG7" s="33"/>
      <c r="HPH7" s="33"/>
      <c r="HPI7" s="33"/>
      <c r="HPJ7" s="33"/>
      <c r="HPK7" s="33"/>
      <c r="HPL7" s="33"/>
      <c r="HPM7" s="33"/>
      <c r="HPN7" s="33"/>
      <c r="HPO7" s="33"/>
      <c r="HPP7" s="33"/>
      <c r="HPQ7" s="33"/>
      <c r="HPR7" s="33"/>
      <c r="HPS7" s="33"/>
      <c r="HPT7" s="33"/>
      <c r="HPU7" s="33"/>
      <c r="HPV7" s="33"/>
      <c r="HPW7" s="33"/>
      <c r="HPX7" s="33"/>
      <c r="HPY7" s="33"/>
      <c r="HPZ7" s="33"/>
      <c r="HQA7" s="33"/>
      <c r="HQB7" s="33"/>
      <c r="HQC7" s="33"/>
      <c r="HQD7" s="33"/>
      <c r="HQE7" s="33"/>
      <c r="HQF7" s="33"/>
      <c r="HQG7" s="33"/>
      <c r="HQH7" s="33"/>
      <c r="HQI7" s="33"/>
      <c r="HQJ7" s="33"/>
      <c r="HQK7" s="33"/>
      <c r="HQL7" s="33"/>
      <c r="HQM7" s="33"/>
      <c r="HQN7" s="33"/>
      <c r="HQO7" s="33"/>
      <c r="HQP7" s="33"/>
      <c r="HQQ7" s="33"/>
      <c r="HQR7" s="33"/>
      <c r="HQS7" s="33"/>
      <c r="HQT7" s="33"/>
      <c r="HQU7" s="33"/>
      <c r="HQV7" s="33"/>
      <c r="HQW7" s="33"/>
      <c r="HQX7" s="33"/>
      <c r="HQY7" s="33"/>
      <c r="HQZ7" s="33"/>
      <c r="HRA7" s="33"/>
      <c r="HRB7" s="33"/>
      <c r="HRC7" s="33"/>
      <c r="HRD7" s="33"/>
      <c r="HRE7" s="33"/>
      <c r="HRF7" s="33"/>
      <c r="HRG7" s="33"/>
      <c r="HRH7" s="33"/>
      <c r="HRI7" s="33"/>
      <c r="HRJ7" s="33"/>
      <c r="HRK7" s="33"/>
      <c r="HRL7" s="33"/>
      <c r="HRM7" s="33"/>
      <c r="HRN7" s="33"/>
      <c r="HRO7" s="33"/>
      <c r="HRP7" s="33"/>
      <c r="HRQ7" s="33"/>
      <c r="HRR7" s="33"/>
      <c r="HRS7" s="33"/>
      <c r="HRT7" s="33"/>
      <c r="HRU7" s="33"/>
      <c r="HRV7" s="33"/>
      <c r="HRW7" s="33"/>
      <c r="HRX7" s="33"/>
      <c r="HRY7" s="33"/>
      <c r="HRZ7" s="33"/>
      <c r="HSA7" s="33"/>
      <c r="HSB7" s="33"/>
      <c r="HSC7" s="33"/>
      <c r="HSD7" s="33"/>
      <c r="HSE7" s="33"/>
      <c r="HSF7" s="33"/>
      <c r="HSG7" s="33"/>
      <c r="HSH7" s="33"/>
      <c r="HSI7" s="33"/>
      <c r="HSJ7" s="33"/>
      <c r="HSK7" s="33"/>
      <c r="HSL7" s="33"/>
      <c r="HSM7" s="33"/>
      <c r="HSN7" s="33"/>
      <c r="HSO7" s="33"/>
      <c r="HSP7" s="33"/>
      <c r="HSQ7" s="33"/>
      <c r="HSR7" s="33"/>
      <c r="HSS7" s="33"/>
      <c r="HST7" s="33"/>
      <c r="HSU7" s="33"/>
      <c r="HSV7" s="33"/>
      <c r="HSW7" s="33"/>
      <c r="HSX7" s="33"/>
      <c r="HSY7" s="33"/>
      <c r="HSZ7" s="33"/>
      <c r="HTA7" s="33"/>
      <c r="HTB7" s="33"/>
      <c r="HTC7" s="33"/>
      <c r="HTD7" s="33"/>
      <c r="HTE7" s="33"/>
      <c r="HTF7" s="33"/>
      <c r="HTG7" s="33"/>
      <c r="HTH7" s="33"/>
      <c r="HTI7" s="33"/>
      <c r="HTJ7" s="33"/>
      <c r="HTK7" s="33"/>
      <c r="HTL7" s="33"/>
      <c r="HTM7" s="33"/>
      <c r="HTN7" s="33"/>
      <c r="HTO7" s="33"/>
      <c r="HTP7" s="33"/>
      <c r="HTQ7" s="33"/>
      <c r="HTR7" s="33"/>
      <c r="HTS7" s="33"/>
      <c r="HTT7" s="33"/>
      <c r="HTU7" s="33"/>
      <c r="HTV7" s="33"/>
      <c r="HTW7" s="33"/>
      <c r="HTX7" s="33"/>
      <c r="HTY7" s="33"/>
      <c r="HTZ7" s="33"/>
      <c r="HUA7" s="33"/>
      <c r="HUB7" s="33"/>
      <c r="HUC7" s="33"/>
      <c r="HUD7" s="33"/>
      <c r="HUE7" s="33"/>
      <c r="HUF7" s="33"/>
      <c r="HUG7" s="33"/>
      <c r="HUH7" s="33"/>
      <c r="HUI7" s="33"/>
      <c r="HUJ7" s="33"/>
      <c r="HUK7" s="33"/>
      <c r="HUL7" s="33"/>
      <c r="HUM7" s="33"/>
      <c r="HUN7" s="33"/>
      <c r="HUO7" s="33"/>
      <c r="HUP7" s="33"/>
      <c r="HUQ7" s="33"/>
      <c r="HUR7" s="33"/>
      <c r="HUS7" s="33"/>
      <c r="HUT7" s="33"/>
      <c r="HUU7" s="33"/>
      <c r="HUV7" s="33"/>
      <c r="HUW7" s="33"/>
      <c r="HUX7" s="33"/>
      <c r="HUY7" s="33"/>
      <c r="HUZ7" s="33"/>
      <c r="HVA7" s="33"/>
      <c r="HVB7" s="33"/>
      <c r="HVC7" s="33"/>
      <c r="HVD7" s="33"/>
      <c r="HVE7" s="33"/>
      <c r="HVF7" s="33"/>
      <c r="HVG7" s="33"/>
      <c r="HVH7" s="33"/>
      <c r="HVI7" s="33"/>
      <c r="HVJ7" s="33"/>
      <c r="HVK7" s="33"/>
      <c r="HVL7" s="33"/>
      <c r="HVM7" s="33"/>
      <c r="HVN7" s="33"/>
      <c r="HVO7" s="33"/>
      <c r="HVP7" s="33"/>
      <c r="HVQ7" s="33"/>
      <c r="HVR7" s="33"/>
      <c r="HVS7" s="33"/>
      <c r="HVT7" s="33"/>
      <c r="HVU7" s="33"/>
      <c r="HVV7" s="33"/>
      <c r="HVW7" s="33"/>
      <c r="HVX7" s="33"/>
      <c r="HVY7" s="33"/>
      <c r="HVZ7" s="33"/>
      <c r="HWA7" s="33"/>
      <c r="HWB7" s="33"/>
      <c r="HWC7" s="33"/>
      <c r="HWD7" s="33"/>
      <c r="HWE7" s="33"/>
      <c r="HWF7" s="33"/>
      <c r="HWG7" s="33"/>
      <c r="HWH7" s="33"/>
      <c r="HWI7" s="33"/>
      <c r="HWJ7" s="33"/>
      <c r="HWK7" s="33"/>
      <c r="HWL7" s="33"/>
      <c r="HWM7" s="33"/>
      <c r="HWN7" s="33"/>
      <c r="HWO7" s="33"/>
      <c r="HWP7" s="33"/>
      <c r="HWQ7" s="33"/>
      <c r="HWR7" s="33"/>
      <c r="HWS7" s="33"/>
      <c r="HWT7" s="33"/>
      <c r="HWU7" s="33"/>
      <c r="HWV7" s="33"/>
      <c r="HWW7" s="33"/>
      <c r="HWX7" s="33"/>
      <c r="HWY7" s="33"/>
      <c r="HWZ7" s="33"/>
      <c r="HXA7" s="33"/>
      <c r="HXB7" s="33"/>
      <c r="HXC7" s="33"/>
      <c r="HXD7" s="33"/>
      <c r="HXE7" s="33"/>
      <c r="HXF7" s="33"/>
      <c r="HXG7" s="33"/>
      <c r="HXH7" s="33"/>
      <c r="HXI7" s="33"/>
      <c r="HXJ7" s="33"/>
      <c r="HXK7" s="33"/>
      <c r="HXL7" s="33"/>
      <c r="HXM7" s="33"/>
      <c r="HXN7" s="33"/>
      <c r="HXO7" s="33"/>
      <c r="HXP7" s="33"/>
      <c r="HXQ7" s="33"/>
      <c r="HXR7" s="33"/>
      <c r="HXS7" s="33"/>
      <c r="HXT7" s="33"/>
      <c r="HXU7" s="33"/>
      <c r="HXV7" s="33"/>
      <c r="HXW7" s="33"/>
      <c r="HXX7" s="33"/>
      <c r="HXY7" s="33"/>
      <c r="HXZ7" s="33"/>
      <c r="HYA7" s="33"/>
      <c r="HYB7" s="33"/>
      <c r="HYC7" s="33"/>
      <c r="HYD7" s="33"/>
      <c r="HYE7" s="33"/>
      <c r="HYF7" s="33"/>
      <c r="HYG7" s="33"/>
      <c r="HYH7" s="33"/>
      <c r="HYI7" s="33"/>
      <c r="HYJ7" s="33"/>
      <c r="HYK7" s="33"/>
      <c r="HYL7" s="33"/>
      <c r="HYM7" s="33"/>
      <c r="HYN7" s="33"/>
      <c r="HYO7" s="33"/>
      <c r="HYP7" s="33"/>
      <c r="HYQ7" s="33"/>
      <c r="HYR7" s="33"/>
      <c r="HYS7" s="33"/>
      <c r="HYT7" s="33"/>
      <c r="HYU7" s="33"/>
      <c r="HYV7" s="33"/>
      <c r="HYW7" s="33"/>
      <c r="HYX7" s="33"/>
      <c r="HYY7" s="33"/>
      <c r="HYZ7" s="33"/>
      <c r="HZA7" s="33"/>
      <c r="HZB7" s="33"/>
      <c r="HZC7" s="33"/>
      <c r="HZD7" s="33"/>
      <c r="HZE7" s="33"/>
      <c r="HZF7" s="33"/>
      <c r="HZG7" s="33"/>
      <c r="HZH7" s="33"/>
      <c r="HZI7" s="33"/>
      <c r="HZJ7" s="33"/>
      <c r="HZK7" s="33"/>
      <c r="HZL7" s="33"/>
      <c r="HZM7" s="33"/>
      <c r="HZN7" s="33"/>
      <c r="HZO7" s="33"/>
      <c r="HZP7" s="33"/>
      <c r="HZQ7" s="33"/>
      <c r="HZR7" s="33"/>
      <c r="HZS7" s="33"/>
      <c r="HZT7" s="33"/>
      <c r="HZU7" s="33"/>
      <c r="HZV7" s="33"/>
      <c r="HZW7" s="33"/>
      <c r="HZX7" s="33"/>
      <c r="HZY7" s="33"/>
      <c r="HZZ7" s="33"/>
      <c r="IAA7" s="33"/>
      <c r="IAB7" s="33"/>
      <c r="IAC7" s="33"/>
      <c r="IAD7" s="33"/>
      <c r="IAE7" s="33"/>
      <c r="IAF7" s="33"/>
      <c r="IAG7" s="33"/>
      <c r="IAH7" s="33"/>
      <c r="IAI7" s="33"/>
      <c r="IAJ7" s="33"/>
      <c r="IAK7" s="33"/>
      <c r="IAL7" s="33"/>
      <c r="IAM7" s="33"/>
      <c r="IAN7" s="33"/>
      <c r="IAO7" s="33"/>
      <c r="IAP7" s="33"/>
      <c r="IAQ7" s="33"/>
      <c r="IAR7" s="33"/>
      <c r="IAS7" s="33"/>
      <c r="IAT7" s="33"/>
      <c r="IAU7" s="33"/>
      <c r="IAV7" s="33"/>
      <c r="IAW7" s="33"/>
      <c r="IAX7" s="33"/>
      <c r="IAY7" s="33"/>
      <c r="IAZ7" s="33"/>
      <c r="IBA7" s="33"/>
      <c r="IBB7" s="33"/>
      <c r="IBC7" s="33"/>
      <c r="IBD7" s="33"/>
      <c r="IBE7" s="33"/>
      <c r="IBF7" s="33"/>
      <c r="IBG7" s="33"/>
      <c r="IBH7" s="33"/>
      <c r="IBI7" s="33"/>
      <c r="IBJ7" s="33"/>
      <c r="IBK7" s="33"/>
      <c r="IBL7" s="33"/>
      <c r="IBM7" s="33"/>
      <c r="IBN7" s="33"/>
      <c r="IBO7" s="33"/>
      <c r="IBP7" s="33"/>
      <c r="IBQ7" s="33"/>
      <c r="IBR7" s="33"/>
      <c r="IBS7" s="33"/>
      <c r="IBT7" s="33"/>
      <c r="IBU7" s="33"/>
      <c r="IBV7" s="33"/>
      <c r="IBW7" s="33"/>
      <c r="IBX7" s="33"/>
      <c r="IBY7" s="33"/>
      <c r="IBZ7" s="33"/>
      <c r="ICA7" s="33"/>
      <c r="ICB7" s="33"/>
      <c r="ICC7" s="33"/>
      <c r="ICD7" s="33"/>
      <c r="ICE7" s="33"/>
      <c r="ICF7" s="33"/>
      <c r="ICG7" s="33"/>
      <c r="ICH7" s="33"/>
      <c r="ICI7" s="33"/>
      <c r="ICJ7" s="33"/>
      <c r="ICK7" s="33"/>
      <c r="ICL7" s="33"/>
      <c r="ICM7" s="33"/>
      <c r="ICN7" s="33"/>
      <c r="ICO7" s="33"/>
      <c r="ICP7" s="33"/>
      <c r="ICQ7" s="33"/>
      <c r="ICR7" s="33"/>
      <c r="ICS7" s="33"/>
      <c r="ICT7" s="33"/>
      <c r="ICU7" s="33"/>
      <c r="ICV7" s="33"/>
      <c r="ICW7" s="33"/>
      <c r="ICX7" s="33"/>
      <c r="ICY7" s="33"/>
      <c r="ICZ7" s="33"/>
      <c r="IDA7" s="33"/>
      <c r="IDB7" s="33"/>
      <c r="IDC7" s="33"/>
      <c r="IDD7" s="33"/>
      <c r="IDE7" s="33"/>
      <c r="IDF7" s="33"/>
      <c r="IDG7" s="33"/>
      <c r="IDH7" s="33"/>
      <c r="IDI7" s="33"/>
      <c r="IDJ7" s="33"/>
      <c r="IDK7" s="33"/>
      <c r="IDL7" s="33"/>
      <c r="IDM7" s="33"/>
      <c r="IDN7" s="33"/>
      <c r="IDO7" s="33"/>
      <c r="IDP7" s="33"/>
      <c r="IDQ7" s="33"/>
      <c r="IDR7" s="33"/>
      <c r="IDS7" s="33"/>
      <c r="IDT7" s="33"/>
      <c r="IDU7" s="33"/>
      <c r="IDV7" s="33"/>
      <c r="IDW7" s="33"/>
      <c r="IDX7" s="33"/>
      <c r="IDY7" s="33"/>
      <c r="IDZ7" s="33"/>
      <c r="IEA7" s="33"/>
      <c r="IEB7" s="33"/>
      <c r="IEC7" s="33"/>
      <c r="IED7" s="33"/>
      <c r="IEE7" s="33"/>
      <c r="IEF7" s="33"/>
      <c r="IEG7" s="33"/>
      <c r="IEH7" s="33"/>
      <c r="IEI7" s="33"/>
      <c r="IEJ7" s="33"/>
      <c r="IEK7" s="33"/>
      <c r="IEL7" s="33"/>
      <c r="IEM7" s="33"/>
      <c r="IEN7" s="33"/>
      <c r="IEO7" s="33"/>
      <c r="IEP7" s="33"/>
      <c r="IEQ7" s="33"/>
      <c r="IER7" s="33"/>
      <c r="IES7" s="33"/>
      <c r="IET7" s="33"/>
      <c r="IEU7" s="33"/>
      <c r="IEV7" s="33"/>
      <c r="IEW7" s="33"/>
      <c r="IEX7" s="33"/>
      <c r="IEY7" s="33"/>
      <c r="IEZ7" s="33"/>
      <c r="IFA7" s="33"/>
      <c r="IFB7" s="33"/>
      <c r="IFC7" s="33"/>
      <c r="IFD7" s="33"/>
      <c r="IFE7" s="33"/>
      <c r="IFF7" s="33"/>
      <c r="IFG7" s="33"/>
      <c r="IFH7" s="33"/>
      <c r="IFI7" s="33"/>
      <c r="IFJ7" s="33"/>
      <c r="IFK7" s="33"/>
      <c r="IFL7" s="33"/>
      <c r="IFM7" s="33"/>
      <c r="IFN7" s="33"/>
      <c r="IFO7" s="33"/>
      <c r="IFP7" s="33"/>
      <c r="IFQ7" s="33"/>
      <c r="IFR7" s="33"/>
      <c r="IFS7" s="33"/>
      <c r="IFT7" s="33"/>
      <c r="IFU7" s="33"/>
      <c r="IFV7" s="33"/>
      <c r="IFW7" s="33"/>
      <c r="IFX7" s="33"/>
      <c r="IFY7" s="33"/>
      <c r="IFZ7" s="33"/>
      <c r="IGA7" s="33"/>
      <c r="IGB7" s="33"/>
      <c r="IGC7" s="33"/>
      <c r="IGD7" s="33"/>
      <c r="IGE7" s="33"/>
      <c r="IGF7" s="33"/>
      <c r="IGG7" s="33"/>
      <c r="IGH7" s="33"/>
      <c r="IGI7" s="33"/>
      <c r="IGJ7" s="33"/>
      <c r="IGK7" s="33"/>
      <c r="IGL7" s="33"/>
      <c r="IGM7" s="33"/>
      <c r="IGN7" s="33"/>
      <c r="IGO7" s="33"/>
      <c r="IGP7" s="33"/>
      <c r="IGQ7" s="33"/>
      <c r="IGR7" s="33"/>
      <c r="IGS7" s="33"/>
      <c r="IGT7" s="33"/>
      <c r="IGU7" s="33"/>
      <c r="IGV7" s="33"/>
      <c r="IGW7" s="33"/>
      <c r="IGX7" s="33"/>
      <c r="IGY7" s="33"/>
      <c r="IGZ7" s="33"/>
      <c r="IHA7" s="33"/>
      <c r="IHB7" s="33"/>
      <c r="IHC7" s="33"/>
      <c r="IHD7" s="33"/>
      <c r="IHE7" s="33"/>
      <c r="IHF7" s="33"/>
      <c r="IHG7" s="33"/>
      <c r="IHH7" s="33"/>
      <c r="IHI7" s="33"/>
      <c r="IHJ7" s="33"/>
      <c r="IHK7" s="33"/>
      <c r="IHL7" s="33"/>
      <c r="IHM7" s="33"/>
      <c r="IHN7" s="33"/>
      <c r="IHO7" s="33"/>
      <c r="IHP7" s="33"/>
      <c r="IHQ7" s="33"/>
      <c r="IHR7" s="33"/>
      <c r="IHS7" s="33"/>
      <c r="IHT7" s="33"/>
      <c r="IHU7" s="33"/>
      <c r="IHV7" s="33"/>
      <c r="IHW7" s="33"/>
      <c r="IHX7" s="33"/>
      <c r="IHY7" s="33"/>
      <c r="IHZ7" s="33"/>
      <c r="IIA7" s="33"/>
      <c r="IIB7" s="33"/>
      <c r="IIC7" s="33"/>
      <c r="IID7" s="33"/>
      <c r="IIE7" s="33"/>
      <c r="IIF7" s="33"/>
      <c r="IIG7" s="33"/>
      <c r="IIH7" s="33"/>
      <c r="III7" s="33"/>
      <c r="IIJ7" s="33"/>
      <c r="IIK7" s="33"/>
      <c r="IIL7" s="33"/>
      <c r="IIM7" s="33"/>
      <c r="IIN7" s="33"/>
      <c r="IIO7" s="33"/>
      <c r="IIP7" s="33"/>
      <c r="IIQ7" s="33"/>
      <c r="IIR7" s="33"/>
      <c r="IIS7" s="33"/>
      <c r="IIT7" s="33"/>
      <c r="IIU7" s="33"/>
      <c r="IIV7" s="33"/>
      <c r="IIW7" s="33"/>
      <c r="IIX7" s="33"/>
      <c r="IIY7" s="33"/>
      <c r="IIZ7" s="33"/>
      <c r="IJA7" s="33"/>
      <c r="IJB7" s="33"/>
      <c r="IJC7" s="33"/>
      <c r="IJD7" s="33"/>
      <c r="IJE7" s="33"/>
      <c r="IJF7" s="33"/>
      <c r="IJG7" s="33"/>
      <c r="IJH7" s="33"/>
      <c r="IJI7" s="33"/>
      <c r="IJJ7" s="33"/>
      <c r="IJK7" s="33"/>
      <c r="IJL7" s="33"/>
      <c r="IJM7" s="33"/>
      <c r="IJN7" s="33"/>
      <c r="IJO7" s="33"/>
      <c r="IJP7" s="33"/>
      <c r="IJQ7" s="33"/>
      <c r="IJR7" s="33"/>
      <c r="IJS7" s="33"/>
      <c r="IJT7" s="33"/>
      <c r="IJU7" s="33"/>
      <c r="IJV7" s="33"/>
      <c r="IJW7" s="33"/>
      <c r="IJX7" s="33"/>
      <c r="IJY7" s="33"/>
      <c r="IJZ7" s="33"/>
      <c r="IKA7" s="33"/>
      <c r="IKB7" s="33"/>
      <c r="IKC7" s="33"/>
      <c r="IKD7" s="33"/>
      <c r="IKE7" s="33"/>
      <c r="IKF7" s="33"/>
      <c r="IKG7" s="33"/>
      <c r="IKH7" s="33"/>
      <c r="IKI7" s="33"/>
      <c r="IKJ7" s="33"/>
      <c r="IKK7" s="33"/>
      <c r="IKL7" s="33"/>
      <c r="IKM7" s="33"/>
      <c r="IKN7" s="33"/>
      <c r="IKO7" s="33"/>
      <c r="IKP7" s="33"/>
      <c r="IKQ7" s="33"/>
      <c r="IKR7" s="33"/>
      <c r="IKS7" s="33"/>
      <c r="IKT7" s="33"/>
      <c r="IKU7" s="33"/>
      <c r="IKV7" s="33"/>
      <c r="IKW7" s="33"/>
      <c r="IKX7" s="33"/>
      <c r="IKY7" s="33"/>
      <c r="IKZ7" s="33"/>
      <c r="ILA7" s="33"/>
      <c r="ILB7" s="33"/>
      <c r="ILC7" s="33"/>
      <c r="ILD7" s="33"/>
      <c r="ILE7" s="33"/>
      <c r="ILF7" s="33"/>
      <c r="ILG7" s="33"/>
      <c r="ILH7" s="33"/>
      <c r="ILI7" s="33"/>
      <c r="ILJ7" s="33"/>
      <c r="ILK7" s="33"/>
      <c r="ILL7" s="33"/>
      <c r="ILM7" s="33"/>
      <c r="ILN7" s="33"/>
      <c r="ILO7" s="33"/>
      <c r="ILP7" s="33"/>
      <c r="ILQ7" s="33"/>
      <c r="ILR7" s="33"/>
      <c r="ILS7" s="33"/>
      <c r="ILT7" s="33"/>
      <c r="ILU7" s="33"/>
      <c r="ILV7" s="33"/>
      <c r="ILW7" s="33"/>
      <c r="ILX7" s="33"/>
      <c r="ILY7" s="33"/>
      <c r="ILZ7" s="33"/>
      <c r="IMA7" s="33"/>
      <c r="IMB7" s="33"/>
      <c r="IMC7" s="33"/>
      <c r="IMD7" s="33"/>
      <c r="IME7" s="33"/>
      <c r="IMF7" s="33"/>
      <c r="IMG7" s="33"/>
      <c r="IMH7" s="33"/>
      <c r="IMI7" s="33"/>
      <c r="IMJ7" s="33"/>
      <c r="IMK7" s="33"/>
      <c r="IML7" s="33"/>
      <c r="IMM7" s="33"/>
      <c r="IMN7" s="33"/>
      <c r="IMO7" s="33"/>
      <c r="IMP7" s="33"/>
      <c r="IMQ7" s="33"/>
      <c r="IMR7" s="33"/>
      <c r="IMS7" s="33"/>
      <c r="IMT7" s="33"/>
      <c r="IMU7" s="33"/>
      <c r="IMV7" s="33"/>
      <c r="IMW7" s="33"/>
      <c r="IMX7" s="33"/>
      <c r="IMY7" s="33"/>
      <c r="IMZ7" s="33"/>
      <c r="INA7" s="33"/>
      <c r="INB7" s="33"/>
      <c r="INC7" s="33"/>
      <c r="IND7" s="33"/>
      <c r="INE7" s="33"/>
      <c r="INF7" s="33"/>
      <c r="ING7" s="33"/>
      <c r="INH7" s="33"/>
      <c r="INI7" s="33"/>
      <c r="INJ7" s="33"/>
      <c r="INK7" s="33"/>
      <c r="INL7" s="33"/>
      <c r="INM7" s="33"/>
      <c r="INN7" s="33"/>
      <c r="INO7" s="33"/>
      <c r="INP7" s="33"/>
      <c r="INQ7" s="33"/>
      <c r="INR7" s="33"/>
      <c r="INS7" s="33"/>
      <c r="INT7" s="33"/>
      <c r="INU7" s="33"/>
      <c r="INV7" s="33"/>
      <c r="INW7" s="33"/>
      <c r="INX7" s="33"/>
      <c r="INY7" s="33"/>
      <c r="INZ7" s="33"/>
      <c r="IOA7" s="33"/>
      <c r="IOB7" s="33"/>
      <c r="IOC7" s="33"/>
      <c r="IOD7" s="33"/>
      <c r="IOE7" s="33"/>
      <c r="IOF7" s="33"/>
      <c r="IOG7" s="33"/>
      <c r="IOH7" s="33"/>
      <c r="IOI7" s="33"/>
      <c r="IOJ7" s="33"/>
      <c r="IOK7" s="33"/>
      <c r="IOL7" s="33"/>
      <c r="IOM7" s="33"/>
      <c r="ION7" s="33"/>
      <c r="IOO7" s="33"/>
      <c r="IOP7" s="33"/>
      <c r="IOQ7" s="33"/>
      <c r="IOR7" s="33"/>
      <c r="IOS7" s="33"/>
      <c r="IOT7" s="33"/>
      <c r="IOU7" s="33"/>
      <c r="IOV7" s="33"/>
      <c r="IOW7" s="33"/>
      <c r="IOX7" s="33"/>
      <c r="IOY7" s="33"/>
      <c r="IOZ7" s="33"/>
      <c r="IPA7" s="33"/>
      <c r="IPB7" s="33"/>
      <c r="IPC7" s="33"/>
      <c r="IPD7" s="33"/>
      <c r="IPE7" s="33"/>
      <c r="IPF7" s="33"/>
      <c r="IPG7" s="33"/>
      <c r="IPH7" s="33"/>
      <c r="IPI7" s="33"/>
      <c r="IPJ7" s="33"/>
      <c r="IPK7" s="33"/>
      <c r="IPL7" s="33"/>
      <c r="IPM7" s="33"/>
      <c r="IPN7" s="33"/>
      <c r="IPO7" s="33"/>
      <c r="IPP7" s="33"/>
      <c r="IPQ7" s="33"/>
      <c r="IPR7" s="33"/>
      <c r="IPS7" s="33"/>
      <c r="IPT7" s="33"/>
      <c r="IPU7" s="33"/>
      <c r="IPV7" s="33"/>
      <c r="IPW7" s="33"/>
      <c r="IPX7" s="33"/>
      <c r="IPY7" s="33"/>
      <c r="IPZ7" s="33"/>
      <c r="IQA7" s="33"/>
      <c r="IQB7" s="33"/>
      <c r="IQC7" s="33"/>
      <c r="IQD7" s="33"/>
      <c r="IQE7" s="33"/>
      <c r="IQF7" s="33"/>
      <c r="IQG7" s="33"/>
      <c r="IQH7" s="33"/>
      <c r="IQI7" s="33"/>
      <c r="IQJ7" s="33"/>
      <c r="IQK7" s="33"/>
      <c r="IQL7" s="33"/>
      <c r="IQM7" s="33"/>
      <c r="IQN7" s="33"/>
      <c r="IQO7" s="33"/>
      <c r="IQP7" s="33"/>
      <c r="IQQ7" s="33"/>
      <c r="IQR7" s="33"/>
      <c r="IQS7" s="33"/>
      <c r="IQT7" s="33"/>
      <c r="IQU7" s="33"/>
      <c r="IQV7" s="33"/>
      <c r="IQW7" s="33"/>
      <c r="IQX7" s="33"/>
      <c r="IQY7" s="33"/>
      <c r="IQZ7" s="33"/>
      <c r="IRA7" s="33"/>
      <c r="IRB7" s="33"/>
      <c r="IRC7" s="33"/>
      <c r="IRD7" s="33"/>
      <c r="IRE7" s="33"/>
      <c r="IRF7" s="33"/>
      <c r="IRG7" s="33"/>
      <c r="IRH7" s="33"/>
      <c r="IRI7" s="33"/>
      <c r="IRJ7" s="33"/>
      <c r="IRK7" s="33"/>
      <c r="IRL7" s="33"/>
      <c r="IRM7" s="33"/>
      <c r="IRN7" s="33"/>
      <c r="IRO7" s="33"/>
      <c r="IRP7" s="33"/>
      <c r="IRQ7" s="33"/>
      <c r="IRR7" s="33"/>
      <c r="IRS7" s="33"/>
      <c r="IRT7" s="33"/>
      <c r="IRU7" s="33"/>
      <c r="IRV7" s="33"/>
      <c r="IRW7" s="33"/>
      <c r="IRX7" s="33"/>
      <c r="IRY7" s="33"/>
      <c r="IRZ7" s="33"/>
      <c r="ISA7" s="33"/>
      <c r="ISB7" s="33"/>
      <c r="ISC7" s="33"/>
      <c r="ISD7" s="33"/>
      <c r="ISE7" s="33"/>
      <c r="ISF7" s="33"/>
      <c r="ISG7" s="33"/>
      <c r="ISH7" s="33"/>
      <c r="ISI7" s="33"/>
      <c r="ISJ7" s="33"/>
      <c r="ISK7" s="33"/>
      <c r="ISL7" s="33"/>
      <c r="ISM7" s="33"/>
      <c r="ISN7" s="33"/>
      <c r="ISO7" s="33"/>
      <c r="ISP7" s="33"/>
      <c r="ISQ7" s="33"/>
      <c r="ISR7" s="33"/>
      <c r="ISS7" s="33"/>
      <c r="IST7" s="33"/>
      <c r="ISU7" s="33"/>
      <c r="ISV7" s="33"/>
      <c r="ISW7" s="33"/>
      <c r="ISX7" s="33"/>
      <c r="ISY7" s="33"/>
      <c r="ISZ7" s="33"/>
      <c r="ITA7" s="33"/>
      <c r="ITB7" s="33"/>
      <c r="ITC7" s="33"/>
      <c r="ITD7" s="33"/>
      <c r="ITE7" s="33"/>
      <c r="ITF7" s="33"/>
      <c r="ITG7" s="33"/>
      <c r="ITH7" s="33"/>
      <c r="ITI7" s="33"/>
      <c r="ITJ7" s="33"/>
      <c r="ITK7" s="33"/>
      <c r="ITL7" s="33"/>
      <c r="ITM7" s="33"/>
      <c r="ITN7" s="33"/>
      <c r="ITO7" s="33"/>
      <c r="ITP7" s="33"/>
      <c r="ITQ7" s="33"/>
      <c r="ITR7" s="33"/>
      <c r="ITS7" s="33"/>
      <c r="ITT7" s="33"/>
      <c r="ITU7" s="33"/>
      <c r="ITV7" s="33"/>
      <c r="ITW7" s="33"/>
      <c r="ITX7" s="33"/>
      <c r="ITY7" s="33"/>
      <c r="ITZ7" s="33"/>
      <c r="IUA7" s="33"/>
      <c r="IUB7" s="33"/>
      <c r="IUC7" s="33"/>
      <c r="IUD7" s="33"/>
      <c r="IUE7" s="33"/>
      <c r="IUF7" s="33"/>
      <c r="IUG7" s="33"/>
      <c r="IUH7" s="33"/>
      <c r="IUI7" s="33"/>
      <c r="IUJ7" s="33"/>
      <c r="IUK7" s="33"/>
      <c r="IUL7" s="33"/>
      <c r="IUM7" s="33"/>
      <c r="IUN7" s="33"/>
      <c r="IUO7" s="33"/>
      <c r="IUP7" s="33"/>
      <c r="IUQ7" s="33"/>
      <c r="IUR7" s="33"/>
      <c r="IUS7" s="33"/>
      <c r="IUT7" s="33"/>
      <c r="IUU7" s="33"/>
      <c r="IUV7" s="33"/>
      <c r="IUW7" s="33"/>
      <c r="IUX7" s="33"/>
      <c r="IUY7" s="33"/>
      <c r="IUZ7" s="33"/>
      <c r="IVA7" s="33"/>
      <c r="IVB7" s="33"/>
      <c r="IVC7" s="33"/>
      <c r="IVD7" s="33"/>
      <c r="IVE7" s="33"/>
      <c r="IVF7" s="33"/>
      <c r="IVG7" s="33"/>
      <c r="IVH7" s="33"/>
      <c r="IVI7" s="33"/>
      <c r="IVJ7" s="33"/>
      <c r="IVK7" s="33"/>
      <c r="IVL7" s="33"/>
      <c r="IVM7" s="33"/>
      <c r="IVN7" s="33"/>
      <c r="IVO7" s="33"/>
      <c r="IVP7" s="33"/>
      <c r="IVQ7" s="33"/>
      <c r="IVR7" s="33"/>
      <c r="IVS7" s="33"/>
      <c r="IVT7" s="33"/>
      <c r="IVU7" s="33"/>
      <c r="IVV7" s="33"/>
      <c r="IVW7" s="33"/>
      <c r="IVX7" s="33"/>
      <c r="IVY7" s="33"/>
      <c r="IVZ7" s="33"/>
      <c r="IWA7" s="33"/>
      <c r="IWB7" s="33"/>
      <c r="IWC7" s="33"/>
      <c r="IWD7" s="33"/>
      <c r="IWE7" s="33"/>
      <c r="IWF7" s="33"/>
      <c r="IWG7" s="33"/>
      <c r="IWH7" s="33"/>
      <c r="IWI7" s="33"/>
      <c r="IWJ7" s="33"/>
      <c r="IWK7" s="33"/>
      <c r="IWL7" s="33"/>
      <c r="IWM7" s="33"/>
      <c r="IWN7" s="33"/>
      <c r="IWO7" s="33"/>
      <c r="IWP7" s="33"/>
      <c r="IWQ7" s="33"/>
      <c r="IWR7" s="33"/>
      <c r="IWS7" s="33"/>
      <c r="IWT7" s="33"/>
      <c r="IWU7" s="33"/>
      <c r="IWV7" s="33"/>
      <c r="IWW7" s="33"/>
      <c r="IWX7" s="33"/>
      <c r="IWY7" s="33"/>
      <c r="IWZ7" s="33"/>
      <c r="IXA7" s="33"/>
      <c r="IXB7" s="33"/>
      <c r="IXC7" s="33"/>
      <c r="IXD7" s="33"/>
      <c r="IXE7" s="33"/>
      <c r="IXF7" s="33"/>
      <c r="IXG7" s="33"/>
      <c r="IXH7" s="33"/>
      <c r="IXI7" s="33"/>
      <c r="IXJ7" s="33"/>
      <c r="IXK7" s="33"/>
      <c r="IXL7" s="33"/>
      <c r="IXM7" s="33"/>
      <c r="IXN7" s="33"/>
      <c r="IXO7" s="33"/>
      <c r="IXP7" s="33"/>
      <c r="IXQ7" s="33"/>
      <c r="IXR7" s="33"/>
      <c r="IXS7" s="33"/>
      <c r="IXT7" s="33"/>
      <c r="IXU7" s="33"/>
      <c r="IXV7" s="33"/>
      <c r="IXW7" s="33"/>
      <c r="IXX7" s="33"/>
      <c r="IXY7" s="33"/>
      <c r="IXZ7" s="33"/>
      <c r="IYA7" s="33"/>
      <c r="IYB7" s="33"/>
      <c r="IYC7" s="33"/>
      <c r="IYD7" s="33"/>
      <c r="IYE7" s="33"/>
      <c r="IYF7" s="33"/>
      <c r="IYG7" s="33"/>
      <c r="IYH7" s="33"/>
      <c r="IYI7" s="33"/>
      <c r="IYJ7" s="33"/>
      <c r="IYK7" s="33"/>
      <c r="IYL7" s="33"/>
      <c r="IYM7" s="33"/>
      <c r="IYN7" s="33"/>
      <c r="IYO7" s="33"/>
      <c r="IYP7" s="33"/>
      <c r="IYQ7" s="33"/>
      <c r="IYR7" s="33"/>
      <c r="IYS7" s="33"/>
      <c r="IYT7" s="33"/>
      <c r="IYU7" s="33"/>
      <c r="IYV7" s="33"/>
      <c r="IYW7" s="33"/>
      <c r="IYX7" s="33"/>
      <c r="IYY7" s="33"/>
      <c r="IYZ7" s="33"/>
      <c r="IZA7" s="33"/>
      <c r="IZB7" s="33"/>
      <c r="IZC7" s="33"/>
      <c r="IZD7" s="33"/>
      <c r="IZE7" s="33"/>
      <c r="IZF7" s="33"/>
      <c r="IZG7" s="33"/>
      <c r="IZH7" s="33"/>
      <c r="IZI7" s="33"/>
      <c r="IZJ7" s="33"/>
      <c r="IZK7" s="33"/>
      <c r="IZL7" s="33"/>
      <c r="IZM7" s="33"/>
      <c r="IZN7" s="33"/>
      <c r="IZO7" s="33"/>
      <c r="IZP7" s="33"/>
      <c r="IZQ7" s="33"/>
      <c r="IZR7" s="33"/>
      <c r="IZS7" s="33"/>
      <c r="IZT7" s="33"/>
      <c r="IZU7" s="33"/>
      <c r="IZV7" s="33"/>
      <c r="IZW7" s="33"/>
      <c r="IZX7" s="33"/>
      <c r="IZY7" s="33"/>
      <c r="IZZ7" s="33"/>
      <c r="JAA7" s="33"/>
      <c r="JAB7" s="33"/>
      <c r="JAC7" s="33"/>
      <c r="JAD7" s="33"/>
      <c r="JAE7" s="33"/>
      <c r="JAF7" s="33"/>
      <c r="JAG7" s="33"/>
      <c r="JAH7" s="33"/>
      <c r="JAI7" s="33"/>
      <c r="JAJ7" s="33"/>
      <c r="JAK7" s="33"/>
      <c r="JAL7" s="33"/>
      <c r="JAM7" s="33"/>
      <c r="JAN7" s="33"/>
      <c r="JAO7" s="33"/>
      <c r="JAP7" s="33"/>
      <c r="JAQ7" s="33"/>
      <c r="JAR7" s="33"/>
      <c r="JAS7" s="33"/>
      <c r="JAT7" s="33"/>
      <c r="JAU7" s="33"/>
      <c r="JAV7" s="33"/>
      <c r="JAW7" s="33"/>
      <c r="JAX7" s="33"/>
      <c r="JAY7" s="33"/>
      <c r="JAZ7" s="33"/>
      <c r="JBA7" s="33"/>
      <c r="JBB7" s="33"/>
      <c r="JBC7" s="33"/>
      <c r="JBD7" s="33"/>
      <c r="JBE7" s="33"/>
      <c r="JBF7" s="33"/>
      <c r="JBG7" s="33"/>
      <c r="JBH7" s="33"/>
      <c r="JBI7" s="33"/>
      <c r="JBJ7" s="33"/>
      <c r="JBK7" s="33"/>
      <c r="JBL7" s="33"/>
      <c r="JBM7" s="33"/>
      <c r="JBN7" s="33"/>
      <c r="JBO7" s="33"/>
      <c r="JBP7" s="33"/>
      <c r="JBQ7" s="33"/>
      <c r="JBR7" s="33"/>
      <c r="JBS7" s="33"/>
      <c r="JBT7" s="33"/>
      <c r="JBU7" s="33"/>
      <c r="JBV7" s="33"/>
      <c r="JBW7" s="33"/>
      <c r="JBX7" s="33"/>
      <c r="JBY7" s="33"/>
      <c r="JBZ7" s="33"/>
      <c r="JCA7" s="33"/>
      <c r="JCB7" s="33"/>
      <c r="JCC7" s="33"/>
      <c r="JCD7" s="33"/>
      <c r="JCE7" s="33"/>
      <c r="JCF7" s="33"/>
      <c r="JCG7" s="33"/>
      <c r="JCH7" s="33"/>
      <c r="JCI7" s="33"/>
      <c r="JCJ7" s="33"/>
      <c r="JCK7" s="33"/>
      <c r="JCL7" s="33"/>
      <c r="JCM7" s="33"/>
      <c r="JCN7" s="33"/>
      <c r="JCO7" s="33"/>
      <c r="JCP7" s="33"/>
      <c r="JCQ7" s="33"/>
      <c r="JCR7" s="33"/>
      <c r="JCS7" s="33"/>
      <c r="JCT7" s="33"/>
      <c r="JCU7" s="33"/>
      <c r="JCV7" s="33"/>
      <c r="JCW7" s="33"/>
      <c r="JCX7" s="33"/>
      <c r="JCY7" s="33"/>
      <c r="JCZ7" s="33"/>
      <c r="JDA7" s="33"/>
      <c r="JDB7" s="33"/>
      <c r="JDC7" s="33"/>
      <c r="JDD7" s="33"/>
      <c r="JDE7" s="33"/>
      <c r="JDF7" s="33"/>
      <c r="JDG7" s="33"/>
      <c r="JDH7" s="33"/>
      <c r="JDI7" s="33"/>
      <c r="JDJ7" s="33"/>
      <c r="JDK7" s="33"/>
      <c r="JDL7" s="33"/>
      <c r="JDM7" s="33"/>
      <c r="JDN7" s="33"/>
      <c r="JDO7" s="33"/>
      <c r="JDP7" s="33"/>
      <c r="JDQ7" s="33"/>
      <c r="JDR7" s="33"/>
      <c r="JDS7" s="33"/>
      <c r="JDT7" s="33"/>
      <c r="JDU7" s="33"/>
      <c r="JDV7" s="33"/>
      <c r="JDW7" s="33"/>
      <c r="JDX7" s="33"/>
      <c r="JDY7" s="33"/>
      <c r="JDZ7" s="33"/>
      <c r="JEA7" s="33"/>
      <c r="JEB7" s="33"/>
      <c r="JEC7" s="33"/>
      <c r="JED7" s="33"/>
      <c r="JEE7" s="33"/>
      <c r="JEF7" s="33"/>
      <c r="JEG7" s="33"/>
      <c r="JEH7" s="33"/>
      <c r="JEI7" s="33"/>
      <c r="JEJ7" s="33"/>
      <c r="JEK7" s="33"/>
      <c r="JEL7" s="33"/>
      <c r="JEM7" s="33"/>
      <c r="JEN7" s="33"/>
      <c r="JEO7" s="33"/>
      <c r="JEP7" s="33"/>
      <c r="JEQ7" s="33"/>
      <c r="JER7" s="33"/>
      <c r="JES7" s="33"/>
      <c r="JET7" s="33"/>
      <c r="JEU7" s="33"/>
      <c r="JEV7" s="33"/>
      <c r="JEW7" s="33"/>
      <c r="JEX7" s="33"/>
      <c r="JEY7" s="33"/>
      <c r="JEZ7" s="33"/>
      <c r="JFA7" s="33"/>
      <c r="JFB7" s="33"/>
      <c r="JFC7" s="33"/>
      <c r="JFD7" s="33"/>
      <c r="JFE7" s="33"/>
      <c r="JFF7" s="33"/>
      <c r="JFG7" s="33"/>
      <c r="JFH7" s="33"/>
      <c r="JFI7" s="33"/>
      <c r="JFJ7" s="33"/>
      <c r="JFK7" s="33"/>
      <c r="JFL7" s="33"/>
      <c r="JFM7" s="33"/>
      <c r="JFN7" s="33"/>
      <c r="JFO7" s="33"/>
      <c r="JFP7" s="33"/>
      <c r="JFQ7" s="33"/>
      <c r="JFR7" s="33"/>
      <c r="JFS7" s="33"/>
      <c r="JFT7" s="33"/>
      <c r="JFU7" s="33"/>
      <c r="JFV7" s="33"/>
      <c r="JFW7" s="33"/>
      <c r="JFX7" s="33"/>
      <c r="JFY7" s="33"/>
      <c r="JFZ7" s="33"/>
      <c r="JGA7" s="33"/>
      <c r="JGB7" s="33"/>
      <c r="JGC7" s="33"/>
      <c r="JGD7" s="33"/>
      <c r="JGE7" s="33"/>
      <c r="JGF7" s="33"/>
      <c r="JGG7" s="33"/>
      <c r="JGH7" s="33"/>
      <c r="JGI7" s="33"/>
      <c r="JGJ7" s="33"/>
      <c r="JGK7" s="33"/>
      <c r="JGL7" s="33"/>
      <c r="JGM7" s="33"/>
      <c r="JGN7" s="33"/>
      <c r="JGO7" s="33"/>
      <c r="JGP7" s="33"/>
      <c r="JGQ7" s="33"/>
      <c r="JGR7" s="33"/>
      <c r="JGS7" s="33"/>
      <c r="JGT7" s="33"/>
      <c r="JGU7" s="33"/>
      <c r="JGV7" s="33"/>
      <c r="JGW7" s="33"/>
      <c r="JGX7" s="33"/>
      <c r="JGY7" s="33"/>
      <c r="JGZ7" s="33"/>
      <c r="JHA7" s="33"/>
      <c r="JHB7" s="33"/>
      <c r="JHC7" s="33"/>
      <c r="JHD7" s="33"/>
      <c r="JHE7" s="33"/>
      <c r="JHF7" s="33"/>
      <c r="JHG7" s="33"/>
      <c r="JHH7" s="33"/>
      <c r="JHI7" s="33"/>
      <c r="JHJ7" s="33"/>
      <c r="JHK7" s="33"/>
      <c r="JHL7" s="33"/>
      <c r="JHM7" s="33"/>
      <c r="JHN7" s="33"/>
      <c r="JHO7" s="33"/>
      <c r="JHP7" s="33"/>
      <c r="JHQ7" s="33"/>
      <c r="JHR7" s="33"/>
      <c r="JHS7" s="33"/>
      <c r="JHT7" s="33"/>
      <c r="JHU7" s="33"/>
      <c r="JHV7" s="33"/>
      <c r="JHW7" s="33"/>
      <c r="JHX7" s="33"/>
      <c r="JHY7" s="33"/>
      <c r="JHZ7" s="33"/>
      <c r="JIA7" s="33"/>
      <c r="JIB7" s="33"/>
      <c r="JIC7" s="33"/>
      <c r="JID7" s="33"/>
      <c r="JIE7" s="33"/>
      <c r="JIF7" s="33"/>
      <c r="JIG7" s="33"/>
      <c r="JIH7" s="33"/>
      <c r="JII7" s="33"/>
      <c r="JIJ7" s="33"/>
      <c r="JIK7" s="33"/>
      <c r="JIL7" s="33"/>
      <c r="JIM7" s="33"/>
      <c r="JIN7" s="33"/>
      <c r="JIO7" s="33"/>
      <c r="JIP7" s="33"/>
      <c r="JIQ7" s="33"/>
      <c r="JIR7" s="33"/>
      <c r="JIS7" s="33"/>
      <c r="JIT7" s="33"/>
      <c r="JIU7" s="33"/>
      <c r="JIV7" s="33"/>
      <c r="JIW7" s="33"/>
      <c r="JIX7" s="33"/>
      <c r="JIY7" s="33"/>
      <c r="JIZ7" s="33"/>
      <c r="JJA7" s="33"/>
      <c r="JJB7" s="33"/>
      <c r="JJC7" s="33"/>
      <c r="JJD7" s="33"/>
      <c r="JJE7" s="33"/>
      <c r="JJF7" s="33"/>
      <c r="JJG7" s="33"/>
      <c r="JJH7" s="33"/>
      <c r="JJI7" s="33"/>
      <c r="JJJ7" s="33"/>
      <c r="JJK7" s="33"/>
      <c r="JJL7" s="33"/>
      <c r="JJM7" s="33"/>
      <c r="JJN7" s="33"/>
      <c r="JJO7" s="33"/>
      <c r="JJP7" s="33"/>
      <c r="JJQ7" s="33"/>
      <c r="JJR7" s="33"/>
      <c r="JJS7" s="33"/>
      <c r="JJT7" s="33"/>
      <c r="JJU7" s="33"/>
      <c r="JJV7" s="33"/>
      <c r="JJW7" s="33"/>
      <c r="JJX7" s="33"/>
      <c r="JJY7" s="33"/>
      <c r="JJZ7" s="33"/>
      <c r="JKA7" s="33"/>
      <c r="JKB7" s="33"/>
      <c r="JKC7" s="33"/>
      <c r="JKD7" s="33"/>
      <c r="JKE7" s="33"/>
      <c r="JKF7" s="33"/>
      <c r="JKG7" s="33"/>
      <c r="JKH7" s="33"/>
      <c r="JKI7" s="33"/>
      <c r="JKJ7" s="33"/>
      <c r="JKK7" s="33"/>
      <c r="JKL7" s="33"/>
      <c r="JKM7" s="33"/>
      <c r="JKN7" s="33"/>
      <c r="JKO7" s="33"/>
      <c r="JKP7" s="33"/>
      <c r="JKQ7" s="33"/>
      <c r="JKR7" s="33"/>
      <c r="JKS7" s="33"/>
      <c r="JKT7" s="33"/>
      <c r="JKU7" s="33"/>
      <c r="JKV7" s="33"/>
      <c r="JKW7" s="33"/>
      <c r="JKX7" s="33"/>
      <c r="JKY7" s="33"/>
      <c r="JKZ7" s="33"/>
      <c r="JLA7" s="33"/>
      <c r="JLB7" s="33"/>
      <c r="JLC7" s="33"/>
      <c r="JLD7" s="33"/>
      <c r="JLE7" s="33"/>
      <c r="JLF7" s="33"/>
      <c r="JLG7" s="33"/>
      <c r="JLH7" s="33"/>
      <c r="JLI7" s="33"/>
      <c r="JLJ7" s="33"/>
      <c r="JLK7" s="33"/>
      <c r="JLL7" s="33"/>
      <c r="JLM7" s="33"/>
      <c r="JLN7" s="33"/>
      <c r="JLO7" s="33"/>
      <c r="JLP7" s="33"/>
      <c r="JLQ7" s="33"/>
      <c r="JLR7" s="33"/>
      <c r="JLS7" s="33"/>
      <c r="JLT7" s="33"/>
      <c r="JLU7" s="33"/>
      <c r="JLV7" s="33"/>
      <c r="JLW7" s="33"/>
      <c r="JLX7" s="33"/>
      <c r="JLY7" s="33"/>
      <c r="JLZ7" s="33"/>
      <c r="JMA7" s="33"/>
      <c r="JMB7" s="33"/>
      <c r="JMC7" s="33"/>
      <c r="JMD7" s="33"/>
      <c r="JME7" s="33"/>
      <c r="JMF7" s="33"/>
      <c r="JMG7" s="33"/>
      <c r="JMH7" s="33"/>
      <c r="JMI7" s="33"/>
      <c r="JMJ7" s="33"/>
      <c r="JMK7" s="33"/>
      <c r="JML7" s="33"/>
      <c r="JMM7" s="33"/>
      <c r="JMN7" s="33"/>
      <c r="JMO7" s="33"/>
      <c r="JMP7" s="33"/>
      <c r="JMQ7" s="33"/>
      <c r="JMR7" s="33"/>
      <c r="JMS7" s="33"/>
      <c r="JMT7" s="33"/>
      <c r="JMU7" s="33"/>
      <c r="JMV7" s="33"/>
      <c r="JMW7" s="33"/>
      <c r="JMX7" s="33"/>
      <c r="JMY7" s="33"/>
      <c r="JMZ7" s="33"/>
      <c r="JNA7" s="33"/>
      <c r="JNB7" s="33"/>
      <c r="JNC7" s="33"/>
      <c r="JND7" s="33"/>
      <c r="JNE7" s="33"/>
      <c r="JNF7" s="33"/>
      <c r="JNG7" s="33"/>
      <c r="JNH7" s="33"/>
      <c r="JNI7" s="33"/>
      <c r="JNJ7" s="33"/>
      <c r="JNK7" s="33"/>
      <c r="JNL7" s="33"/>
      <c r="JNM7" s="33"/>
      <c r="JNN7" s="33"/>
      <c r="JNO7" s="33"/>
      <c r="JNP7" s="33"/>
      <c r="JNQ7" s="33"/>
      <c r="JNR7" s="33"/>
      <c r="JNS7" s="33"/>
      <c r="JNT7" s="33"/>
      <c r="JNU7" s="33"/>
      <c r="JNV7" s="33"/>
      <c r="JNW7" s="33"/>
      <c r="JNX7" s="33"/>
      <c r="JNY7" s="33"/>
      <c r="JNZ7" s="33"/>
      <c r="JOA7" s="33"/>
      <c r="JOB7" s="33"/>
      <c r="JOC7" s="33"/>
      <c r="JOD7" s="33"/>
      <c r="JOE7" s="33"/>
      <c r="JOF7" s="33"/>
      <c r="JOG7" s="33"/>
      <c r="JOH7" s="33"/>
      <c r="JOI7" s="33"/>
      <c r="JOJ7" s="33"/>
      <c r="JOK7" s="33"/>
      <c r="JOL7" s="33"/>
      <c r="JOM7" s="33"/>
      <c r="JON7" s="33"/>
      <c r="JOO7" s="33"/>
      <c r="JOP7" s="33"/>
      <c r="JOQ7" s="33"/>
      <c r="JOR7" s="33"/>
      <c r="JOS7" s="33"/>
      <c r="JOT7" s="33"/>
      <c r="JOU7" s="33"/>
      <c r="JOV7" s="33"/>
      <c r="JOW7" s="33"/>
      <c r="JOX7" s="33"/>
      <c r="JOY7" s="33"/>
      <c r="JOZ7" s="33"/>
      <c r="JPA7" s="33"/>
      <c r="JPB7" s="33"/>
      <c r="JPC7" s="33"/>
      <c r="JPD7" s="33"/>
      <c r="JPE7" s="33"/>
      <c r="JPF7" s="33"/>
      <c r="JPG7" s="33"/>
      <c r="JPH7" s="33"/>
      <c r="JPI7" s="33"/>
      <c r="JPJ7" s="33"/>
      <c r="JPK7" s="33"/>
      <c r="JPL7" s="33"/>
      <c r="JPM7" s="33"/>
      <c r="JPN7" s="33"/>
      <c r="JPO7" s="33"/>
      <c r="JPP7" s="33"/>
      <c r="JPQ7" s="33"/>
      <c r="JPR7" s="33"/>
      <c r="JPS7" s="33"/>
      <c r="JPT7" s="33"/>
      <c r="JPU7" s="33"/>
      <c r="JPV7" s="33"/>
      <c r="JPW7" s="33"/>
      <c r="JPX7" s="33"/>
      <c r="JPY7" s="33"/>
      <c r="JPZ7" s="33"/>
      <c r="JQA7" s="33"/>
      <c r="JQB7" s="33"/>
      <c r="JQC7" s="33"/>
      <c r="JQD7" s="33"/>
      <c r="JQE7" s="33"/>
      <c r="JQF7" s="33"/>
      <c r="JQG7" s="33"/>
      <c r="JQH7" s="33"/>
      <c r="JQI7" s="33"/>
      <c r="JQJ7" s="33"/>
      <c r="JQK7" s="33"/>
      <c r="JQL7" s="33"/>
      <c r="JQM7" s="33"/>
      <c r="JQN7" s="33"/>
      <c r="JQO7" s="33"/>
      <c r="JQP7" s="33"/>
      <c r="JQQ7" s="33"/>
      <c r="JQR7" s="33"/>
      <c r="JQS7" s="33"/>
      <c r="JQT7" s="33"/>
      <c r="JQU7" s="33"/>
      <c r="JQV7" s="33"/>
      <c r="JQW7" s="33"/>
      <c r="JQX7" s="33"/>
      <c r="JQY7" s="33"/>
      <c r="JQZ7" s="33"/>
      <c r="JRA7" s="33"/>
      <c r="JRB7" s="33"/>
      <c r="JRC7" s="33"/>
      <c r="JRD7" s="33"/>
      <c r="JRE7" s="33"/>
      <c r="JRF7" s="33"/>
      <c r="JRG7" s="33"/>
      <c r="JRH7" s="33"/>
      <c r="JRI7" s="33"/>
      <c r="JRJ7" s="33"/>
      <c r="JRK7" s="33"/>
      <c r="JRL7" s="33"/>
      <c r="JRM7" s="33"/>
      <c r="JRN7" s="33"/>
      <c r="JRO7" s="33"/>
      <c r="JRP7" s="33"/>
      <c r="JRQ7" s="33"/>
      <c r="JRR7" s="33"/>
      <c r="JRS7" s="33"/>
      <c r="JRT7" s="33"/>
      <c r="JRU7" s="33"/>
      <c r="JRV7" s="33"/>
      <c r="JRW7" s="33"/>
      <c r="JRX7" s="33"/>
      <c r="JRY7" s="33"/>
      <c r="JRZ7" s="33"/>
      <c r="JSA7" s="33"/>
      <c r="JSB7" s="33"/>
      <c r="JSC7" s="33"/>
      <c r="JSD7" s="33"/>
      <c r="JSE7" s="33"/>
      <c r="JSF7" s="33"/>
      <c r="JSG7" s="33"/>
      <c r="JSH7" s="33"/>
      <c r="JSI7" s="33"/>
      <c r="JSJ7" s="33"/>
      <c r="JSK7" s="33"/>
      <c r="JSL7" s="33"/>
      <c r="JSM7" s="33"/>
      <c r="JSN7" s="33"/>
      <c r="JSO7" s="33"/>
      <c r="JSP7" s="33"/>
      <c r="JSQ7" s="33"/>
      <c r="JSR7" s="33"/>
      <c r="JSS7" s="33"/>
      <c r="JST7" s="33"/>
      <c r="JSU7" s="33"/>
      <c r="JSV7" s="33"/>
      <c r="JSW7" s="33"/>
      <c r="JSX7" s="33"/>
      <c r="JSY7" s="33"/>
      <c r="JSZ7" s="33"/>
      <c r="JTA7" s="33"/>
      <c r="JTB7" s="33"/>
      <c r="JTC7" s="33"/>
      <c r="JTD7" s="33"/>
      <c r="JTE7" s="33"/>
      <c r="JTF7" s="33"/>
      <c r="JTG7" s="33"/>
      <c r="JTH7" s="33"/>
      <c r="JTI7" s="33"/>
      <c r="JTJ7" s="33"/>
      <c r="JTK7" s="33"/>
      <c r="JTL7" s="33"/>
      <c r="JTM7" s="33"/>
      <c r="JTN7" s="33"/>
      <c r="JTO7" s="33"/>
      <c r="JTP7" s="33"/>
      <c r="JTQ7" s="33"/>
      <c r="JTR7" s="33"/>
      <c r="JTS7" s="33"/>
      <c r="JTT7" s="33"/>
      <c r="JTU7" s="33"/>
      <c r="JTV7" s="33"/>
      <c r="JTW7" s="33"/>
      <c r="JTX7" s="33"/>
      <c r="JTY7" s="33"/>
      <c r="JTZ7" s="33"/>
      <c r="JUA7" s="33"/>
      <c r="JUB7" s="33"/>
      <c r="JUC7" s="33"/>
      <c r="JUD7" s="33"/>
      <c r="JUE7" s="33"/>
      <c r="JUF7" s="33"/>
      <c r="JUG7" s="33"/>
      <c r="JUH7" s="33"/>
      <c r="JUI7" s="33"/>
      <c r="JUJ7" s="33"/>
      <c r="JUK7" s="33"/>
      <c r="JUL7" s="33"/>
      <c r="JUM7" s="33"/>
      <c r="JUN7" s="33"/>
      <c r="JUO7" s="33"/>
      <c r="JUP7" s="33"/>
      <c r="JUQ7" s="33"/>
      <c r="JUR7" s="33"/>
      <c r="JUS7" s="33"/>
      <c r="JUT7" s="33"/>
      <c r="JUU7" s="33"/>
      <c r="JUV7" s="33"/>
      <c r="JUW7" s="33"/>
      <c r="JUX7" s="33"/>
      <c r="JUY7" s="33"/>
      <c r="JUZ7" s="33"/>
      <c r="JVA7" s="33"/>
      <c r="JVB7" s="33"/>
      <c r="JVC7" s="33"/>
      <c r="JVD7" s="33"/>
      <c r="JVE7" s="33"/>
      <c r="JVF7" s="33"/>
      <c r="JVG7" s="33"/>
      <c r="JVH7" s="33"/>
      <c r="JVI7" s="33"/>
      <c r="JVJ7" s="33"/>
      <c r="JVK7" s="33"/>
      <c r="JVL7" s="33"/>
      <c r="JVM7" s="33"/>
      <c r="JVN7" s="33"/>
      <c r="JVO7" s="33"/>
      <c r="JVP7" s="33"/>
      <c r="JVQ7" s="33"/>
      <c r="JVR7" s="33"/>
      <c r="JVS7" s="33"/>
      <c r="JVT7" s="33"/>
      <c r="JVU7" s="33"/>
      <c r="JVV7" s="33"/>
      <c r="JVW7" s="33"/>
      <c r="JVX7" s="33"/>
      <c r="JVY7" s="33"/>
      <c r="JVZ7" s="33"/>
      <c r="JWA7" s="33"/>
      <c r="JWB7" s="33"/>
      <c r="JWC7" s="33"/>
      <c r="JWD7" s="33"/>
      <c r="JWE7" s="33"/>
      <c r="JWF7" s="33"/>
      <c r="JWG7" s="33"/>
      <c r="JWH7" s="33"/>
      <c r="JWI7" s="33"/>
      <c r="JWJ7" s="33"/>
      <c r="JWK7" s="33"/>
      <c r="JWL7" s="33"/>
      <c r="JWM7" s="33"/>
      <c r="JWN7" s="33"/>
      <c r="JWO7" s="33"/>
      <c r="JWP7" s="33"/>
      <c r="JWQ7" s="33"/>
      <c r="JWR7" s="33"/>
      <c r="JWS7" s="33"/>
      <c r="JWT7" s="33"/>
      <c r="JWU7" s="33"/>
      <c r="JWV7" s="33"/>
      <c r="JWW7" s="33"/>
      <c r="JWX7" s="33"/>
      <c r="JWY7" s="33"/>
      <c r="JWZ7" s="33"/>
      <c r="JXA7" s="33"/>
      <c r="JXB7" s="33"/>
      <c r="JXC7" s="33"/>
      <c r="JXD7" s="33"/>
      <c r="JXE7" s="33"/>
      <c r="JXF7" s="33"/>
      <c r="JXG7" s="33"/>
      <c r="JXH7" s="33"/>
      <c r="JXI7" s="33"/>
      <c r="JXJ7" s="33"/>
      <c r="JXK7" s="33"/>
      <c r="JXL7" s="33"/>
      <c r="JXM7" s="33"/>
      <c r="JXN7" s="33"/>
      <c r="JXO7" s="33"/>
      <c r="JXP7" s="33"/>
      <c r="JXQ7" s="33"/>
      <c r="JXR7" s="33"/>
      <c r="JXS7" s="33"/>
      <c r="JXT7" s="33"/>
      <c r="JXU7" s="33"/>
      <c r="JXV7" s="33"/>
      <c r="JXW7" s="33"/>
      <c r="JXX7" s="33"/>
      <c r="JXY7" s="33"/>
      <c r="JXZ7" s="33"/>
      <c r="JYA7" s="33"/>
      <c r="JYB7" s="33"/>
      <c r="JYC7" s="33"/>
      <c r="JYD7" s="33"/>
      <c r="JYE7" s="33"/>
      <c r="JYF7" s="33"/>
      <c r="JYG7" s="33"/>
      <c r="JYH7" s="33"/>
      <c r="JYI7" s="33"/>
      <c r="JYJ7" s="33"/>
      <c r="JYK7" s="33"/>
      <c r="JYL7" s="33"/>
      <c r="JYM7" s="33"/>
      <c r="JYN7" s="33"/>
      <c r="JYO7" s="33"/>
      <c r="JYP7" s="33"/>
      <c r="JYQ7" s="33"/>
      <c r="JYR7" s="33"/>
      <c r="JYS7" s="33"/>
      <c r="JYT7" s="33"/>
      <c r="JYU7" s="33"/>
      <c r="JYV7" s="33"/>
      <c r="JYW7" s="33"/>
      <c r="JYX7" s="33"/>
      <c r="JYY7" s="33"/>
      <c r="JYZ7" s="33"/>
      <c r="JZA7" s="33"/>
      <c r="JZB7" s="33"/>
      <c r="JZC7" s="33"/>
      <c r="JZD7" s="33"/>
      <c r="JZE7" s="33"/>
      <c r="JZF7" s="33"/>
      <c r="JZG7" s="33"/>
      <c r="JZH7" s="33"/>
      <c r="JZI7" s="33"/>
      <c r="JZJ7" s="33"/>
      <c r="JZK7" s="33"/>
      <c r="JZL7" s="33"/>
      <c r="JZM7" s="33"/>
      <c r="JZN7" s="33"/>
      <c r="JZO7" s="33"/>
      <c r="JZP7" s="33"/>
      <c r="JZQ7" s="33"/>
      <c r="JZR7" s="33"/>
      <c r="JZS7" s="33"/>
      <c r="JZT7" s="33"/>
      <c r="JZU7" s="33"/>
      <c r="JZV7" s="33"/>
      <c r="JZW7" s="33"/>
      <c r="JZX7" s="33"/>
      <c r="JZY7" s="33"/>
      <c r="JZZ7" s="33"/>
      <c r="KAA7" s="33"/>
      <c r="KAB7" s="33"/>
      <c r="KAC7" s="33"/>
      <c r="KAD7" s="33"/>
      <c r="KAE7" s="33"/>
      <c r="KAF7" s="33"/>
      <c r="KAG7" s="33"/>
      <c r="KAH7" s="33"/>
      <c r="KAI7" s="33"/>
      <c r="KAJ7" s="33"/>
      <c r="KAK7" s="33"/>
      <c r="KAL7" s="33"/>
      <c r="KAM7" s="33"/>
      <c r="KAN7" s="33"/>
      <c r="KAO7" s="33"/>
      <c r="KAP7" s="33"/>
      <c r="KAQ7" s="33"/>
      <c r="KAR7" s="33"/>
      <c r="KAS7" s="33"/>
      <c r="KAT7" s="33"/>
      <c r="KAU7" s="33"/>
      <c r="KAV7" s="33"/>
      <c r="KAW7" s="33"/>
      <c r="KAX7" s="33"/>
      <c r="KAY7" s="33"/>
      <c r="KAZ7" s="33"/>
      <c r="KBA7" s="33"/>
      <c r="KBB7" s="33"/>
      <c r="KBC7" s="33"/>
      <c r="KBD7" s="33"/>
      <c r="KBE7" s="33"/>
      <c r="KBF7" s="33"/>
      <c r="KBG7" s="33"/>
      <c r="KBH7" s="33"/>
      <c r="KBI7" s="33"/>
      <c r="KBJ7" s="33"/>
      <c r="KBK7" s="33"/>
      <c r="KBL7" s="33"/>
      <c r="KBM7" s="33"/>
      <c r="KBN7" s="33"/>
      <c r="KBO7" s="33"/>
      <c r="KBP7" s="33"/>
      <c r="KBQ7" s="33"/>
      <c r="KBR7" s="33"/>
      <c r="KBS7" s="33"/>
      <c r="KBT7" s="33"/>
      <c r="KBU7" s="33"/>
      <c r="KBV7" s="33"/>
      <c r="KBW7" s="33"/>
      <c r="KBX7" s="33"/>
      <c r="KBY7" s="33"/>
      <c r="KBZ7" s="33"/>
      <c r="KCA7" s="33"/>
      <c r="KCB7" s="33"/>
      <c r="KCC7" s="33"/>
      <c r="KCD7" s="33"/>
      <c r="KCE7" s="33"/>
      <c r="KCF7" s="33"/>
      <c r="KCG7" s="33"/>
      <c r="KCH7" s="33"/>
      <c r="KCI7" s="33"/>
      <c r="KCJ7" s="33"/>
      <c r="KCK7" s="33"/>
      <c r="KCL7" s="33"/>
      <c r="KCM7" s="33"/>
      <c r="KCN7" s="33"/>
      <c r="KCO7" s="33"/>
      <c r="KCP7" s="33"/>
      <c r="KCQ7" s="33"/>
      <c r="KCR7" s="33"/>
      <c r="KCS7" s="33"/>
      <c r="KCT7" s="33"/>
      <c r="KCU7" s="33"/>
      <c r="KCV7" s="33"/>
      <c r="KCW7" s="33"/>
      <c r="KCX7" s="33"/>
      <c r="KCY7" s="33"/>
      <c r="KCZ7" s="33"/>
      <c r="KDA7" s="33"/>
      <c r="KDB7" s="33"/>
      <c r="KDC7" s="33"/>
      <c r="KDD7" s="33"/>
      <c r="KDE7" s="33"/>
      <c r="KDF7" s="33"/>
      <c r="KDG7" s="33"/>
      <c r="KDH7" s="33"/>
      <c r="KDI7" s="33"/>
      <c r="KDJ7" s="33"/>
      <c r="KDK7" s="33"/>
      <c r="KDL7" s="33"/>
      <c r="KDM7" s="33"/>
      <c r="KDN7" s="33"/>
      <c r="KDO7" s="33"/>
      <c r="KDP7" s="33"/>
      <c r="KDQ7" s="33"/>
      <c r="KDR7" s="33"/>
      <c r="KDS7" s="33"/>
      <c r="KDT7" s="33"/>
      <c r="KDU7" s="33"/>
      <c r="KDV7" s="33"/>
      <c r="KDW7" s="33"/>
      <c r="KDX7" s="33"/>
      <c r="KDY7" s="33"/>
      <c r="KDZ7" s="33"/>
      <c r="KEA7" s="33"/>
      <c r="KEB7" s="33"/>
      <c r="KEC7" s="33"/>
      <c r="KED7" s="33"/>
      <c r="KEE7" s="33"/>
      <c r="KEF7" s="33"/>
      <c r="KEG7" s="33"/>
      <c r="KEH7" s="33"/>
      <c r="KEI7" s="33"/>
      <c r="KEJ7" s="33"/>
      <c r="KEK7" s="33"/>
      <c r="KEL7" s="33"/>
      <c r="KEM7" s="33"/>
      <c r="KEN7" s="33"/>
      <c r="KEO7" s="33"/>
      <c r="KEP7" s="33"/>
      <c r="KEQ7" s="33"/>
      <c r="KER7" s="33"/>
      <c r="KES7" s="33"/>
      <c r="KET7" s="33"/>
      <c r="KEU7" s="33"/>
      <c r="KEV7" s="33"/>
      <c r="KEW7" s="33"/>
      <c r="KEX7" s="33"/>
      <c r="KEY7" s="33"/>
      <c r="KEZ7" s="33"/>
      <c r="KFA7" s="33"/>
      <c r="KFB7" s="33"/>
      <c r="KFC7" s="33"/>
      <c r="KFD7" s="33"/>
      <c r="KFE7" s="33"/>
      <c r="KFF7" s="33"/>
      <c r="KFG7" s="33"/>
      <c r="KFH7" s="33"/>
      <c r="KFI7" s="33"/>
      <c r="KFJ7" s="33"/>
      <c r="KFK7" s="33"/>
      <c r="KFL7" s="33"/>
      <c r="KFM7" s="33"/>
      <c r="KFN7" s="33"/>
      <c r="KFO7" s="33"/>
      <c r="KFP7" s="33"/>
      <c r="KFQ7" s="33"/>
      <c r="KFR7" s="33"/>
      <c r="KFS7" s="33"/>
      <c r="KFT7" s="33"/>
      <c r="KFU7" s="33"/>
      <c r="KFV7" s="33"/>
      <c r="KFW7" s="33"/>
      <c r="KFX7" s="33"/>
      <c r="KFY7" s="33"/>
      <c r="KFZ7" s="33"/>
      <c r="KGA7" s="33"/>
      <c r="KGB7" s="33"/>
      <c r="KGC7" s="33"/>
      <c r="KGD7" s="33"/>
      <c r="KGE7" s="33"/>
      <c r="KGF7" s="33"/>
      <c r="KGG7" s="33"/>
      <c r="KGH7" s="33"/>
      <c r="KGI7" s="33"/>
      <c r="KGJ7" s="33"/>
      <c r="KGK7" s="33"/>
      <c r="KGL7" s="33"/>
      <c r="KGM7" s="33"/>
      <c r="KGN7" s="33"/>
      <c r="KGO7" s="33"/>
      <c r="KGP7" s="33"/>
      <c r="KGQ7" s="33"/>
      <c r="KGR7" s="33"/>
      <c r="KGS7" s="33"/>
      <c r="KGT7" s="33"/>
      <c r="KGU7" s="33"/>
      <c r="KGV7" s="33"/>
      <c r="KGW7" s="33"/>
      <c r="KGX7" s="33"/>
      <c r="KGY7" s="33"/>
      <c r="KGZ7" s="33"/>
      <c r="KHA7" s="33"/>
      <c r="KHB7" s="33"/>
      <c r="KHC7" s="33"/>
      <c r="KHD7" s="33"/>
      <c r="KHE7" s="33"/>
      <c r="KHF7" s="33"/>
      <c r="KHG7" s="33"/>
      <c r="KHH7" s="33"/>
      <c r="KHI7" s="33"/>
      <c r="KHJ7" s="33"/>
      <c r="KHK7" s="33"/>
      <c r="KHL7" s="33"/>
      <c r="KHM7" s="33"/>
      <c r="KHN7" s="33"/>
      <c r="KHO7" s="33"/>
      <c r="KHP7" s="33"/>
      <c r="KHQ7" s="33"/>
      <c r="KHR7" s="33"/>
      <c r="KHS7" s="33"/>
      <c r="KHT7" s="33"/>
      <c r="KHU7" s="33"/>
      <c r="KHV7" s="33"/>
      <c r="KHW7" s="33"/>
      <c r="KHX7" s="33"/>
      <c r="KHY7" s="33"/>
      <c r="KHZ7" s="33"/>
      <c r="KIA7" s="33"/>
      <c r="KIB7" s="33"/>
      <c r="KIC7" s="33"/>
      <c r="KID7" s="33"/>
      <c r="KIE7" s="33"/>
      <c r="KIF7" s="33"/>
      <c r="KIG7" s="33"/>
      <c r="KIH7" s="33"/>
      <c r="KII7" s="33"/>
      <c r="KIJ7" s="33"/>
      <c r="KIK7" s="33"/>
      <c r="KIL7" s="33"/>
      <c r="KIM7" s="33"/>
      <c r="KIN7" s="33"/>
      <c r="KIO7" s="33"/>
      <c r="KIP7" s="33"/>
      <c r="KIQ7" s="33"/>
      <c r="KIR7" s="33"/>
      <c r="KIS7" s="33"/>
      <c r="KIT7" s="33"/>
      <c r="KIU7" s="33"/>
      <c r="KIV7" s="33"/>
      <c r="KIW7" s="33"/>
      <c r="KIX7" s="33"/>
      <c r="KIY7" s="33"/>
      <c r="KIZ7" s="33"/>
      <c r="KJA7" s="33"/>
      <c r="KJB7" s="33"/>
      <c r="KJC7" s="33"/>
      <c r="KJD7" s="33"/>
      <c r="KJE7" s="33"/>
      <c r="KJF7" s="33"/>
      <c r="KJG7" s="33"/>
      <c r="KJH7" s="33"/>
      <c r="KJI7" s="33"/>
      <c r="KJJ7" s="33"/>
      <c r="KJK7" s="33"/>
      <c r="KJL7" s="33"/>
      <c r="KJM7" s="33"/>
      <c r="KJN7" s="33"/>
      <c r="KJO7" s="33"/>
      <c r="KJP7" s="33"/>
      <c r="KJQ7" s="33"/>
      <c r="KJR7" s="33"/>
      <c r="KJS7" s="33"/>
      <c r="KJT7" s="33"/>
      <c r="KJU7" s="33"/>
      <c r="KJV7" s="33"/>
      <c r="KJW7" s="33"/>
      <c r="KJX7" s="33"/>
      <c r="KJY7" s="33"/>
      <c r="KJZ7" s="33"/>
      <c r="KKA7" s="33"/>
      <c r="KKB7" s="33"/>
      <c r="KKC7" s="33"/>
      <c r="KKD7" s="33"/>
      <c r="KKE7" s="33"/>
      <c r="KKF7" s="33"/>
      <c r="KKG7" s="33"/>
      <c r="KKH7" s="33"/>
      <c r="KKI7" s="33"/>
      <c r="KKJ7" s="33"/>
      <c r="KKK7" s="33"/>
      <c r="KKL7" s="33"/>
      <c r="KKM7" s="33"/>
      <c r="KKN7" s="33"/>
      <c r="KKO7" s="33"/>
      <c r="KKP7" s="33"/>
      <c r="KKQ7" s="33"/>
      <c r="KKR7" s="33"/>
      <c r="KKS7" s="33"/>
      <c r="KKT7" s="33"/>
      <c r="KKU7" s="33"/>
      <c r="KKV7" s="33"/>
      <c r="KKW7" s="33"/>
      <c r="KKX7" s="33"/>
      <c r="KKY7" s="33"/>
      <c r="KKZ7" s="33"/>
      <c r="KLA7" s="33"/>
      <c r="KLB7" s="33"/>
      <c r="KLC7" s="33"/>
      <c r="KLD7" s="33"/>
      <c r="KLE7" s="33"/>
      <c r="KLF7" s="33"/>
      <c r="KLG7" s="33"/>
      <c r="KLH7" s="33"/>
      <c r="KLI7" s="33"/>
      <c r="KLJ7" s="33"/>
      <c r="KLK7" s="33"/>
      <c r="KLL7" s="33"/>
      <c r="KLM7" s="33"/>
      <c r="KLN7" s="33"/>
      <c r="KLO7" s="33"/>
      <c r="KLP7" s="33"/>
      <c r="KLQ7" s="33"/>
      <c r="KLR7" s="33"/>
      <c r="KLS7" s="33"/>
      <c r="KLT7" s="33"/>
      <c r="KLU7" s="33"/>
      <c r="KLV7" s="33"/>
      <c r="KLW7" s="33"/>
      <c r="KLX7" s="33"/>
      <c r="KLY7" s="33"/>
      <c r="KLZ7" s="33"/>
      <c r="KMA7" s="33"/>
      <c r="KMB7" s="33"/>
      <c r="KMC7" s="33"/>
      <c r="KMD7" s="33"/>
      <c r="KME7" s="33"/>
      <c r="KMF7" s="33"/>
      <c r="KMG7" s="33"/>
      <c r="KMH7" s="33"/>
      <c r="KMI7" s="33"/>
      <c r="KMJ7" s="33"/>
      <c r="KMK7" s="33"/>
      <c r="KML7" s="33"/>
      <c r="KMM7" s="33"/>
      <c r="KMN7" s="33"/>
      <c r="KMO7" s="33"/>
      <c r="KMP7" s="33"/>
      <c r="KMQ7" s="33"/>
      <c r="KMR7" s="33"/>
      <c r="KMS7" s="33"/>
      <c r="KMT7" s="33"/>
      <c r="KMU7" s="33"/>
      <c r="KMV7" s="33"/>
      <c r="KMW7" s="33"/>
      <c r="KMX7" s="33"/>
      <c r="KMY7" s="33"/>
      <c r="KMZ7" s="33"/>
      <c r="KNA7" s="33"/>
      <c r="KNB7" s="33"/>
      <c r="KNC7" s="33"/>
      <c r="KND7" s="33"/>
      <c r="KNE7" s="33"/>
      <c r="KNF7" s="33"/>
      <c r="KNG7" s="33"/>
      <c r="KNH7" s="33"/>
      <c r="KNI7" s="33"/>
      <c r="KNJ7" s="33"/>
      <c r="KNK7" s="33"/>
      <c r="KNL7" s="33"/>
      <c r="KNM7" s="33"/>
      <c r="KNN7" s="33"/>
      <c r="KNO7" s="33"/>
      <c r="KNP7" s="33"/>
      <c r="KNQ7" s="33"/>
      <c r="KNR7" s="33"/>
      <c r="KNS7" s="33"/>
      <c r="KNT7" s="33"/>
      <c r="KNU7" s="33"/>
      <c r="KNV7" s="33"/>
      <c r="KNW7" s="33"/>
      <c r="KNX7" s="33"/>
      <c r="KNY7" s="33"/>
      <c r="KNZ7" s="33"/>
      <c r="KOA7" s="33"/>
      <c r="KOB7" s="33"/>
      <c r="KOC7" s="33"/>
      <c r="KOD7" s="33"/>
      <c r="KOE7" s="33"/>
      <c r="KOF7" s="33"/>
      <c r="KOG7" s="33"/>
      <c r="KOH7" s="33"/>
      <c r="KOI7" s="33"/>
      <c r="KOJ7" s="33"/>
      <c r="KOK7" s="33"/>
      <c r="KOL7" s="33"/>
      <c r="KOM7" s="33"/>
      <c r="KON7" s="33"/>
      <c r="KOO7" s="33"/>
      <c r="KOP7" s="33"/>
      <c r="KOQ7" s="33"/>
      <c r="KOR7" s="33"/>
      <c r="KOS7" s="33"/>
      <c r="KOT7" s="33"/>
      <c r="KOU7" s="33"/>
      <c r="KOV7" s="33"/>
      <c r="KOW7" s="33"/>
      <c r="KOX7" s="33"/>
      <c r="KOY7" s="33"/>
      <c r="KOZ7" s="33"/>
      <c r="KPA7" s="33"/>
      <c r="KPB7" s="33"/>
      <c r="KPC7" s="33"/>
      <c r="KPD7" s="33"/>
      <c r="KPE7" s="33"/>
      <c r="KPF7" s="33"/>
      <c r="KPG7" s="33"/>
      <c r="KPH7" s="33"/>
      <c r="KPI7" s="33"/>
      <c r="KPJ7" s="33"/>
      <c r="KPK7" s="33"/>
      <c r="KPL7" s="33"/>
      <c r="KPM7" s="33"/>
      <c r="KPN7" s="33"/>
      <c r="KPO7" s="33"/>
      <c r="KPP7" s="33"/>
      <c r="KPQ7" s="33"/>
      <c r="KPR7" s="33"/>
      <c r="KPS7" s="33"/>
      <c r="KPT7" s="33"/>
      <c r="KPU7" s="33"/>
      <c r="KPV7" s="33"/>
      <c r="KPW7" s="33"/>
      <c r="KPX7" s="33"/>
      <c r="KPY7" s="33"/>
      <c r="KPZ7" s="33"/>
      <c r="KQA7" s="33"/>
      <c r="KQB7" s="33"/>
      <c r="KQC7" s="33"/>
      <c r="KQD7" s="33"/>
      <c r="KQE7" s="33"/>
      <c r="KQF7" s="33"/>
      <c r="KQG7" s="33"/>
      <c r="KQH7" s="33"/>
      <c r="KQI7" s="33"/>
      <c r="KQJ7" s="33"/>
      <c r="KQK7" s="33"/>
      <c r="KQL7" s="33"/>
      <c r="KQM7" s="33"/>
      <c r="KQN7" s="33"/>
      <c r="KQO7" s="33"/>
      <c r="KQP7" s="33"/>
      <c r="KQQ7" s="33"/>
      <c r="KQR7" s="33"/>
      <c r="KQS7" s="33"/>
      <c r="KQT7" s="33"/>
      <c r="KQU7" s="33"/>
      <c r="KQV7" s="33"/>
      <c r="KQW7" s="33"/>
      <c r="KQX7" s="33"/>
      <c r="KQY7" s="33"/>
      <c r="KQZ7" s="33"/>
      <c r="KRA7" s="33"/>
      <c r="KRB7" s="33"/>
      <c r="KRC7" s="33"/>
      <c r="KRD7" s="33"/>
      <c r="KRE7" s="33"/>
      <c r="KRF7" s="33"/>
      <c r="KRG7" s="33"/>
      <c r="KRH7" s="33"/>
      <c r="KRI7" s="33"/>
      <c r="KRJ7" s="33"/>
      <c r="KRK7" s="33"/>
      <c r="KRL7" s="33"/>
      <c r="KRM7" s="33"/>
      <c r="KRN7" s="33"/>
      <c r="KRO7" s="33"/>
      <c r="KRP7" s="33"/>
      <c r="KRQ7" s="33"/>
      <c r="KRR7" s="33"/>
      <c r="KRS7" s="33"/>
      <c r="KRT7" s="33"/>
      <c r="KRU7" s="33"/>
      <c r="KRV7" s="33"/>
      <c r="KRW7" s="33"/>
      <c r="KRX7" s="33"/>
      <c r="KRY7" s="33"/>
      <c r="KRZ7" s="33"/>
      <c r="KSA7" s="33"/>
      <c r="KSB7" s="33"/>
      <c r="KSC7" s="33"/>
      <c r="KSD7" s="33"/>
      <c r="KSE7" s="33"/>
      <c r="KSF7" s="33"/>
      <c r="KSG7" s="33"/>
      <c r="KSH7" s="33"/>
      <c r="KSI7" s="33"/>
      <c r="KSJ7" s="33"/>
      <c r="KSK7" s="33"/>
      <c r="KSL7" s="33"/>
      <c r="KSM7" s="33"/>
      <c r="KSN7" s="33"/>
      <c r="KSO7" s="33"/>
      <c r="KSP7" s="33"/>
      <c r="KSQ7" s="33"/>
      <c r="KSR7" s="33"/>
      <c r="KSS7" s="33"/>
      <c r="KST7" s="33"/>
      <c r="KSU7" s="33"/>
      <c r="KSV7" s="33"/>
      <c r="KSW7" s="33"/>
      <c r="KSX7" s="33"/>
      <c r="KSY7" s="33"/>
      <c r="KSZ7" s="33"/>
      <c r="KTA7" s="33"/>
      <c r="KTB7" s="33"/>
      <c r="KTC7" s="33"/>
      <c r="KTD7" s="33"/>
      <c r="KTE7" s="33"/>
      <c r="KTF7" s="33"/>
      <c r="KTG7" s="33"/>
      <c r="KTH7" s="33"/>
      <c r="KTI7" s="33"/>
      <c r="KTJ7" s="33"/>
      <c r="KTK7" s="33"/>
      <c r="KTL7" s="33"/>
      <c r="KTM7" s="33"/>
      <c r="KTN7" s="33"/>
      <c r="KTO7" s="33"/>
      <c r="KTP7" s="33"/>
      <c r="KTQ7" s="33"/>
      <c r="KTR7" s="33"/>
      <c r="KTS7" s="33"/>
      <c r="KTT7" s="33"/>
      <c r="KTU7" s="33"/>
      <c r="KTV7" s="33"/>
      <c r="KTW7" s="33"/>
      <c r="KTX7" s="33"/>
      <c r="KTY7" s="33"/>
      <c r="KTZ7" s="33"/>
      <c r="KUA7" s="33"/>
      <c r="KUB7" s="33"/>
      <c r="KUC7" s="33"/>
      <c r="KUD7" s="33"/>
      <c r="KUE7" s="33"/>
      <c r="KUF7" s="33"/>
      <c r="KUG7" s="33"/>
      <c r="KUH7" s="33"/>
      <c r="KUI7" s="33"/>
      <c r="KUJ7" s="33"/>
      <c r="KUK7" s="33"/>
      <c r="KUL7" s="33"/>
      <c r="KUM7" s="33"/>
      <c r="KUN7" s="33"/>
      <c r="KUO7" s="33"/>
      <c r="KUP7" s="33"/>
      <c r="KUQ7" s="33"/>
      <c r="KUR7" s="33"/>
      <c r="KUS7" s="33"/>
      <c r="KUT7" s="33"/>
      <c r="KUU7" s="33"/>
      <c r="KUV7" s="33"/>
      <c r="KUW7" s="33"/>
      <c r="KUX7" s="33"/>
      <c r="KUY7" s="33"/>
      <c r="KUZ7" s="33"/>
      <c r="KVA7" s="33"/>
      <c r="KVB7" s="33"/>
      <c r="KVC7" s="33"/>
      <c r="KVD7" s="33"/>
      <c r="KVE7" s="33"/>
      <c r="KVF7" s="33"/>
      <c r="KVG7" s="33"/>
      <c r="KVH7" s="33"/>
      <c r="KVI7" s="33"/>
      <c r="KVJ7" s="33"/>
      <c r="KVK7" s="33"/>
      <c r="KVL7" s="33"/>
      <c r="KVM7" s="33"/>
      <c r="KVN7" s="33"/>
      <c r="KVO7" s="33"/>
      <c r="KVP7" s="33"/>
      <c r="KVQ7" s="33"/>
      <c r="KVR7" s="33"/>
      <c r="KVS7" s="33"/>
      <c r="KVT7" s="33"/>
      <c r="KVU7" s="33"/>
      <c r="KVV7" s="33"/>
      <c r="KVW7" s="33"/>
      <c r="KVX7" s="33"/>
      <c r="KVY7" s="33"/>
      <c r="KVZ7" s="33"/>
      <c r="KWA7" s="33"/>
      <c r="KWB7" s="33"/>
      <c r="KWC7" s="33"/>
      <c r="KWD7" s="33"/>
      <c r="KWE7" s="33"/>
      <c r="KWF7" s="33"/>
      <c r="KWG7" s="33"/>
      <c r="KWH7" s="33"/>
      <c r="KWI7" s="33"/>
      <c r="KWJ7" s="33"/>
      <c r="KWK7" s="33"/>
      <c r="KWL7" s="33"/>
      <c r="KWM7" s="33"/>
      <c r="KWN7" s="33"/>
      <c r="KWO7" s="33"/>
      <c r="KWP7" s="33"/>
      <c r="KWQ7" s="33"/>
      <c r="KWR7" s="33"/>
      <c r="KWS7" s="33"/>
      <c r="KWT7" s="33"/>
      <c r="KWU7" s="33"/>
      <c r="KWV7" s="33"/>
      <c r="KWW7" s="33"/>
      <c r="KWX7" s="33"/>
      <c r="KWY7" s="33"/>
      <c r="KWZ7" s="33"/>
      <c r="KXA7" s="33"/>
      <c r="KXB7" s="33"/>
      <c r="KXC7" s="33"/>
      <c r="KXD7" s="33"/>
      <c r="KXE7" s="33"/>
      <c r="KXF7" s="33"/>
      <c r="KXG7" s="33"/>
      <c r="KXH7" s="33"/>
      <c r="KXI7" s="33"/>
      <c r="KXJ7" s="33"/>
      <c r="KXK7" s="33"/>
      <c r="KXL7" s="33"/>
      <c r="KXM7" s="33"/>
      <c r="KXN7" s="33"/>
      <c r="KXO7" s="33"/>
      <c r="KXP7" s="33"/>
      <c r="KXQ7" s="33"/>
      <c r="KXR7" s="33"/>
      <c r="KXS7" s="33"/>
      <c r="KXT7" s="33"/>
      <c r="KXU7" s="33"/>
      <c r="KXV7" s="33"/>
      <c r="KXW7" s="33"/>
      <c r="KXX7" s="33"/>
      <c r="KXY7" s="33"/>
      <c r="KXZ7" s="33"/>
      <c r="KYA7" s="33"/>
      <c r="KYB7" s="33"/>
      <c r="KYC7" s="33"/>
      <c r="KYD7" s="33"/>
      <c r="KYE7" s="33"/>
      <c r="KYF7" s="33"/>
      <c r="KYG7" s="33"/>
      <c r="KYH7" s="33"/>
      <c r="KYI7" s="33"/>
      <c r="KYJ7" s="33"/>
      <c r="KYK7" s="33"/>
      <c r="KYL7" s="33"/>
      <c r="KYM7" s="33"/>
      <c r="KYN7" s="33"/>
      <c r="KYO7" s="33"/>
      <c r="KYP7" s="33"/>
      <c r="KYQ7" s="33"/>
      <c r="KYR7" s="33"/>
      <c r="KYS7" s="33"/>
      <c r="KYT7" s="33"/>
      <c r="KYU7" s="33"/>
      <c r="KYV7" s="33"/>
      <c r="KYW7" s="33"/>
      <c r="KYX7" s="33"/>
      <c r="KYY7" s="33"/>
      <c r="KYZ7" s="33"/>
      <c r="KZA7" s="33"/>
      <c r="KZB7" s="33"/>
      <c r="KZC7" s="33"/>
      <c r="KZD7" s="33"/>
      <c r="KZE7" s="33"/>
      <c r="KZF7" s="33"/>
      <c r="KZG7" s="33"/>
      <c r="KZH7" s="33"/>
      <c r="KZI7" s="33"/>
      <c r="KZJ7" s="33"/>
      <c r="KZK7" s="33"/>
      <c r="KZL7" s="33"/>
      <c r="KZM7" s="33"/>
      <c r="KZN7" s="33"/>
      <c r="KZO7" s="33"/>
      <c r="KZP7" s="33"/>
      <c r="KZQ7" s="33"/>
      <c r="KZR7" s="33"/>
      <c r="KZS7" s="33"/>
      <c r="KZT7" s="33"/>
      <c r="KZU7" s="33"/>
      <c r="KZV7" s="33"/>
      <c r="KZW7" s="33"/>
      <c r="KZX7" s="33"/>
      <c r="KZY7" s="33"/>
      <c r="KZZ7" s="33"/>
      <c r="LAA7" s="33"/>
      <c r="LAB7" s="33"/>
      <c r="LAC7" s="33"/>
      <c r="LAD7" s="33"/>
      <c r="LAE7" s="33"/>
      <c r="LAF7" s="33"/>
      <c r="LAG7" s="33"/>
      <c r="LAH7" s="33"/>
      <c r="LAI7" s="33"/>
      <c r="LAJ7" s="33"/>
      <c r="LAK7" s="33"/>
      <c r="LAL7" s="33"/>
      <c r="LAM7" s="33"/>
      <c r="LAN7" s="33"/>
      <c r="LAO7" s="33"/>
      <c r="LAP7" s="33"/>
      <c r="LAQ7" s="33"/>
      <c r="LAR7" s="33"/>
      <c r="LAS7" s="33"/>
      <c r="LAT7" s="33"/>
      <c r="LAU7" s="33"/>
      <c r="LAV7" s="33"/>
      <c r="LAW7" s="33"/>
      <c r="LAX7" s="33"/>
      <c r="LAY7" s="33"/>
      <c r="LAZ7" s="33"/>
      <c r="LBA7" s="33"/>
      <c r="LBB7" s="33"/>
      <c r="LBC7" s="33"/>
      <c r="LBD7" s="33"/>
      <c r="LBE7" s="33"/>
      <c r="LBF7" s="33"/>
      <c r="LBG7" s="33"/>
      <c r="LBH7" s="33"/>
      <c r="LBI7" s="33"/>
      <c r="LBJ7" s="33"/>
      <c r="LBK7" s="33"/>
      <c r="LBL7" s="33"/>
      <c r="LBM7" s="33"/>
      <c r="LBN7" s="33"/>
      <c r="LBO7" s="33"/>
      <c r="LBP7" s="33"/>
      <c r="LBQ7" s="33"/>
      <c r="LBR7" s="33"/>
      <c r="LBS7" s="33"/>
      <c r="LBT7" s="33"/>
      <c r="LBU7" s="33"/>
      <c r="LBV7" s="33"/>
      <c r="LBW7" s="33"/>
      <c r="LBX7" s="33"/>
      <c r="LBY7" s="33"/>
      <c r="LBZ7" s="33"/>
      <c r="LCA7" s="33"/>
      <c r="LCB7" s="33"/>
      <c r="LCC7" s="33"/>
      <c r="LCD7" s="33"/>
      <c r="LCE7" s="33"/>
      <c r="LCF7" s="33"/>
      <c r="LCG7" s="33"/>
      <c r="LCH7" s="33"/>
      <c r="LCI7" s="33"/>
      <c r="LCJ7" s="33"/>
      <c r="LCK7" s="33"/>
      <c r="LCL7" s="33"/>
      <c r="LCM7" s="33"/>
      <c r="LCN7" s="33"/>
      <c r="LCO7" s="33"/>
      <c r="LCP7" s="33"/>
      <c r="LCQ7" s="33"/>
      <c r="LCR7" s="33"/>
      <c r="LCS7" s="33"/>
      <c r="LCT7" s="33"/>
      <c r="LCU7" s="33"/>
      <c r="LCV7" s="33"/>
      <c r="LCW7" s="33"/>
      <c r="LCX7" s="33"/>
      <c r="LCY7" s="33"/>
      <c r="LCZ7" s="33"/>
      <c r="LDA7" s="33"/>
      <c r="LDB7" s="33"/>
      <c r="LDC7" s="33"/>
      <c r="LDD7" s="33"/>
      <c r="LDE7" s="33"/>
      <c r="LDF7" s="33"/>
      <c r="LDG7" s="33"/>
      <c r="LDH7" s="33"/>
      <c r="LDI7" s="33"/>
      <c r="LDJ7" s="33"/>
      <c r="LDK7" s="33"/>
      <c r="LDL7" s="33"/>
      <c r="LDM7" s="33"/>
      <c r="LDN7" s="33"/>
      <c r="LDO7" s="33"/>
      <c r="LDP7" s="33"/>
      <c r="LDQ7" s="33"/>
      <c r="LDR7" s="33"/>
      <c r="LDS7" s="33"/>
      <c r="LDT7" s="33"/>
      <c r="LDU7" s="33"/>
      <c r="LDV7" s="33"/>
      <c r="LDW7" s="33"/>
      <c r="LDX7" s="33"/>
      <c r="LDY7" s="33"/>
      <c r="LDZ7" s="33"/>
      <c r="LEA7" s="33"/>
      <c r="LEB7" s="33"/>
      <c r="LEC7" s="33"/>
      <c r="LED7" s="33"/>
      <c r="LEE7" s="33"/>
      <c r="LEF7" s="33"/>
      <c r="LEG7" s="33"/>
      <c r="LEH7" s="33"/>
      <c r="LEI7" s="33"/>
      <c r="LEJ7" s="33"/>
      <c r="LEK7" s="33"/>
      <c r="LEL7" s="33"/>
      <c r="LEM7" s="33"/>
      <c r="LEN7" s="33"/>
      <c r="LEO7" s="33"/>
      <c r="LEP7" s="33"/>
      <c r="LEQ7" s="33"/>
      <c r="LER7" s="33"/>
      <c r="LES7" s="33"/>
      <c r="LET7" s="33"/>
      <c r="LEU7" s="33"/>
      <c r="LEV7" s="33"/>
      <c r="LEW7" s="33"/>
      <c r="LEX7" s="33"/>
      <c r="LEY7" s="33"/>
      <c r="LEZ7" s="33"/>
      <c r="LFA7" s="33"/>
      <c r="LFB7" s="33"/>
      <c r="LFC7" s="33"/>
      <c r="LFD7" s="33"/>
      <c r="LFE7" s="33"/>
      <c r="LFF7" s="33"/>
      <c r="LFG7" s="33"/>
      <c r="LFH7" s="33"/>
      <c r="LFI7" s="33"/>
      <c r="LFJ7" s="33"/>
      <c r="LFK7" s="33"/>
      <c r="LFL7" s="33"/>
      <c r="LFM7" s="33"/>
      <c r="LFN7" s="33"/>
      <c r="LFO7" s="33"/>
      <c r="LFP7" s="33"/>
      <c r="LFQ7" s="33"/>
      <c r="LFR7" s="33"/>
      <c r="LFS7" s="33"/>
      <c r="LFT7" s="33"/>
      <c r="LFU7" s="33"/>
      <c r="LFV7" s="33"/>
      <c r="LFW7" s="33"/>
      <c r="LFX7" s="33"/>
      <c r="LFY7" s="33"/>
      <c r="LFZ7" s="33"/>
      <c r="LGA7" s="33"/>
      <c r="LGB7" s="33"/>
      <c r="LGC7" s="33"/>
      <c r="LGD7" s="33"/>
      <c r="LGE7" s="33"/>
      <c r="LGF7" s="33"/>
      <c r="LGG7" s="33"/>
      <c r="LGH7" s="33"/>
      <c r="LGI7" s="33"/>
      <c r="LGJ7" s="33"/>
      <c r="LGK7" s="33"/>
      <c r="LGL7" s="33"/>
      <c r="LGM7" s="33"/>
      <c r="LGN7" s="33"/>
      <c r="LGO7" s="33"/>
      <c r="LGP7" s="33"/>
      <c r="LGQ7" s="33"/>
      <c r="LGR7" s="33"/>
      <c r="LGS7" s="33"/>
      <c r="LGT7" s="33"/>
      <c r="LGU7" s="33"/>
      <c r="LGV7" s="33"/>
      <c r="LGW7" s="33"/>
      <c r="LGX7" s="33"/>
      <c r="LGY7" s="33"/>
      <c r="LGZ7" s="33"/>
      <c r="LHA7" s="33"/>
      <c r="LHB7" s="33"/>
      <c r="LHC7" s="33"/>
      <c r="LHD7" s="33"/>
      <c r="LHE7" s="33"/>
      <c r="LHF7" s="33"/>
      <c r="LHG7" s="33"/>
      <c r="LHH7" s="33"/>
      <c r="LHI7" s="33"/>
      <c r="LHJ7" s="33"/>
      <c r="LHK7" s="33"/>
      <c r="LHL7" s="33"/>
      <c r="LHM7" s="33"/>
      <c r="LHN7" s="33"/>
      <c r="LHO7" s="33"/>
      <c r="LHP7" s="33"/>
      <c r="LHQ7" s="33"/>
      <c r="LHR7" s="33"/>
      <c r="LHS7" s="33"/>
      <c r="LHT7" s="33"/>
      <c r="LHU7" s="33"/>
      <c r="LHV7" s="33"/>
      <c r="LHW7" s="33"/>
      <c r="LHX7" s="33"/>
      <c r="LHY7" s="33"/>
      <c r="LHZ7" s="33"/>
      <c r="LIA7" s="33"/>
      <c r="LIB7" s="33"/>
      <c r="LIC7" s="33"/>
      <c r="LID7" s="33"/>
      <c r="LIE7" s="33"/>
      <c r="LIF7" s="33"/>
      <c r="LIG7" s="33"/>
      <c r="LIH7" s="33"/>
      <c r="LII7" s="33"/>
      <c r="LIJ7" s="33"/>
      <c r="LIK7" s="33"/>
      <c r="LIL7" s="33"/>
      <c r="LIM7" s="33"/>
      <c r="LIN7" s="33"/>
      <c r="LIO7" s="33"/>
      <c r="LIP7" s="33"/>
      <c r="LIQ7" s="33"/>
      <c r="LIR7" s="33"/>
      <c r="LIS7" s="33"/>
      <c r="LIT7" s="33"/>
      <c r="LIU7" s="33"/>
      <c r="LIV7" s="33"/>
      <c r="LIW7" s="33"/>
      <c r="LIX7" s="33"/>
      <c r="LIY7" s="33"/>
      <c r="LIZ7" s="33"/>
      <c r="LJA7" s="33"/>
      <c r="LJB7" s="33"/>
      <c r="LJC7" s="33"/>
      <c r="LJD7" s="33"/>
      <c r="LJE7" s="33"/>
      <c r="LJF7" s="33"/>
      <c r="LJG7" s="33"/>
      <c r="LJH7" s="33"/>
      <c r="LJI7" s="33"/>
      <c r="LJJ7" s="33"/>
      <c r="LJK7" s="33"/>
      <c r="LJL7" s="33"/>
      <c r="LJM7" s="33"/>
      <c r="LJN7" s="33"/>
      <c r="LJO7" s="33"/>
      <c r="LJP7" s="33"/>
      <c r="LJQ7" s="33"/>
      <c r="LJR7" s="33"/>
      <c r="LJS7" s="33"/>
      <c r="LJT7" s="33"/>
      <c r="LJU7" s="33"/>
      <c r="LJV7" s="33"/>
      <c r="LJW7" s="33"/>
      <c r="LJX7" s="33"/>
      <c r="LJY7" s="33"/>
      <c r="LJZ7" s="33"/>
      <c r="LKA7" s="33"/>
      <c r="LKB7" s="33"/>
      <c r="LKC7" s="33"/>
      <c r="LKD7" s="33"/>
      <c r="LKE7" s="33"/>
      <c r="LKF7" s="33"/>
      <c r="LKG7" s="33"/>
      <c r="LKH7" s="33"/>
      <c r="LKI7" s="33"/>
      <c r="LKJ7" s="33"/>
      <c r="LKK7" s="33"/>
      <c r="LKL7" s="33"/>
      <c r="LKM7" s="33"/>
      <c r="LKN7" s="33"/>
      <c r="LKO7" s="33"/>
      <c r="LKP7" s="33"/>
      <c r="LKQ7" s="33"/>
      <c r="LKR7" s="33"/>
      <c r="LKS7" s="33"/>
      <c r="LKT7" s="33"/>
      <c r="LKU7" s="33"/>
      <c r="LKV7" s="33"/>
      <c r="LKW7" s="33"/>
      <c r="LKX7" s="33"/>
      <c r="LKY7" s="33"/>
      <c r="LKZ7" s="33"/>
      <c r="LLA7" s="33"/>
      <c r="LLB7" s="33"/>
      <c r="LLC7" s="33"/>
      <c r="LLD7" s="33"/>
      <c r="LLE7" s="33"/>
      <c r="LLF7" s="33"/>
      <c r="LLG7" s="33"/>
      <c r="LLH7" s="33"/>
      <c r="LLI7" s="33"/>
      <c r="LLJ7" s="33"/>
      <c r="LLK7" s="33"/>
      <c r="LLL7" s="33"/>
      <c r="LLM7" s="33"/>
      <c r="LLN7" s="33"/>
      <c r="LLO7" s="33"/>
      <c r="LLP7" s="33"/>
      <c r="LLQ7" s="33"/>
      <c r="LLR7" s="33"/>
      <c r="LLS7" s="33"/>
      <c r="LLT7" s="33"/>
      <c r="LLU7" s="33"/>
      <c r="LLV7" s="33"/>
      <c r="LLW7" s="33"/>
      <c r="LLX7" s="33"/>
      <c r="LLY7" s="33"/>
      <c r="LLZ7" s="33"/>
      <c r="LMA7" s="33"/>
      <c r="LMB7" s="33"/>
      <c r="LMC7" s="33"/>
      <c r="LMD7" s="33"/>
      <c r="LME7" s="33"/>
      <c r="LMF7" s="33"/>
      <c r="LMG7" s="33"/>
      <c r="LMH7" s="33"/>
      <c r="LMI7" s="33"/>
      <c r="LMJ7" s="33"/>
      <c r="LMK7" s="33"/>
      <c r="LML7" s="33"/>
      <c r="LMM7" s="33"/>
      <c r="LMN7" s="33"/>
      <c r="LMO7" s="33"/>
      <c r="LMP7" s="33"/>
      <c r="LMQ7" s="33"/>
      <c r="LMR7" s="33"/>
      <c r="LMS7" s="33"/>
      <c r="LMT7" s="33"/>
      <c r="LMU7" s="33"/>
      <c r="LMV7" s="33"/>
      <c r="LMW7" s="33"/>
      <c r="LMX7" s="33"/>
      <c r="LMY7" s="33"/>
      <c r="LMZ7" s="33"/>
      <c r="LNA7" s="33"/>
      <c r="LNB7" s="33"/>
      <c r="LNC7" s="33"/>
      <c r="LND7" s="33"/>
      <c r="LNE7" s="33"/>
      <c r="LNF7" s="33"/>
      <c r="LNG7" s="33"/>
      <c r="LNH7" s="33"/>
      <c r="LNI7" s="33"/>
      <c r="LNJ7" s="33"/>
      <c r="LNK7" s="33"/>
      <c r="LNL7" s="33"/>
      <c r="LNM7" s="33"/>
      <c r="LNN7" s="33"/>
      <c r="LNO7" s="33"/>
      <c r="LNP7" s="33"/>
      <c r="LNQ7" s="33"/>
      <c r="LNR7" s="33"/>
      <c r="LNS7" s="33"/>
      <c r="LNT7" s="33"/>
      <c r="LNU7" s="33"/>
      <c r="LNV7" s="33"/>
      <c r="LNW7" s="33"/>
      <c r="LNX7" s="33"/>
      <c r="LNY7" s="33"/>
      <c r="LNZ7" s="33"/>
      <c r="LOA7" s="33"/>
      <c r="LOB7" s="33"/>
      <c r="LOC7" s="33"/>
      <c r="LOD7" s="33"/>
      <c r="LOE7" s="33"/>
      <c r="LOF7" s="33"/>
      <c r="LOG7" s="33"/>
      <c r="LOH7" s="33"/>
      <c r="LOI7" s="33"/>
      <c r="LOJ7" s="33"/>
      <c r="LOK7" s="33"/>
      <c r="LOL7" s="33"/>
      <c r="LOM7" s="33"/>
      <c r="LON7" s="33"/>
      <c r="LOO7" s="33"/>
      <c r="LOP7" s="33"/>
      <c r="LOQ7" s="33"/>
      <c r="LOR7" s="33"/>
      <c r="LOS7" s="33"/>
      <c r="LOT7" s="33"/>
      <c r="LOU7" s="33"/>
      <c r="LOV7" s="33"/>
      <c r="LOW7" s="33"/>
      <c r="LOX7" s="33"/>
      <c r="LOY7" s="33"/>
      <c r="LOZ7" s="33"/>
      <c r="LPA7" s="33"/>
      <c r="LPB7" s="33"/>
      <c r="LPC7" s="33"/>
      <c r="LPD7" s="33"/>
      <c r="LPE7" s="33"/>
      <c r="LPF7" s="33"/>
      <c r="LPG7" s="33"/>
      <c r="LPH7" s="33"/>
      <c r="LPI7" s="33"/>
      <c r="LPJ7" s="33"/>
      <c r="LPK7" s="33"/>
      <c r="LPL7" s="33"/>
      <c r="LPM7" s="33"/>
      <c r="LPN7" s="33"/>
      <c r="LPO7" s="33"/>
      <c r="LPP7" s="33"/>
      <c r="LPQ7" s="33"/>
      <c r="LPR7" s="33"/>
      <c r="LPS7" s="33"/>
      <c r="LPT7" s="33"/>
      <c r="LPU7" s="33"/>
      <c r="LPV7" s="33"/>
      <c r="LPW7" s="33"/>
      <c r="LPX7" s="33"/>
      <c r="LPY7" s="33"/>
      <c r="LPZ7" s="33"/>
      <c r="LQA7" s="33"/>
      <c r="LQB7" s="33"/>
      <c r="LQC7" s="33"/>
      <c r="LQD7" s="33"/>
      <c r="LQE7" s="33"/>
      <c r="LQF7" s="33"/>
      <c r="LQG7" s="33"/>
      <c r="LQH7" s="33"/>
      <c r="LQI7" s="33"/>
      <c r="LQJ7" s="33"/>
      <c r="LQK7" s="33"/>
      <c r="LQL7" s="33"/>
      <c r="LQM7" s="33"/>
      <c r="LQN7" s="33"/>
      <c r="LQO7" s="33"/>
      <c r="LQP7" s="33"/>
      <c r="LQQ7" s="33"/>
      <c r="LQR7" s="33"/>
      <c r="LQS7" s="33"/>
      <c r="LQT7" s="33"/>
      <c r="LQU7" s="33"/>
      <c r="LQV7" s="33"/>
      <c r="LQW7" s="33"/>
      <c r="LQX7" s="33"/>
      <c r="LQY7" s="33"/>
      <c r="LQZ7" s="33"/>
      <c r="LRA7" s="33"/>
      <c r="LRB7" s="33"/>
      <c r="LRC7" s="33"/>
      <c r="LRD7" s="33"/>
      <c r="LRE7" s="33"/>
      <c r="LRF7" s="33"/>
      <c r="LRG7" s="33"/>
      <c r="LRH7" s="33"/>
      <c r="LRI7" s="33"/>
      <c r="LRJ7" s="33"/>
      <c r="LRK7" s="33"/>
      <c r="LRL7" s="33"/>
      <c r="LRM7" s="33"/>
      <c r="LRN7" s="33"/>
      <c r="LRO7" s="33"/>
      <c r="LRP7" s="33"/>
      <c r="LRQ7" s="33"/>
      <c r="LRR7" s="33"/>
      <c r="LRS7" s="33"/>
      <c r="LRT7" s="33"/>
      <c r="LRU7" s="33"/>
      <c r="LRV7" s="33"/>
      <c r="LRW7" s="33"/>
      <c r="LRX7" s="33"/>
      <c r="LRY7" s="33"/>
      <c r="LRZ7" s="33"/>
      <c r="LSA7" s="33"/>
      <c r="LSB7" s="33"/>
      <c r="LSC7" s="33"/>
      <c r="LSD7" s="33"/>
      <c r="LSE7" s="33"/>
      <c r="LSF7" s="33"/>
      <c r="LSG7" s="33"/>
      <c r="LSH7" s="33"/>
      <c r="LSI7" s="33"/>
      <c r="LSJ7" s="33"/>
      <c r="LSK7" s="33"/>
      <c r="LSL7" s="33"/>
      <c r="LSM7" s="33"/>
      <c r="LSN7" s="33"/>
      <c r="LSO7" s="33"/>
      <c r="LSP7" s="33"/>
      <c r="LSQ7" s="33"/>
      <c r="LSR7" s="33"/>
      <c r="LSS7" s="33"/>
      <c r="LST7" s="33"/>
      <c r="LSU7" s="33"/>
      <c r="LSV7" s="33"/>
      <c r="LSW7" s="33"/>
      <c r="LSX7" s="33"/>
      <c r="LSY7" s="33"/>
      <c r="LSZ7" s="33"/>
      <c r="LTA7" s="33"/>
      <c r="LTB7" s="33"/>
      <c r="LTC7" s="33"/>
      <c r="LTD7" s="33"/>
      <c r="LTE7" s="33"/>
      <c r="LTF7" s="33"/>
      <c r="LTG7" s="33"/>
      <c r="LTH7" s="33"/>
      <c r="LTI7" s="33"/>
      <c r="LTJ7" s="33"/>
      <c r="LTK7" s="33"/>
      <c r="LTL7" s="33"/>
      <c r="LTM7" s="33"/>
      <c r="LTN7" s="33"/>
      <c r="LTO7" s="33"/>
      <c r="LTP7" s="33"/>
      <c r="LTQ7" s="33"/>
      <c r="LTR7" s="33"/>
      <c r="LTS7" s="33"/>
      <c r="LTT7" s="33"/>
      <c r="LTU7" s="33"/>
      <c r="LTV7" s="33"/>
      <c r="LTW7" s="33"/>
      <c r="LTX7" s="33"/>
      <c r="LTY7" s="33"/>
      <c r="LTZ7" s="33"/>
      <c r="LUA7" s="33"/>
      <c r="LUB7" s="33"/>
      <c r="LUC7" s="33"/>
      <c r="LUD7" s="33"/>
      <c r="LUE7" s="33"/>
      <c r="LUF7" s="33"/>
      <c r="LUG7" s="33"/>
      <c r="LUH7" s="33"/>
      <c r="LUI7" s="33"/>
      <c r="LUJ7" s="33"/>
      <c r="LUK7" s="33"/>
      <c r="LUL7" s="33"/>
      <c r="LUM7" s="33"/>
      <c r="LUN7" s="33"/>
      <c r="LUO7" s="33"/>
      <c r="LUP7" s="33"/>
      <c r="LUQ7" s="33"/>
      <c r="LUR7" s="33"/>
      <c r="LUS7" s="33"/>
      <c r="LUT7" s="33"/>
      <c r="LUU7" s="33"/>
      <c r="LUV7" s="33"/>
      <c r="LUW7" s="33"/>
      <c r="LUX7" s="33"/>
      <c r="LUY7" s="33"/>
      <c r="LUZ7" s="33"/>
      <c r="LVA7" s="33"/>
      <c r="LVB7" s="33"/>
      <c r="LVC7" s="33"/>
      <c r="LVD7" s="33"/>
      <c r="LVE7" s="33"/>
      <c r="LVF7" s="33"/>
      <c r="LVG7" s="33"/>
      <c r="LVH7" s="33"/>
      <c r="LVI7" s="33"/>
      <c r="LVJ7" s="33"/>
      <c r="LVK7" s="33"/>
      <c r="LVL7" s="33"/>
      <c r="LVM7" s="33"/>
      <c r="LVN7" s="33"/>
      <c r="LVO7" s="33"/>
      <c r="LVP7" s="33"/>
      <c r="LVQ7" s="33"/>
      <c r="LVR7" s="33"/>
      <c r="LVS7" s="33"/>
      <c r="LVT7" s="33"/>
      <c r="LVU7" s="33"/>
      <c r="LVV7" s="33"/>
      <c r="LVW7" s="33"/>
      <c r="LVX7" s="33"/>
      <c r="LVY7" s="33"/>
      <c r="LVZ7" s="33"/>
      <c r="LWA7" s="33"/>
      <c r="LWB7" s="33"/>
      <c r="LWC7" s="33"/>
      <c r="LWD7" s="33"/>
      <c r="LWE7" s="33"/>
      <c r="LWF7" s="33"/>
      <c r="LWG7" s="33"/>
      <c r="LWH7" s="33"/>
      <c r="LWI7" s="33"/>
      <c r="LWJ7" s="33"/>
      <c r="LWK7" s="33"/>
      <c r="LWL7" s="33"/>
      <c r="LWM7" s="33"/>
      <c r="LWN7" s="33"/>
      <c r="LWO7" s="33"/>
      <c r="LWP7" s="33"/>
      <c r="LWQ7" s="33"/>
      <c r="LWR7" s="33"/>
      <c r="LWS7" s="33"/>
      <c r="LWT7" s="33"/>
      <c r="LWU7" s="33"/>
      <c r="LWV7" s="33"/>
      <c r="LWW7" s="33"/>
      <c r="LWX7" s="33"/>
      <c r="LWY7" s="33"/>
      <c r="LWZ7" s="33"/>
      <c r="LXA7" s="33"/>
      <c r="LXB7" s="33"/>
      <c r="LXC7" s="33"/>
      <c r="LXD7" s="33"/>
      <c r="LXE7" s="33"/>
      <c r="LXF7" s="33"/>
      <c r="LXG7" s="33"/>
      <c r="LXH7" s="33"/>
      <c r="LXI7" s="33"/>
      <c r="LXJ7" s="33"/>
      <c r="LXK7" s="33"/>
      <c r="LXL7" s="33"/>
      <c r="LXM7" s="33"/>
      <c r="LXN7" s="33"/>
      <c r="LXO7" s="33"/>
      <c r="LXP7" s="33"/>
      <c r="LXQ7" s="33"/>
      <c r="LXR7" s="33"/>
      <c r="LXS7" s="33"/>
      <c r="LXT7" s="33"/>
      <c r="LXU7" s="33"/>
      <c r="LXV7" s="33"/>
      <c r="LXW7" s="33"/>
      <c r="LXX7" s="33"/>
      <c r="LXY7" s="33"/>
      <c r="LXZ7" s="33"/>
      <c r="LYA7" s="33"/>
      <c r="LYB7" s="33"/>
      <c r="LYC7" s="33"/>
      <c r="LYD7" s="33"/>
      <c r="LYE7" s="33"/>
      <c r="LYF7" s="33"/>
      <c r="LYG7" s="33"/>
      <c r="LYH7" s="33"/>
      <c r="LYI7" s="33"/>
      <c r="LYJ7" s="33"/>
      <c r="LYK7" s="33"/>
      <c r="LYL7" s="33"/>
      <c r="LYM7" s="33"/>
      <c r="LYN7" s="33"/>
      <c r="LYO7" s="33"/>
      <c r="LYP7" s="33"/>
      <c r="LYQ7" s="33"/>
      <c r="LYR7" s="33"/>
      <c r="LYS7" s="33"/>
      <c r="LYT7" s="33"/>
      <c r="LYU7" s="33"/>
      <c r="LYV7" s="33"/>
      <c r="LYW7" s="33"/>
      <c r="LYX7" s="33"/>
      <c r="LYY7" s="33"/>
      <c r="LYZ7" s="33"/>
      <c r="LZA7" s="33"/>
      <c r="LZB7" s="33"/>
      <c r="LZC7" s="33"/>
      <c r="LZD7" s="33"/>
      <c r="LZE7" s="33"/>
      <c r="LZF7" s="33"/>
      <c r="LZG7" s="33"/>
      <c r="LZH7" s="33"/>
      <c r="LZI7" s="33"/>
      <c r="LZJ7" s="33"/>
      <c r="LZK7" s="33"/>
      <c r="LZL7" s="33"/>
      <c r="LZM7" s="33"/>
      <c r="LZN7" s="33"/>
      <c r="LZO7" s="33"/>
      <c r="LZP7" s="33"/>
      <c r="LZQ7" s="33"/>
      <c r="LZR7" s="33"/>
      <c r="LZS7" s="33"/>
      <c r="LZT7" s="33"/>
      <c r="LZU7" s="33"/>
      <c r="LZV7" s="33"/>
      <c r="LZW7" s="33"/>
      <c r="LZX7" s="33"/>
      <c r="LZY7" s="33"/>
      <c r="LZZ7" s="33"/>
      <c r="MAA7" s="33"/>
      <c r="MAB7" s="33"/>
      <c r="MAC7" s="33"/>
      <c r="MAD7" s="33"/>
      <c r="MAE7" s="33"/>
      <c r="MAF7" s="33"/>
      <c r="MAG7" s="33"/>
      <c r="MAH7" s="33"/>
      <c r="MAI7" s="33"/>
      <c r="MAJ7" s="33"/>
      <c r="MAK7" s="33"/>
      <c r="MAL7" s="33"/>
      <c r="MAM7" s="33"/>
      <c r="MAN7" s="33"/>
      <c r="MAO7" s="33"/>
      <c r="MAP7" s="33"/>
      <c r="MAQ7" s="33"/>
      <c r="MAR7" s="33"/>
      <c r="MAS7" s="33"/>
      <c r="MAT7" s="33"/>
      <c r="MAU7" s="33"/>
      <c r="MAV7" s="33"/>
      <c r="MAW7" s="33"/>
      <c r="MAX7" s="33"/>
      <c r="MAY7" s="33"/>
      <c r="MAZ7" s="33"/>
      <c r="MBA7" s="33"/>
      <c r="MBB7" s="33"/>
      <c r="MBC7" s="33"/>
      <c r="MBD7" s="33"/>
      <c r="MBE7" s="33"/>
      <c r="MBF7" s="33"/>
      <c r="MBG7" s="33"/>
      <c r="MBH7" s="33"/>
      <c r="MBI7" s="33"/>
      <c r="MBJ7" s="33"/>
      <c r="MBK7" s="33"/>
      <c r="MBL7" s="33"/>
      <c r="MBM7" s="33"/>
      <c r="MBN7" s="33"/>
      <c r="MBO7" s="33"/>
      <c r="MBP7" s="33"/>
      <c r="MBQ7" s="33"/>
      <c r="MBR7" s="33"/>
      <c r="MBS7" s="33"/>
      <c r="MBT7" s="33"/>
      <c r="MBU7" s="33"/>
      <c r="MBV7" s="33"/>
      <c r="MBW7" s="33"/>
      <c r="MBX7" s="33"/>
      <c r="MBY7" s="33"/>
      <c r="MBZ7" s="33"/>
      <c r="MCA7" s="33"/>
      <c r="MCB7" s="33"/>
      <c r="MCC7" s="33"/>
      <c r="MCD7" s="33"/>
      <c r="MCE7" s="33"/>
      <c r="MCF7" s="33"/>
      <c r="MCG7" s="33"/>
      <c r="MCH7" s="33"/>
      <c r="MCI7" s="33"/>
      <c r="MCJ7" s="33"/>
      <c r="MCK7" s="33"/>
      <c r="MCL7" s="33"/>
      <c r="MCM7" s="33"/>
      <c r="MCN7" s="33"/>
      <c r="MCO7" s="33"/>
      <c r="MCP7" s="33"/>
      <c r="MCQ7" s="33"/>
      <c r="MCR7" s="33"/>
      <c r="MCS7" s="33"/>
      <c r="MCT7" s="33"/>
      <c r="MCU7" s="33"/>
      <c r="MCV7" s="33"/>
      <c r="MCW7" s="33"/>
      <c r="MCX7" s="33"/>
      <c r="MCY7" s="33"/>
      <c r="MCZ7" s="33"/>
      <c r="MDA7" s="33"/>
      <c r="MDB7" s="33"/>
      <c r="MDC7" s="33"/>
      <c r="MDD7" s="33"/>
      <c r="MDE7" s="33"/>
      <c r="MDF7" s="33"/>
      <c r="MDG7" s="33"/>
      <c r="MDH7" s="33"/>
      <c r="MDI7" s="33"/>
      <c r="MDJ7" s="33"/>
      <c r="MDK7" s="33"/>
      <c r="MDL7" s="33"/>
      <c r="MDM7" s="33"/>
      <c r="MDN7" s="33"/>
      <c r="MDO7" s="33"/>
      <c r="MDP7" s="33"/>
      <c r="MDQ7" s="33"/>
      <c r="MDR7" s="33"/>
      <c r="MDS7" s="33"/>
      <c r="MDT7" s="33"/>
      <c r="MDU7" s="33"/>
      <c r="MDV7" s="33"/>
      <c r="MDW7" s="33"/>
      <c r="MDX7" s="33"/>
      <c r="MDY7" s="33"/>
      <c r="MDZ7" s="33"/>
      <c r="MEA7" s="33"/>
      <c r="MEB7" s="33"/>
      <c r="MEC7" s="33"/>
      <c r="MED7" s="33"/>
      <c r="MEE7" s="33"/>
      <c r="MEF7" s="33"/>
      <c r="MEG7" s="33"/>
      <c r="MEH7" s="33"/>
      <c r="MEI7" s="33"/>
      <c r="MEJ7" s="33"/>
      <c r="MEK7" s="33"/>
      <c r="MEL7" s="33"/>
      <c r="MEM7" s="33"/>
      <c r="MEN7" s="33"/>
      <c r="MEO7" s="33"/>
      <c r="MEP7" s="33"/>
      <c r="MEQ7" s="33"/>
      <c r="MER7" s="33"/>
      <c r="MES7" s="33"/>
      <c r="MET7" s="33"/>
      <c r="MEU7" s="33"/>
      <c r="MEV7" s="33"/>
      <c r="MEW7" s="33"/>
      <c r="MEX7" s="33"/>
      <c r="MEY7" s="33"/>
      <c r="MEZ7" s="33"/>
      <c r="MFA7" s="33"/>
      <c r="MFB7" s="33"/>
      <c r="MFC7" s="33"/>
      <c r="MFD7" s="33"/>
      <c r="MFE7" s="33"/>
      <c r="MFF7" s="33"/>
      <c r="MFG7" s="33"/>
      <c r="MFH7" s="33"/>
      <c r="MFI7" s="33"/>
      <c r="MFJ7" s="33"/>
      <c r="MFK7" s="33"/>
      <c r="MFL7" s="33"/>
      <c r="MFM7" s="33"/>
      <c r="MFN7" s="33"/>
      <c r="MFO7" s="33"/>
      <c r="MFP7" s="33"/>
      <c r="MFQ7" s="33"/>
      <c r="MFR7" s="33"/>
      <c r="MFS7" s="33"/>
      <c r="MFT7" s="33"/>
      <c r="MFU7" s="33"/>
      <c r="MFV7" s="33"/>
      <c r="MFW7" s="33"/>
      <c r="MFX7" s="33"/>
      <c r="MFY7" s="33"/>
      <c r="MFZ7" s="33"/>
      <c r="MGA7" s="33"/>
      <c r="MGB7" s="33"/>
      <c r="MGC7" s="33"/>
      <c r="MGD7" s="33"/>
      <c r="MGE7" s="33"/>
      <c r="MGF7" s="33"/>
      <c r="MGG7" s="33"/>
      <c r="MGH7" s="33"/>
      <c r="MGI7" s="33"/>
      <c r="MGJ7" s="33"/>
      <c r="MGK7" s="33"/>
      <c r="MGL7" s="33"/>
      <c r="MGM7" s="33"/>
      <c r="MGN7" s="33"/>
      <c r="MGO7" s="33"/>
      <c r="MGP7" s="33"/>
      <c r="MGQ7" s="33"/>
      <c r="MGR7" s="33"/>
      <c r="MGS7" s="33"/>
      <c r="MGT7" s="33"/>
      <c r="MGU7" s="33"/>
      <c r="MGV7" s="33"/>
      <c r="MGW7" s="33"/>
      <c r="MGX7" s="33"/>
      <c r="MGY7" s="33"/>
      <c r="MGZ7" s="33"/>
      <c r="MHA7" s="33"/>
      <c r="MHB7" s="33"/>
      <c r="MHC7" s="33"/>
      <c r="MHD7" s="33"/>
      <c r="MHE7" s="33"/>
      <c r="MHF7" s="33"/>
      <c r="MHG7" s="33"/>
      <c r="MHH7" s="33"/>
      <c r="MHI7" s="33"/>
      <c r="MHJ7" s="33"/>
      <c r="MHK7" s="33"/>
      <c r="MHL7" s="33"/>
      <c r="MHM7" s="33"/>
      <c r="MHN7" s="33"/>
      <c r="MHO7" s="33"/>
      <c r="MHP7" s="33"/>
      <c r="MHQ7" s="33"/>
      <c r="MHR7" s="33"/>
      <c r="MHS7" s="33"/>
      <c r="MHT7" s="33"/>
      <c r="MHU7" s="33"/>
      <c r="MHV7" s="33"/>
      <c r="MHW7" s="33"/>
      <c r="MHX7" s="33"/>
      <c r="MHY7" s="33"/>
      <c r="MHZ7" s="33"/>
      <c r="MIA7" s="33"/>
      <c r="MIB7" s="33"/>
      <c r="MIC7" s="33"/>
      <c r="MID7" s="33"/>
      <c r="MIE7" s="33"/>
      <c r="MIF7" s="33"/>
      <c r="MIG7" s="33"/>
      <c r="MIH7" s="33"/>
      <c r="MII7" s="33"/>
      <c r="MIJ7" s="33"/>
      <c r="MIK7" s="33"/>
      <c r="MIL7" s="33"/>
      <c r="MIM7" s="33"/>
      <c r="MIN7" s="33"/>
      <c r="MIO7" s="33"/>
      <c r="MIP7" s="33"/>
      <c r="MIQ7" s="33"/>
      <c r="MIR7" s="33"/>
      <c r="MIS7" s="33"/>
      <c r="MIT7" s="33"/>
      <c r="MIU7" s="33"/>
      <c r="MIV7" s="33"/>
      <c r="MIW7" s="33"/>
      <c r="MIX7" s="33"/>
      <c r="MIY7" s="33"/>
      <c r="MIZ7" s="33"/>
      <c r="MJA7" s="33"/>
      <c r="MJB7" s="33"/>
      <c r="MJC7" s="33"/>
      <c r="MJD7" s="33"/>
      <c r="MJE7" s="33"/>
      <c r="MJF7" s="33"/>
      <c r="MJG7" s="33"/>
      <c r="MJH7" s="33"/>
      <c r="MJI7" s="33"/>
      <c r="MJJ7" s="33"/>
      <c r="MJK7" s="33"/>
      <c r="MJL7" s="33"/>
      <c r="MJM7" s="33"/>
      <c r="MJN7" s="33"/>
      <c r="MJO7" s="33"/>
      <c r="MJP7" s="33"/>
      <c r="MJQ7" s="33"/>
      <c r="MJR7" s="33"/>
      <c r="MJS7" s="33"/>
      <c r="MJT7" s="33"/>
      <c r="MJU7" s="33"/>
      <c r="MJV7" s="33"/>
      <c r="MJW7" s="33"/>
      <c r="MJX7" s="33"/>
      <c r="MJY7" s="33"/>
      <c r="MJZ7" s="33"/>
      <c r="MKA7" s="33"/>
      <c r="MKB7" s="33"/>
      <c r="MKC7" s="33"/>
      <c r="MKD7" s="33"/>
      <c r="MKE7" s="33"/>
      <c r="MKF7" s="33"/>
      <c r="MKG7" s="33"/>
      <c r="MKH7" s="33"/>
      <c r="MKI7" s="33"/>
      <c r="MKJ7" s="33"/>
      <c r="MKK7" s="33"/>
      <c r="MKL7" s="33"/>
      <c r="MKM7" s="33"/>
      <c r="MKN7" s="33"/>
      <c r="MKO7" s="33"/>
      <c r="MKP7" s="33"/>
      <c r="MKQ7" s="33"/>
      <c r="MKR7" s="33"/>
      <c r="MKS7" s="33"/>
      <c r="MKT7" s="33"/>
      <c r="MKU7" s="33"/>
      <c r="MKV7" s="33"/>
      <c r="MKW7" s="33"/>
      <c r="MKX7" s="33"/>
      <c r="MKY7" s="33"/>
      <c r="MKZ7" s="33"/>
      <c r="MLA7" s="33"/>
      <c r="MLB7" s="33"/>
      <c r="MLC7" s="33"/>
      <c r="MLD7" s="33"/>
      <c r="MLE7" s="33"/>
      <c r="MLF7" s="33"/>
      <c r="MLG7" s="33"/>
      <c r="MLH7" s="33"/>
      <c r="MLI7" s="33"/>
      <c r="MLJ7" s="33"/>
      <c r="MLK7" s="33"/>
      <c r="MLL7" s="33"/>
      <c r="MLM7" s="33"/>
      <c r="MLN7" s="33"/>
      <c r="MLO7" s="33"/>
      <c r="MLP7" s="33"/>
      <c r="MLQ7" s="33"/>
      <c r="MLR7" s="33"/>
      <c r="MLS7" s="33"/>
      <c r="MLT7" s="33"/>
      <c r="MLU7" s="33"/>
      <c r="MLV7" s="33"/>
      <c r="MLW7" s="33"/>
      <c r="MLX7" s="33"/>
      <c r="MLY7" s="33"/>
      <c r="MLZ7" s="33"/>
      <c r="MMA7" s="33"/>
      <c r="MMB7" s="33"/>
      <c r="MMC7" s="33"/>
      <c r="MMD7" s="33"/>
      <c r="MME7" s="33"/>
      <c r="MMF7" s="33"/>
      <c r="MMG7" s="33"/>
      <c r="MMH7" s="33"/>
      <c r="MMI7" s="33"/>
      <c r="MMJ7" s="33"/>
      <c r="MMK7" s="33"/>
      <c r="MML7" s="33"/>
      <c r="MMM7" s="33"/>
      <c r="MMN7" s="33"/>
      <c r="MMO7" s="33"/>
      <c r="MMP7" s="33"/>
      <c r="MMQ7" s="33"/>
      <c r="MMR7" s="33"/>
      <c r="MMS7" s="33"/>
      <c r="MMT7" s="33"/>
      <c r="MMU7" s="33"/>
      <c r="MMV7" s="33"/>
      <c r="MMW7" s="33"/>
      <c r="MMX7" s="33"/>
      <c r="MMY7" s="33"/>
      <c r="MMZ7" s="33"/>
      <c r="MNA7" s="33"/>
      <c r="MNB7" s="33"/>
      <c r="MNC7" s="33"/>
      <c r="MND7" s="33"/>
      <c r="MNE7" s="33"/>
      <c r="MNF7" s="33"/>
      <c r="MNG7" s="33"/>
      <c r="MNH7" s="33"/>
      <c r="MNI7" s="33"/>
      <c r="MNJ7" s="33"/>
      <c r="MNK7" s="33"/>
      <c r="MNL7" s="33"/>
      <c r="MNM7" s="33"/>
      <c r="MNN7" s="33"/>
      <c r="MNO7" s="33"/>
      <c r="MNP7" s="33"/>
      <c r="MNQ7" s="33"/>
      <c r="MNR7" s="33"/>
      <c r="MNS7" s="33"/>
      <c r="MNT7" s="33"/>
      <c r="MNU7" s="33"/>
      <c r="MNV7" s="33"/>
      <c r="MNW7" s="33"/>
      <c r="MNX7" s="33"/>
      <c r="MNY7" s="33"/>
      <c r="MNZ7" s="33"/>
      <c r="MOA7" s="33"/>
      <c r="MOB7" s="33"/>
      <c r="MOC7" s="33"/>
      <c r="MOD7" s="33"/>
      <c r="MOE7" s="33"/>
      <c r="MOF7" s="33"/>
      <c r="MOG7" s="33"/>
      <c r="MOH7" s="33"/>
      <c r="MOI7" s="33"/>
      <c r="MOJ7" s="33"/>
      <c r="MOK7" s="33"/>
      <c r="MOL7" s="33"/>
      <c r="MOM7" s="33"/>
      <c r="MON7" s="33"/>
      <c r="MOO7" s="33"/>
      <c r="MOP7" s="33"/>
      <c r="MOQ7" s="33"/>
      <c r="MOR7" s="33"/>
      <c r="MOS7" s="33"/>
      <c r="MOT7" s="33"/>
      <c r="MOU7" s="33"/>
      <c r="MOV7" s="33"/>
      <c r="MOW7" s="33"/>
      <c r="MOX7" s="33"/>
      <c r="MOY7" s="33"/>
      <c r="MOZ7" s="33"/>
      <c r="MPA7" s="33"/>
      <c r="MPB7" s="33"/>
      <c r="MPC7" s="33"/>
      <c r="MPD7" s="33"/>
      <c r="MPE7" s="33"/>
      <c r="MPF7" s="33"/>
      <c r="MPG7" s="33"/>
      <c r="MPH7" s="33"/>
      <c r="MPI7" s="33"/>
      <c r="MPJ7" s="33"/>
      <c r="MPK7" s="33"/>
      <c r="MPL7" s="33"/>
      <c r="MPM7" s="33"/>
      <c r="MPN7" s="33"/>
      <c r="MPO7" s="33"/>
      <c r="MPP7" s="33"/>
      <c r="MPQ7" s="33"/>
      <c r="MPR7" s="33"/>
      <c r="MPS7" s="33"/>
      <c r="MPT7" s="33"/>
      <c r="MPU7" s="33"/>
      <c r="MPV7" s="33"/>
      <c r="MPW7" s="33"/>
      <c r="MPX7" s="33"/>
      <c r="MPY7" s="33"/>
      <c r="MPZ7" s="33"/>
      <c r="MQA7" s="33"/>
      <c r="MQB7" s="33"/>
      <c r="MQC7" s="33"/>
      <c r="MQD7" s="33"/>
      <c r="MQE7" s="33"/>
      <c r="MQF7" s="33"/>
      <c r="MQG7" s="33"/>
      <c r="MQH7" s="33"/>
      <c r="MQI7" s="33"/>
      <c r="MQJ7" s="33"/>
      <c r="MQK7" s="33"/>
      <c r="MQL7" s="33"/>
      <c r="MQM7" s="33"/>
      <c r="MQN7" s="33"/>
      <c r="MQO7" s="33"/>
      <c r="MQP7" s="33"/>
      <c r="MQQ7" s="33"/>
      <c r="MQR7" s="33"/>
      <c r="MQS7" s="33"/>
      <c r="MQT7" s="33"/>
      <c r="MQU7" s="33"/>
      <c r="MQV7" s="33"/>
      <c r="MQW7" s="33"/>
      <c r="MQX7" s="33"/>
      <c r="MQY7" s="33"/>
      <c r="MQZ7" s="33"/>
      <c r="MRA7" s="33"/>
      <c r="MRB7" s="33"/>
      <c r="MRC7" s="33"/>
      <c r="MRD7" s="33"/>
      <c r="MRE7" s="33"/>
      <c r="MRF7" s="33"/>
      <c r="MRG7" s="33"/>
      <c r="MRH7" s="33"/>
      <c r="MRI7" s="33"/>
      <c r="MRJ7" s="33"/>
      <c r="MRK7" s="33"/>
      <c r="MRL7" s="33"/>
      <c r="MRM7" s="33"/>
      <c r="MRN7" s="33"/>
      <c r="MRO7" s="33"/>
      <c r="MRP7" s="33"/>
      <c r="MRQ7" s="33"/>
      <c r="MRR7" s="33"/>
      <c r="MRS7" s="33"/>
      <c r="MRT7" s="33"/>
      <c r="MRU7" s="33"/>
      <c r="MRV7" s="33"/>
      <c r="MRW7" s="33"/>
      <c r="MRX7" s="33"/>
      <c r="MRY7" s="33"/>
      <c r="MRZ7" s="33"/>
      <c r="MSA7" s="33"/>
      <c r="MSB7" s="33"/>
      <c r="MSC7" s="33"/>
      <c r="MSD7" s="33"/>
      <c r="MSE7" s="33"/>
      <c r="MSF7" s="33"/>
      <c r="MSG7" s="33"/>
      <c r="MSH7" s="33"/>
      <c r="MSI7" s="33"/>
      <c r="MSJ7" s="33"/>
      <c r="MSK7" s="33"/>
      <c r="MSL7" s="33"/>
      <c r="MSM7" s="33"/>
      <c r="MSN7" s="33"/>
      <c r="MSO7" s="33"/>
      <c r="MSP7" s="33"/>
      <c r="MSQ7" s="33"/>
      <c r="MSR7" s="33"/>
      <c r="MSS7" s="33"/>
      <c r="MST7" s="33"/>
      <c r="MSU7" s="33"/>
      <c r="MSV7" s="33"/>
      <c r="MSW7" s="33"/>
      <c r="MSX7" s="33"/>
      <c r="MSY7" s="33"/>
      <c r="MSZ7" s="33"/>
      <c r="MTA7" s="33"/>
      <c r="MTB7" s="33"/>
      <c r="MTC7" s="33"/>
      <c r="MTD7" s="33"/>
      <c r="MTE7" s="33"/>
      <c r="MTF7" s="33"/>
      <c r="MTG7" s="33"/>
      <c r="MTH7" s="33"/>
      <c r="MTI7" s="33"/>
      <c r="MTJ7" s="33"/>
      <c r="MTK7" s="33"/>
      <c r="MTL7" s="33"/>
      <c r="MTM7" s="33"/>
      <c r="MTN7" s="33"/>
      <c r="MTO7" s="33"/>
      <c r="MTP7" s="33"/>
      <c r="MTQ7" s="33"/>
      <c r="MTR7" s="33"/>
      <c r="MTS7" s="33"/>
      <c r="MTT7" s="33"/>
      <c r="MTU7" s="33"/>
      <c r="MTV7" s="33"/>
      <c r="MTW7" s="33"/>
      <c r="MTX7" s="33"/>
      <c r="MTY7" s="33"/>
      <c r="MTZ7" s="33"/>
      <c r="MUA7" s="33"/>
      <c r="MUB7" s="33"/>
      <c r="MUC7" s="33"/>
      <c r="MUD7" s="33"/>
      <c r="MUE7" s="33"/>
      <c r="MUF7" s="33"/>
      <c r="MUG7" s="33"/>
      <c r="MUH7" s="33"/>
      <c r="MUI7" s="33"/>
      <c r="MUJ7" s="33"/>
      <c r="MUK7" s="33"/>
      <c r="MUL7" s="33"/>
      <c r="MUM7" s="33"/>
      <c r="MUN7" s="33"/>
      <c r="MUO7" s="33"/>
      <c r="MUP7" s="33"/>
      <c r="MUQ7" s="33"/>
      <c r="MUR7" s="33"/>
      <c r="MUS7" s="33"/>
      <c r="MUT7" s="33"/>
      <c r="MUU7" s="33"/>
      <c r="MUV7" s="33"/>
      <c r="MUW7" s="33"/>
      <c r="MUX7" s="33"/>
      <c r="MUY7" s="33"/>
      <c r="MUZ7" s="33"/>
      <c r="MVA7" s="33"/>
      <c r="MVB7" s="33"/>
      <c r="MVC7" s="33"/>
      <c r="MVD7" s="33"/>
      <c r="MVE7" s="33"/>
      <c r="MVF7" s="33"/>
      <c r="MVG7" s="33"/>
      <c r="MVH7" s="33"/>
      <c r="MVI7" s="33"/>
      <c r="MVJ7" s="33"/>
      <c r="MVK7" s="33"/>
      <c r="MVL7" s="33"/>
      <c r="MVM7" s="33"/>
      <c r="MVN7" s="33"/>
      <c r="MVO7" s="33"/>
      <c r="MVP7" s="33"/>
      <c r="MVQ7" s="33"/>
      <c r="MVR7" s="33"/>
      <c r="MVS7" s="33"/>
      <c r="MVT7" s="33"/>
      <c r="MVU7" s="33"/>
      <c r="MVV7" s="33"/>
      <c r="MVW7" s="33"/>
      <c r="MVX7" s="33"/>
      <c r="MVY7" s="33"/>
      <c r="MVZ7" s="33"/>
      <c r="MWA7" s="33"/>
      <c r="MWB7" s="33"/>
      <c r="MWC7" s="33"/>
      <c r="MWD7" s="33"/>
      <c r="MWE7" s="33"/>
      <c r="MWF7" s="33"/>
      <c r="MWG7" s="33"/>
      <c r="MWH7" s="33"/>
      <c r="MWI7" s="33"/>
      <c r="MWJ7" s="33"/>
      <c r="MWK7" s="33"/>
      <c r="MWL7" s="33"/>
      <c r="MWM7" s="33"/>
      <c r="MWN7" s="33"/>
      <c r="MWO7" s="33"/>
      <c r="MWP7" s="33"/>
      <c r="MWQ7" s="33"/>
      <c r="MWR7" s="33"/>
      <c r="MWS7" s="33"/>
      <c r="MWT7" s="33"/>
      <c r="MWU7" s="33"/>
      <c r="MWV7" s="33"/>
      <c r="MWW7" s="33"/>
      <c r="MWX7" s="33"/>
      <c r="MWY7" s="33"/>
      <c r="MWZ7" s="33"/>
      <c r="MXA7" s="33"/>
      <c r="MXB7" s="33"/>
      <c r="MXC7" s="33"/>
      <c r="MXD7" s="33"/>
      <c r="MXE7" s="33"/>
      <c r="MXF7" s="33"/>
      <c r="MXG7" s="33"/>
      <c r="MXH7" s="33"/>
      <c r="MXI7" s="33"/>
      <c r="MXJ7" s="33"/>
      <c r="MXK7" s="33"/>
      <c r="MXL7" s="33"/>
      <c r="MXM7" s="33"/>
      <c r="MXN7" s="33"/>
      <c r="MXO7" s="33"/>
      <c r="MXP7" s="33"/>
      <c r="MXQ7" s="33"/>
      <c r="MXR7" s="33"/>
      <c r="MXS7" s="33"/>
      <c r="MXT7" s="33"/>
      <c r="MXU7" s="33"/>
      <c r="MXV7" s="33"/>
      <c r="MXW7" s="33"/>
      <c r="MXX7" s="33"/>
      <c r="MXY7" s="33"/>
      <c r="MXZ7" s="33"/>
      <c r="MYA7" s="33"/>
      <c r="MYB7" s="33"/>
      <c r="MYC7" s="33"/>
      <c r="MYD7" s="33"/>
      <c r="MYE7" s="33"/>
      <c r="MYF7" s="33"/>
      <c r="MYG7" s="33"/>
      <c r="MYH7" s="33"/>
      <c r="MYI7" s="33"/>
      <c r="MYJ7" s="33"/>
      <c r="MYK7" s="33"/>
      <c r="MYL7" s="33"/>
      <c r="MYM7" s="33"/>
      <c r="MYN7" s="33"/>
      <c r="MYO7" s="33"/>
      <c r="MYP7" s="33"/>
      <c r="MYQ7" s="33"/>
      <c r="MYR7" s="33"/>
      <c r="MYS7" s="33"/>
      <c r="MYT7" s="33"/>
      <c r="MYU7" s="33"/>
      <c r="MYV7" s="33"/>
      <c r="MYW7" s="33"/>
      <c r="MYX7" s="33"/>
      <c r="MYY7" s="33"/>
      <c r="MYZ7" s="33"/>
      <c r="MZA7" s="33"/>
      <c r="MZB7" s="33"/>
      <c r="MZC7" s="33"/>
      <c r="MZD7" s="33"/>
      <c r="MZE7" s="33"/>
      <c r="MZF7" s="33"/>
      <c r="MZG7" s="33"/>
      <c r="MZH7" s="33"/>
      <c r="MZI7" s="33"/>
      <c r="MZJ7" s="33"/>
      <c r="MZK7" s="33"/>
      <c r="MZL7" s="33"/>
      <c r="MZM7" s="33"/>
      <c r="MZN7" s="33"/>
      <c r="MZO7" s="33"/>
      <c r="MZP7" s="33"/>
      <c r="MZQ7" s="33"/>
      <c r="MZR7" s="33"/>
      <c r="MZS7" s="33"/>
      <c r="MZT7" s="33"/>
      <c r="MZU7" s="33"/>
      <c r="MZV7" s="33"/>
      <c r="MZW7" s="33"/>
      <c r="MZX7" s="33"/>
      <c r="MZY7" s="33"/>
      <c r="MZZ7" s="33"/>
      <c r="NAA7" s="33"/>
      <c r="NAB7" s="33"/>
      <c r="NAC7" s="33"/>
      <c r="NAD7" s="33"/>
      <c r="NAE7" s="33"/>
      <c r="NAF7" s="33"/>
      <c r="NAG7" s="33"/>
      <c r="NAH7" s="33"/>
      <c r="NAI7" s="33"/>
      <c r="NAJ7" s="33"/>
      <c r="NAK7" s="33"/>
      <c r="NAL7" s="33"/>
      <c r="NAM7" s="33"/>
      <c r="NAN7" s="33"/>
      <c r="NAO7" s="33"/>
      <c r="NAP7" s="33"/>
      <c r="NAQ7" s="33"/>
      <c r="NAR7" s="33"/>
      <c r="NAS7" s="33"/>
      <c r="NAT7" s="33"/>
      <c r="NAU7" s="33"/>
      <c r="NAV7" s="33"/>
      <c r="NAW7" s="33"/>
      <c r="NAX7" s="33"/>
      <c r="NAY7" s="33"/>
      <c r="NAZ7" s="33"/>
      <c r="NBA7" s="33"/>
      <c r="NBB7" s="33"/>
      <c r="NBC7" s="33"/>
      <c r="NBD7" s="33"/>
      <c r="NBE7" s="33"/>
      <c r="NBF7" s="33"/>
      <c r="NBG7" s="33"/>
      <c r="NBH7" s="33"/>
      <c r="NBI7" s="33"/>
      <c r="NBJ7" s="33"/>
      <c r="NBK7" s="33"/>
      <c r="NBL7" s="33"/>
      <c r="NBM7" s="33"/>
      <c r="NBN7" s="33"/>
      <c r="NBO7" s="33"/>
      <c r="NBP7" s="33"/>
      <c r="NBQ7" s="33"/>
      <c r="NBR7" s="33"/>
      <c r="NBS7" s="33"/>
      <c r="NBT7" s="33"/>
      <c r="NBU7" s="33"/>
      <c r="NBV7" s="33"/>
      <c r="NBW7" s="33"/>
      <c r="NBX7" s="33"/>
      <c r="NBY7" s="33"/>
      <c r="NBZ7" s="33"/>
      <c r="NCA7" s="33"/>
      <c r="NCB7" s="33"/>
      <c r="NCC7" s="33"/>
      <c r="NCD7" s="33"/>
      <c r="NCE7" s="33"/>
      <c r="NCF7" s="33"/>
      <c r="NCG7" s="33"/>
      <c r="NCH7" s="33"/>
      <c r="NCI7" s="33"/>
      <c r="NCJ7" s="33"/>
      <c r="NCK7" s="33"/>
      <c r="NCL7" s="33"/>
      <c r="NCM7" s="33"/>
      <c r="NCN7" s="33"/>
      <c r="NCO7" s="33"/>
      <c r="NCP7" s="33"/>
      <c r="NCQ7" s="33"/>
      <c r="NCR7" s="33"/>
      <c r="NCS7" s="33"/>
      <c r="NCT7" s="33"/>
      <c r="NCU7" s="33"/>
      <c r="NCV7" s="33"/>
      <c r="NCW7" s="33"/>
      <c r="NCX7" s="33"/>
      <c r="NCY7" s="33"/>
      <c r="NCZ7" s="33"/>
      <c r="NDA7" s="33"/>
      <c r="NDB7" s="33"/>
      <c r="NDC7" s="33"/>
      <c r="NDD7" s="33"/>
      <c r="NDE7" s="33"/>
      <c r="NDF7" s="33"/>
      <c r="NDG7" s="33"/>
      <c r="NDH7" s="33"/>
      <c r="NDI7" s="33"/>
      <c r="NDJ7" s="33"/>
      <c r="NDK7" s="33"/>
      <c r="NDL7" s="33"/>
      <c r="NDM7" s="33"/>
      <c r="NDN7" s="33"/>
      <c r="NDO7" s="33"/>
      <c r="NDP7" s="33"/>
      <c r="NDQ7" s="33"/>
      <c r="NDR7" s="33"/>
      <c r="NDS7" s="33"/>
      <c r="NDT7" s="33"/>
      <c r="NDU7" s="33"/>
      <c r="NDV7" s="33"/>
      <c r="NDW7" s="33"/>
      <c r="NDX7" s="33"/>
      <c r="NDY7" s="33"/>
      <c r="NDZ7" s="33"/>
      <c r="NEA7" s="33"/>
      <c r="NEB7" s="33"/>
      <c r="NEC7" s="33"/>
      <c r="NED7" s="33"/>
      <c r="NEE7" s="33"/>
      <c r="NEF7" s="33"/>
      <c r="NEG7" s="33"/>
      <c r="NEH7" s="33"/>
      <c r="NEI7" s="33"/>
      <c r="NEJ7" s="33"/>
      <c r="NEK7" s="33"/>
      <c r="NEL7" s="33"/>
      <c r="NEM7" s="33"/>
      <c r="NEN7" s="33"/>
      <c r="NEO7" s="33"/>
      <c r="NEP7" s="33"/>
      <c r="NEQ7" s="33"/>
      <c r="NER7" s="33"/>
      <c r="NES7" s="33"/>
      <c r="NET7" s="33"/>
      <c r="NEU7" s="33"/>
      <c r="NEV7" s="33"/>
      <c r="NEW7" s="33"/>
      <c r="NEX7" s="33"/>
      <c r="NEY7" s="33"/>
      <c r="NEZ7" s="33"/>
      <c r="NFA7" s="33"/>
      <c r="NFB7" s="33"/>
      <c r="NFC7" s="33"/>
      <c r="NFD7" s="33"/>
      <c r="NFE7" s="33"/>
      <c r="NFF7" s="33"/>
      <c r="NFG7" s="33"/>
      <c r="NFH7" s="33"/>
      <c r="NFI7" s="33"/>
      <c r="NFJ7" s="33"/>
      <c r="NFK7" s="33"/>
      <c r="NFL7" s="33"/>
      <c r="NFM7" s="33"/>
      <c r="NFN7" s="33"/>
      <c r="NFO7" s="33"/>
      <c r="NFP7" s="33"/>
      <c r="NFQ7" s="33"/>
      <c r="NFR7" s="33"/>
      <c r="NFS7" s="33"/>
      <c r="NFT7" s="33"/>
      <c r="NFU7" s="33"/>
      <c r="NFV7" s="33"/>
      <c r="NFW7" s="33"/>
      <c r="NFX7" s="33"/>
      <c r="NFY7" s="33"/>
      <c r="NFZ7" s="33"/>
      <c r="NGA7" s="33"/>
      <c r="NGB7" s="33"/>
      <c r="NGC7" s="33"/>
      <c r="NGD7" s="33"/>
      <c r="NGE7" s="33"/>
      <c r="NGF7" s="33"/>
      <c r="NGG7" s="33"/>
      <c r="NGH7" s="33"/>
      <c r="NGI7" s="33"/>
      <c r="NGJ7" s="33"/>
      <c r="NGK7" s="33"/>
      <c r="NGL7" s="33"/>
      <c r="NGM7" s="33"/>
      <c r="NGN7" s="33"/>
      <c r="NGO7" s="33"/>
      <c r="NGP7" s="33"/>
      <c r="NGQ7" s="33"/>
      <c r="NGR7" s="33"/>
      <c r="NGS7" s="33"/>
      <c r="NGT7" s="33"/>
      <c r="NGU7" s="33"/>
      <c r="NGV7" s="33"/>
      <c r="NGW7" s="33"/>
      <c r="NGX7" s="33"/>
      <c r="NGY7" s="33"/>
      <c r="NGZ7" s="33"/>
      <c r="NHA7" s="33"/>
      <c r="NHB7" s="33"/>
      <c r="NHC7" s="33"/>
      <c r="NHD7" s="33"/>
      <c r="NHE7" s="33"/>
      <c r="NHF7" s="33"/>
      <c r="NHG7" s="33"/>
      <c r="NHH7" s="33"/>
      <c r="NHI7" s="33"/>
      <c r="NHJ7" s="33"/>
      <c r="NHK7" s="33"/>
      <c r="NHL7" s="33"/>
      <c r="NHM7" s="33"/>
      <c r="NHN7" s="33"/>
      <c r="NHO7" s="33"/>
      <c r="NHP7" s="33"/>
      <c r="NHQ7" s="33"/>
      <c r="NHR7" s="33"/>
      <c r="NHS7" s="33"/>
      <c r="NHT7" s="33"/>
      <c r="NHU7" s="33"/>
      <c r="NHV7" s="33"/>
      <c r="NHW7" s="33"/>
      <c r="NHX7" s="33"/>
      <c r="NHY7" s="33"/>
      <c r="NHZ7" s="33"/>
      <c r="NIA7" s="33"/>
      <c r="NIB7" s="33"/>
      <c r="NIC7" s="33"/>
      <c r="NID7" s="33"/>
      <c r="NIE7" s="33"/>
      <c r="NIF7" s="33"/>
      <c r="NIG7" s="33"/>
      <c r="NIH7" s="33"/>
      <c r="NII7" s="33"/>
      <c r="NIJ7" s="33"/>
      <c r="NIK7" s="33"/>
      <c r="NIL7" s="33"/>
      <c r="NIM7" s="33"/>
      <c r="NIN7" s="33"/>
      <c r="NIO7" s="33"/>
      <c r="NIP7" s="33"/>
      <c r="NIQ7" s="33"/>
      <c r="NIR7" s="33"/>
      <c r="NIS7" s="33"/>
      <c r="NIT7" s="33"/>
      <c r="NIU7" s="33"/>
      <c r="NIV7" s="33"/>
      <c r="NIW7" s="33"/>
      <c r="NIX7" s="33"/>
      <c r="NIY7" s="33"/>
      <c r="NIZ7" s="33"/>
      <c r="NJA7" s="33"/>
      <c r="NJB7" s="33"/>
      <c r="NJC7" s="33"/>
      <c r="NJD7" s="33"/>
      <c r="NJE7" s="33"/>
      <c r="NJF7" s="33"/>
      <c r="NJG7" s="33"/>
      <c r="NJH7" s="33"/>
      <c r="NJI7" s="33"/>
      <c r="NJJ7" s="33"/>
      <c r="NJK7" s="33"/>
      <c r="NJL7" s="33"/>
      <c r="NJM7" s="33"/>
      <c r="NJN7" s="33"/>
      <c r="NJO7" s="33"/>
      <c r="NJP7" s="33"/>
      <c r="NJQ7" s="33"/>
      <c r="NJR7" s="33"/>
      <c r="NJS7" s="33"/>
      <c r="NJT7" s="33"/>
      <c r="NJU7" s="33"/>
      <c r="NJV7" s="33"/>
      <c r="NJW7" s="33"/>
      <c r="NJX7" s="33"/>
      <c r="NJY7" s="33"/>
      <c r="NJZ7" s="33"/>
      <c r="NKA7" s="33"/>
      <c r="NKB7" s="33"/>
      <c r="NKC7" s="33"/>
      <c r="NKD7" s="33"/>
      <c r="NKE7" s="33"/>
      <c r="NKF7" s="33"/>
      <c r="NKG7" s="33"/>
      <c r="NKH7" s="33"/>
      <c r="NKI7" s="33"/>
      <c r="NKJ7" s="33"/>
      <c r="NKK7" s="33"/>
      <c r="NKL7" s="33"/>
      <c r="NKM7" s="33"/>
      <c r="NKN7" s="33"/>
      <c r="NKO7" s="33"/>
      <c r="NKP7" s="33"/>
      <c r="NKQ7" s="33"/>
      <c r="NKR7" s="33"/>
      <c r="NKS7" s="33"/>
      <c r="NKT7" s="33"/>
      <c r="NKU7" s="33"/>
      <c r="NKV7" s="33"/>
      <c r="NKW7" s="33"/>
      <c r="NKX7" s="33"/>
      <c r="NKY7" s="33"/>
      <c r="NKZ7" s="33"/>
      <c r="NLA7" s="33"/>
      <c r="NLB7" s="33"/>
      <c r="NLC7" s="33"/>
      <c r="NLD7" s="33"/>
      <c r="NLE7" s="33"/>
      <c r="NLF7" s="33"/>
      <c r="NLG7" s="33"/>
      <c r="NLH7" s="33"/>
      <c r="NLI7" s="33"/>
      <c r="NLJ7" s="33"/>
      <c r="NLK7" s="33"/>
      <c r="NLL7" s="33"/>
      <c r="NLM7" s="33"/>
      <c r="NLN7" s="33"/>
      <c r="NLO7" s="33"/>
      <c r="NLP7" s="33"/>
      <c r="NLQ7" s="33"/>
      <c r="NLR7" s="33"/>
      <c r="NLS7" s="33"/>
      <c r="NLT7" s="33"/>
      <c r="NLU7" s="33"/>
      <c r="NLV7" s="33"/>
      <c r="NLW7" s="33"/>
      <c r="NLX7" s="33"/>
      <c r="NLY7" s="33"/>
      <c r="NLZ7" s="33"/>
      <c r="NMA7" s="33"/>
      <c r="NMB7" s="33"/>
      <c r="NMC7" s="33"/>
      <c r="NMD7" s="33"/>
      <c r="NME7" s="33"/>
      <c r="NMF7" s="33"/>
      <c r="NMG7" s="33"/>
      <c r="NMH7" s="33"/>
      <c r="NMI7" s="33"/>
      <c r="NMJ7" s="33"/>
      <c r="NMK7" s="33"/>
      <c r="NML7" s="33"/>
      <c r="NMM7" s="33"/>
      <c r="NMN7" s="33"/>
      <c r="NMO7" s="33"/>
      <c r="NMP7" s="33"/>
      <c r="NMQ7" s="33"/>
      <c r="NMR7" s="33"/>
      <c r="NMS7" s="33"/>
      <c r="NMT7" s="33"/>
      <c r="NMU7" s="33"/>
      <c r="NMV7" s="33"/>
      <c r="NMW7" s="33"/>
      <c r="NMX7" s="33"/>
      <c r="NMY7" s="33"/>
      <c r="NMZ7" s="33"/>
      <c r="NNA7" s="33"/>
      <c r="NNB7" s="33"/>
      <c r="NNC7" s="33"/>
      <c r="NND7" s="33"/>
      <c r="NNE7" s="33"/>
      <c r="NNF7" s="33"/>
      <c r="NNG7" s="33"/>
      <c r="NNH7" s="33"/>
      <c r="NNI7" s="33"/>
      <c r="NNJ7" s="33"/>
      <c r="NNK7" s="33"/>
      <c r="NNL7" s="33"/>
      <c r="NNM7" s="33"/>
      <c r="NNN7" s="33"/>
      <c r="NNO7" s="33"/>
      <c r="NNP7" s="33"/>
      <c r="NNQ7" s="33"/>
      <c r="NNR7" s="33"/>
      <c r="NNS7" s="33"/>
      <c r="NNT7" s="33"/>
      <c r="NNU7" s="33"/>
      <c r="NNV7" s="33"/>
      <c r="NNW7" s="33"/>
      <c r="NNX7" s="33"/>
      <c r="NNY7" s="33"/>
      <c r="NNZ7" s="33"/>
      <c r="NOA7" s="33"/>
      <c r="NOB7" s="33"/>
      <c r="NOC7" s="33"/>
      <c r="NOD7" s="33"/>
      <c r="NOE7" s="33"/>
      <c r="NOF7" s="33"/>
      <c r="NOG7" s="33"/>
      <c r="NOH7" s="33"/>
      <c r="NOI7" s="33"/>
      <c r="NOJ7" s="33"/>
      <c r="NOK7" s="33"/>
      <c r="NOL7" s="33"/>
      <c r="NOM7" s="33"/>
      <c r="NON7" s="33"/>
      <c r="NOO7" s="33"/>
      <c r="NOP7" s="33"/>
      <c r="NOQ7" s="33"/>
      <c r="NOR7" s="33"/>
      <c r="NOS7" s="33"/>
      <c r="NOT7" s="33"/>
      <c r="NOU7" s="33"/>
      <c r="NOV7" s="33"/>
      <c r="NOW7" s="33"/>
      <c r="NOX7" s="33"/>
      <c r="NOY7" s="33"/>
      <c r="NOZ7" s="33"/>
      <c r="NPA7" s="33"/>
      <c r="NPB7" s="33"/>
      <c r="NPC7" s="33"/>
      <c r="NPD7" s="33"/>
      <c r="NPE7" s="33"/>
      <c r="NPF7" s="33"/>
      <c r="NPG7" s="33"/>
      <c r="NPH7" s="33"/>
      <c r="NPI7" s="33"/>
      <c r="NPJ7" s="33"/>
      <c r="NPK7" s="33"/>
      <c r="NPL7" s="33"/>
      <c r="NPM7" s="33"/>
      <c r="NPN7" s="33"/>
      <c r="NPO7" s="33"/>
      <c r="NPP7" s="33"/>
      <c r="NPQ7" s="33"/>
      <c r="NPR7" s="33"/>
      <c r="NPS7" s="33"/>
      <c r="NPT7" s="33"/>
      <c r="NPU7" s="33"/>
      <c r="NPV7" s="33"/>
      <c r="NPW7" s="33"/>
      <c r="NPX7" s="33"/>
      <c r="NPY7" s="33"/>
      <c r="NPZ7" s="33"/>
      <c r="NQA7" s="33"/>
      <c r="NQB7" s="33"/>
      <c r="NQC7" s="33"/>
      <c r="NQD7" s="33"/>
      <c r="NQE7" s="33"/>
      <c r="NQF7" s="33"/>
      <c r="NQG7" s="33"/>
      <c r="NQH7" s="33"/>
      <c r="NQI7" s="33"/>
      <c r="NQJ7" s="33"/>
      <c r="NQK7" s="33"/>
      <c r="NQL7" s="33"/>
      <c r="NQM7" s="33"/>
      <c r="NQN7" s="33"/>
      <c r="NQO7" s="33"/>
      <c r="NQP7" s="33"/>
      <c r="NQQ7" s="33"/>
      <c r="NQR7" s="33"/>
      <c r="NQS7" s="33"/>
      <c r="NQT7" s="33"/>
      <c r="NQU7" s="33"/>
      <c r="NQV7" s="33"/>
      <c r="NQW7" s="33"/>
      <c r="NQX7" s="33"/>
      <c r="NQY7" s="33"/>
      <c r="NQZ7" s="33"/>
      <c r="NRA7" s="33"/>
      <c r="NRB7" s="33"/>
      <c r="NRC7" s="33"/>
      <c r="NRD7" s="33"/>
      <c r="NRE7" s="33"/>
      <c r="NRF7" s="33"/>
      <c r="NRG7" s="33"/>
      <c r="NRH7" s="33"/>
      <c r="NRI7" s="33"/>
      <c r="NRJ7" s="33"/>
      <c r="NRK7" s="33"/>
      <c r="NRL7" s="33"/>
      <c r="NRM7" s="33"/>
      <c r="NRN7" s="33"/>
      <c r="NRO7" s="33"/>
      <c r="NRP7" s="33"/>
      <c r="NRQ7" s="33"/>
      <c r="NRR7" s="33"/>
      <c r="NRS7" s="33"/>
      <c r="NRT7" s="33"/>
      <c r="NRU7" s="33"/>
      <c r="NRV7" s="33"/>
      <c r="NRW7" s="33"/>
      <c r="NRX7" s="33"/>
      <c r="NRY7" s="33"/>
      <c r="NRZ7" s="33"/>
      <c r="NSA7" s="33"/>
      <c r="NSB7" s="33"/>
      <c r="NSC7" s="33"/>
      <c r="NSD7" s="33"/>
      <c r="NSE7" s="33"/>
      <c r="NSF7" s="33"/>
      <c r="NSG7" s="33"/>
      <c r="NSH7" s="33"/>
      <c r="NSI7" s="33"/>
      <c r="NSJ7" s="33"/>
      <c r="NSK7" s="33"/>
      <c r="NSL7" s="33"/>
      <c r="NSM7" s="33"/>
      <c r="NSN7" s="33"/>
      <c r="NSO7" s="33"/>
      <c r="NSP7" s="33"/>
      <c r="NSQ7" s="33"/>
      <c r="NSR7" s="33"/>
      <c r="NSS7" s="33"/>
      <c r="NST7" s="33"/>
      <c r="NSU7" s="33"/>
      <c r="NSV7" s="33"/>
      <c r="NSW7" s="33"/>
      <c r="NSX7" s="33"/>
      <c r="NSY7" s="33"/>
      <c r="NSZ7" s="33"/>
      <c r="NTA7" s="33"/>
      <c r="NTB7" s="33"/>
      <c r="NTC7" s="33"/>
      <c r="NTD7" s="33"/>
      <c r="NTE7" s="33"/>
      <c r="NTF7" s="33"/>
      <c r="NTG7" s="33"/>
      <c r="NTH7" s="33"/>
      <c r="NTI7" s="33"/>
      <c r="NTJ7" s="33"/>
      <c r="NTK7" s="33"/>
      <c r="NTL7" s="33"/>
      <c r="NTM7" s="33"/>
      <c r="NTN7" s="33"/>
      <c r="NTO7" s="33"/>
      <c r="NTP7" s="33"/>
      <c r="NTQ7" s="33"/>
      <c r="NTR7" s="33"/>
      <c r="NTS7" s="33"/>
      <c r="NTT7" s="33"/>
      <c r="NTU7" s="33"/>
      <c r="NTV7" s="33"/>
      <c r="NTW7" s="33"/>
      <c r="NTX7" s="33"/>
      <c r="NTY7" s="33"/>
      <c r="NTZ7" s="33"/>
      <c r="NUA7" s="33"/>
      <c r="NUB7" s="33"/>
      <c r="NUC7" s="33"/>
      <c r="NUD7" s="33"/>
      <c r="NUE7" s="33"/>
      <c r="NUF7" s="33"/>
      <c r="NUG7" s="33"/>
      <c r="NUH7" s="33"/>
      <c r="NUI7" s="33"/>
      <c r="NUJ7" s="33"/>
      <c r="NUK7" s="33"/>
      <c r="NUL7" s="33"/>
      <c r="NUM7" s="33"/>
      <c r="NUN7" s="33"/>
      <c r="NUO7" s="33"/>
      <c r="NUP7" s="33"/>
      <c r="NUQ7" s="33"/>
      <c r="NUR7" s="33"/>
      <c r="NUS7" s="33"/>
      <c r="NUT7" s="33"/>
      <c r="NUU7" s="33"/>
      <c r="NUV7" s="33"/>
      <c r="NUW7" s="33"/>
      <c r="NUX7" s="33"/>
      <c r="NUY7" s="33"/>
      <c r="NUZ7" s="33"/>
      <c r="NVA7" s="33"/>
      <c r="NVB7" s="33"/>
      <c r="NVC7" s="33"/>
      <c r="NVD7" s="33"/>
      <c r="NVE7" s="33"/>
      <c r="NVF7" s="33"/>
      <c r="NVG7" s="33"/>
      <c r="NVH7" s="33"/>
      <c r="NVI7" s="33"/>
      <c r="NVJ7" s="33"/>
      <c r="NVK7" s="33"/>
      <c r="NVL7" s="33"/>
      <c r="NVM7" s="33"/>
      <c r="NVN7" s="33"/>
      <c r="NVO7" s="33"/>
      <c r="NVP7" s="33"/>
      <c r="NVQ7" s="33"/>
      <c r="NVR7" s="33"/>
      <c r="NVS7" s="33"/>
      <c r="NVT7" s="33"/>
      <c r="NVU7" s="33"/>
      <c r="NVV7" s="33"/>
      <c r="NVW7" s="33"/>
      <c r="NVX7" s="33"/>
      <c r="NVY7" s="33"/>
      <c r="NVZ7" s="33"/>
      <c r="NWA7" s="33"/>
      <c r="NWB7" s="33"/>
      <c r="NWC7" s="33"/>
      <c r="NWD7" s="33"/>
      <c r="NWE7" s="33"/>
      <c r="NWF7" s="33"/>
      <c r="NWG7" s="33"/>
      <c r="NWH7" s="33"/>
      <c r="NWI7" s="33"/>
      <c r="NWJ7" s="33"/>
      <c r="NWK7" s="33"/>
      <c r="NWL7" s="33"/>
      <c r="NWM7" s="33"/>
      <c r="NWN7" s="33"/>
      <c r="NWO7" s="33"/>
      <c r="NWP7" s="33"/>
      <c r="NWQ7" s="33"/>
      <c r="NWR7" s="33"/>
      <c r="NWS7" s="33"/>
      <c r="NWT7" s="33"/>
      <c r="NWU7" s="33"/>
      <c r="NWV7" s="33"/>
      <c r="NWW7" s="33"/>
      <c r="NWX7" s="33"/>
      <c r="NWY7" s="33"/>
      <c r="NWZ7" s="33"/>
      <c r="NXA7" s="33"/>
      <c r="NXB7" s="33"/>
      <c r="NXC7" s="33"/>
      <c r="NXD7" s="33"/>
      <c r="NXE7" s="33"/>
      <c r="NXF7" s="33"/>
      <c r="NXG7" s="33"/>
      <c r="NXH7" s="33"/>
      <c r="NXI7" s="33"/>
      <c r="NXJ7" s="33"/>
      <c r="NXK7" s="33"/>
      <c r="NXL7" s="33"/>
      <c r="NXM7" s="33"/>
      <c r="NXN7" s="33"/>
      <c r="NXO7" s="33"/>
      <c r="NXP7" s="33"/>
      <c r="NXQ7" s="33"/>
      <c r="NXR7" s="33"/>
      <c r="NXS7" s="33"/>
      <c r="NXT7" s="33"/>
      <c r="NXU7" s="33"/>
      <c r="NXV7" s="33"/>
      <c r="NXW7" s="33"/>
      <c r="NXX7" s="33"/>
      <c r="NXY7" s="33"/>
      <c r="NXZ7" s="33"/>
      <c r="NYA7" s="33"/>
      <c r="NYB7" s="33"/>
      <c r="NYC7" s="33"/>
      <c r="NYD7" s="33"/>
      <c r="NYE7" s="33"/>
      <c r="NYF7" s="33"/>
      <c r="NYG7" s="33"/>
      <c r="NYH7" s="33"/>
      <c r="NYI7" s="33"/>
      <c r="NYJ7" s="33"/>
      <c r="NYK7" s="33"/>
      <c r="NYL7" s="33"/>
      <c r="NYM7" s="33"/>
      <c r="NYN7" s="33"/>
      <c r="NYO7" s="33"/>
      <c r="NYP7" s="33"/>
      <c r="NYQ7" s="33"/>
      <c r="NYR7" s="33"/>
      <c r="NYS7" s="33"/>
      <c r="NYT7" s="33"/>
      <c r="NYU7" s="33"/>
      <c r="NYV7" s="33"/>
      <c r="NYW7" s="33"/>
      <c r="NYX7" s="33"/>
      <c r="NYY7" s="33"/>
      <c r="NYZ7" s="33"/>
      <c r="NZA7" s="33"/>
      <c r="NZB7" s="33"/>
      <c r="NZC7" s="33"/>
      <c r="NZD7" s="33"/>
      <c r="NZE7" s="33"/>
      <c r="NZF7" s="33"/>
      <c r="NZG7" s="33"/>
      <c r="NZH7" s="33"/>
      <c r="NZI7" s="33"/>
      <c r="NZJ7" s="33"/>
      <c r="NZK7" s="33"/>
      <c r="NZL7" s="33"/>
      <c r="NZM7" s="33"/>
      <c r="NZN7" s="33"/>
      <c r="NZO7" s="33"/>
      <c r="NZP7" s="33"/>
      <c r="NZQ7" s="33"/>
      <c r="NZR7" s="33"/>
      <c r="NZS7" s="33"/>
      <c r="NZT7" s="33"/>
      <c r="NZU7" s="33"/>
      <c r="NZV7" s="33"/>
      <c r="NZW7" s="33"/>
      <c r="NZX7" s="33"/>
      <c r="NZY7" s="33"/>
      <c r="NZZ7" s="33"/>
      <c r="OAA7" s="33"/>
      <c r="OAB7" s="33"/>
      <c r="OAC7" s="33"/>
      <c r="OAD7" s="33"/>
      <c r="OAE7" s="33"/>
      <c r="OAF7" s="33"/>
      <c r="OAG7" s="33"/>
      <c r="OAH7" s="33"/>
      <c r="OAI7" s="33"/>
      <c r="OAJ7" s="33"/>
      <c r="OAK7" s="33"/>
      <c r="OAL7" s="33"/>
      <c r="OAM7" s="33"/>
      <c r="OAN7" s="33"/>
      <c r="OAO7" s="33"/>
      <c r="OAP7" s="33"/>
      <c r="OAQ7" s="33"/>
      <c r="OAR7" s="33"/>
      <c r="OAS7" s="33"/>
      <c r="OAT7" s="33"/>
      <c r="OAU7" s="33"/>
      <c r="OAV7" s="33"/>
      <c r="OAW7" s="33"/>
      <c r="OAX7" s="33"/>
      <c r="OAY7" s="33"/>
      <c r="OAZ7" s="33"/>
      <c r="OBA7" s="33"/>
      <c r="OBB7" s="33"/>
      <c r="OBC7" s="33"/>
      <c r="OBD7" s="33"/>
      <c r="OBE7" s="33"/>
      <c r="OBF7" s="33"/>
      <c r="OBG7" s="33"/>
      <c r="OBH7" s="33"/>
      <c r="OBI7" s="33"/>
      <c r="OBJ7" s="33"/>
      <c r="OBK7" s="33"/>
      <c r="OBL7" s="33"/>
      <c r="OBM7" s="33"/>
      <c r="OBN7" s="33"/>
      <c r="OBO7" s="33"/>
      <c r="OBP7" s="33"/>
      <c r="OBQ7" s="33"/>
      <c r="OBR7" s="33"/>
      <c r="OBS7" s="33"/>
      <c r="OBT7" s="33"/>
      <c r="OBU7" s="33"/>
      <c r="OBV7" s="33"/>
      <c r="OBW7" s="33"/>
      <c r="OBX7" s="33"/>
      <c r="OBY7" s="33"/>
      <c r="OBZ7" s="33"/>
      <c r="OCA7" s="33"/>
      <c r="OCB7" s="33"/>
      <c r="OCC7" s="33"/>
      <c r="OCD7" s="33"/>
      <c r="OCE7" s="33"/>
      <c r="OCF7" s="33"/>
      <c r="OCG7" s="33"/>
      <c r="OCH7" s="33"/>
      <c r="OCI7" s="33"/>
      <c r="OCJ7" s="33"/>
      <c r="OCK7" s="33"/>
      <c r="OCL7" s="33"/>
      <c r="OCM7" s="33"/>
      <c r="OCN7" s="33"/>
      <c r="OCO7" s="33"/>
      <c r="OCP7" s="33"/>
      <c r="OCQ7" s="33"/>
      <c r="OCR7" s="33"/>
      <c r="OCS7" s="33"/>
      <c r="OCT7" s="33"/>
      <c r="OCU7" s="33"/>
      <c r="OCV7" s="33"/>
      <c r="OCW7" s="33"/>
      <c r="OCX7" s="33"/>
      <c r="OCY7" s="33"/>
      <c r="OCZ7" s="33"/>
      <c r="ODA7" s="33"/>
      <c r="ODB7" s="33"/>
      <c r="ODC7" s="33"/>
      <c r="ODD7" s="33"/>
      <c r="ODE7" s="33"/>
      <c r="ODF7" s="33"/>
      <c r="ODG7" s="33"/>
      <c r="ODH7" s="33"/>
      <c r="ODI7" s="33"/>
      <c r="ODJ7" s="33"/>
      <c r="ODK7" s="33"/>
      <c r="ODL7" s="33"/>
      <c r="ODM7" s="33"/>
      <c r="ODN7" s="33"/>
      <c r="ODO7" s="33"/>
      <c r="ODP7" s="33"/>
      <c r="ODQ7" s="33"/>
      <c r="ODR7" s="33"/>
      <c r="ODS7" s="33"/>
      <c r="ODT7" s="33"/>
      <c r="ODU7" s="33"/>
      <c r="ODV7" s="33"/>
      <c r="ODW7" s="33"/>
      <c r="ODX7" s="33"/>
      <c r="ODY7" s="33"/>
      <c r="ODZ7" s="33"/>
      <c r="OEA7" s="33"/>
      <c r="OEB7" s="33"/>
      <c r="OEC7" s="33"/>
      <c r="OED7" s="33"/>
      <c r="OEE7" s="33"/>
      <c r="OEF7" s="33"/>
      <c r="OEG7" s="33"/>
      <c r="OEH7" s="33"/>
      <c r="OEI7" s="33"/>
      <c r="OEJ7" s="33"/>
      <c r="OEK7" s="33"/>
      <c r="OEL7" s="33"/>
      <c r="OEM7" s="33"/>
      <c r="OEN7" s="33"/>
      <c r="OEO7" s="33"/>
      <c r="OEP7" s="33"/>
      <c r="OEQ7" s="33"/>
      <c r="OER7" s="33"/>
      <c r="OES7" s="33"/>
      <c r="OET7" s="33"/>
      <c r="OEU7" s="33"/>
      <c r="OEV7" s="33"/>
      <c r="OEW7" s="33"/>
      <c r="OEX7" s="33"/>
      <c r="OEY7" s="33"/>
      <c r="OEZ7" s="33"/>
      <c r="OFA7" s="33"/>
      <c r="OFB7" s="33"/>
      <c r="OFC7" s="33"/>
      <c r="OFD7" s="33"/>
      <c r="OFE7" s="33"/>
      <c r="OFF7" s="33"/>
      <c r="OFG7" s="33"/>
      <c r="OFH7" s="33"/>
      <c r="OFI7" s="33"/>
      <c r="OFJ7" s="33"/>
      <c r="OFK7" s="33"/>
      <c r="OFL7" s="33"/>
      <c r="OFM7" s="33"/>
      <c r="OFN7" s="33"/>
      <c r="OFO7" s="33"/>
      <c r="OFP7" s="33"/>
      <c r="OFQ7" s="33"/>
      <c r="OFR7" s="33"/>
      <c r="OFS7" s="33"/>
      <c r="OFT7" s="33"/>
      <c r="OFU7" s="33"/>
      <c r="OFV7" s="33"/>
      <c r="OFW7" s="33"/>
      <c r="OFX7" s="33"/>
      <c r="OFY7" s="33"/>
      <c r="OFZ7" s="33"/>
      <c r="OGA7" s="33"/>
      <c r="OGB7" s="33"/>
      <c r="OGC7" s="33"/>
      <c r="OGD7" s="33"/>
      <c r="OGE7" s="33"/>
      <c r="OGF7" s="33"/>
      <c r="OGG7" s="33"/>
      <c r="OGH7" s="33"/>
      <c r="OGI7" s="33"/>
      <c r="OGJ7" s="33"/>
      <c r="OGK7" s="33"/>
      <c r="OGL7" s="33"/>
      <c r="OGM7" s="33"/>
      <c r="OGN7" s="33"/>
      <c r="OGO7" s="33"/>
      <c r="OGP7" s="33"/>
      <c r="OGQ7" s="33"/>
      <c r="OGR7" s="33"/>
      <c r="OGS7" s="33"/>
      <c r="OGT7" s="33"/>
      <c r="OGU7" s="33"/>
      <c r="OGV7" s="33"/>
      <c r="OGW7" s="33"/>
      <c r="OGX7" s="33"/>
      <c r="OGY7" s="33"/>
      <c r="OGZ7" s="33"/>
      <c r="OHA7" s="33"/>
      <c r="OHB7" s="33"/>
      <c r="OHC7" s="33"/>
      <c r="OHD7" s="33"/>
      <c r="OHE7" s="33"/>
      <c r="OHF7" s="33"/>
      <c r="OHG7" s="33"/>
      <c r="OHH7" s="33"/>
      <c r="OHI7" s="33"/>
      <c r="OHJ7" s="33"/>
      <c r="OHK7" s="33"/>
      <c r="OHL7" s="33"/>
      <c r="OHM7" s="33"/>
      <c r="OHN7" s="33"/>
      <c r="OHO7" s="33"/>
      <c r="OHP7" s="33"/>
      <c r="OHQ7" s="33"/>
      <c r="OHR7" s="33"/>
      <c r="OHS7" s="33"/>
      <c r="OHT7" s="33"/>
      <c r="OHU7" s="33"/>
      <c r="OHV7" s="33"/>
      <c r="OHW7" s="33"/>
      <c r="OHX7" s="33"/>
      <c r="OHY7" s="33"/>
      <c r="OHZ7" s="33"/>
      <c r="OIA7" s="33"/>
      <c r="OIB7" s="33"/>
      <c r="OIC7" s="33"/>
      <c r="OID7" s="33"/>
      <c r="OIE7" s="33"/>
      <c r="OIF7" s="33"/>
      <c r="OIG7" s="33"/>
      <c r="OIH7" s="33"/>
      <c r="OII7" s="33"/>
      <c r="OIJ7" s="33"/>
      <c r="OIK7" s="33"/>
      <c r="OIL7" s="33"/>
      <c r="OIM7" s="33"/>
      <c r="OIN7" s="33"/>
      <c r="OIO7" s="33"/>
      <c r="OIP7" s="33"/>
      <c r="OIQ7" s="33"/>
      <c r="OIR7" s="33"/>
      <c r="OIS7" s="33"/>
      <c r="OIT7" s="33"/>
      <c r="OIU7" s="33"/>
      <c r="OIV7" s="33"/>
      <c r="OIW7" s="33"/>
      <c r="OIX7" s="33"/>
      <c r="OIY7" s="33"/>
      <c r="OIZ7" s="33"/>
      <c r="OJA7" s="33"/>
      <c r="OJB7" s="33"/>
      <c r="OJC7" s="33"/>
      <c r="OJD7" s="33"/>
      <c r="OJE7" s="33"/>
      <c r="OJF7" s="33"/>
      <c r="OJG7" s="33"/>
      <c r="OJH7" s="33"/>
      <c r="OJI7" s="33"/>
      <c r="OJJ7" s="33"/>
      <c r="OJK7" s="33"/>
      <c r="OJL7" s="33"/>
      <c r="OJM7" s="33"/>
      <c r="OJN7" s="33"/>
      <c r="OJO7" s="33"/>
      <c r="OJP7" s="33"/>
      <c r="OJQ7" s="33"/>
      <c r="OJR7" s="33"/>
      <c r="OJS7" s="33"/>
      <c r="OJT7" s="33"/>
      <c r="OJU7" s="33"/>
      <c r="OJV7" s="33"/>
      <c r="OJW7" s="33"/>
      <c r="OJX7" s="33"/>
      <c r="OJY7" s="33"/>
      <c r="OJZ7" s="33"/>
      <c r="OKA7" s="33"/>
      <c r="OKB7" s="33"/>
      <c r="OKC7" s="33"/>
      <c r="OKD7" s="33"/>
      <c r="OKE7" s="33"/>
      <c r="OKF7" s="33"/>
      <c r="OKG7" s="33"/>
      <c r="OKH7" s="33"/>
      <c r="OKI7" s="33"/>
      <c r="OKJ7" s="33"/>
      <c r="OKK7" s="33"/>
      <c r="OKL7" s="33"/>
      <c r="OKM7" s="33"/>
      <c r="OKN7" s="33"/>
      <c r="OKO7" s="33"/>
      <c r="OKP7" s="33"/>
      <c r="OKQ7" s="33"/>
      <c r="OKR7" s="33"/>
      <c r="OKS7" s="33"/>
      <c r="OKT7" s="33"/>
      <c r="OKU7" s="33"/>
      <c r="OKV7" s="33"/>
      <c r="OKW7" s="33"/>
      <c r="OKX7" s="33"/>
      <c r="OKY7" s="33"/>
      <c r="OKZ7" s="33"/>
      <c r="OLA7" s="33"/>
      <c r="OLB7" s="33"/>
      <c r="OLC7" s="33"/>
      <c r="OLD7" s="33"/>
      <c r="OLE7" s="33"/>
      <c r="OLF7" s="33"/>
      <c r="OLG7" s="33"/>
      <c r="OLH7" s="33"/>
      <c r="OLI7" s="33"/>
      <c r="OLJ7" s="33"/>
      <c r="OLK7" s="33"/>
      <c r="OLL7" s="33"/>
      <c r="OLM7" s="33"/>
      <c r="OLN7" s="33"/>
      <c r="OLO7" s="33"/>
      <c r="OLP7" s="33"/>
      <c r="OLQ7" s="33"/>
      <c r="OLR7" s="33"/>
      <c r="OLS7" s="33"/>
      <c r="OLT7" s="33"/>
      <c r="OLU7" s="33"/>
      <c r="OLV7" s="33"/>
      <c r="OLW7" s="33"/>
      <c r="OLX7" s="33"/>
      <c r="OLY7" s="33"/>
      <c r="OLZ7" s="33"/>
      <c r="OMA7" s="33"/>
      <c r="OMB7" s="33"/>
      <c r="OMC7" s="33"/>
      <c r="OMD7" s="33"/>
      <c r="OME7" s="33"/>
      <c r="OMF7" s="33"/>
      <c r="OMG7" s="33"/>
      <c r="OMH7" s="33"/>
      <c r="OMI7" s="33"/>
      <c r="OMJ7" s="33"/>
      <c r="OMK7" s="33"/>
      <c r="OML7" s="33"/>
      <c r="OMM7" s="33"/>
      <c r="OMN7" s="33"/>
      <c r="OMO7" s="33"/>
      <c r="OMP7" s="33"/>
      <c r="OMQ7" s="33"/>
      <c r="OMR7" s="33"/>
      <c r="OMS7" s="33"/>
      <c r="OMT7" s="33"/>
      <c r="OMU7" s="33"/>
      <c r="OMV7" s="33"/>
      <c r="OMW7" s="33"/>
      <c r="OMX7" s="33"/>
      <c r="OMY7" s="33"/>
      <c r="OMZ7" s="33"/>
      <c r="ONA7" s="33"/>
      <c r="ONB7" s="33"/>
      <c r="ONC7" s="33"/>
      <c r="OND7" s="33"/>
      <c r="ONE7" s="33"/>
      <c r="ONF7" s="33"/>
      <c r="ONG7" s="33"/>
      <c r="ONH7" s="33"/>
      <c r="ONI7" s="33"/>
      <c r="ONJ7" s="33"/>
      <c r="ONK7" s="33"/>
      <c r="ONL7" s="33"/>
      <c r="ONM7" s="33"/>
      <c r="ONN7" s="33"/>
      <c r="ONO7" s="33"/>
      <c r="ONP7" s="33"/>
      <c r="ONQ7" s="33"/>
      <c r="ONR7" s="33"/>
      <c r="ONS7" s="33"/>
      <c r="ONT7" s="33"/>
      <c r="ONU7" s="33"/>
      <c r="ONV7" s="33"/>
      <c r="ONW7" s="33"/>
      <c r="ONX7" s="33"/>
      <c r="ONY7" s="33"/>
      <c r="ONZ7" s="33"/>
      <c r="OOA7" s="33"/>
      <c r="OOB7" s="33"/>
      <c r="OOC7" s="33"/>
      <c r="OOD7" s="33"/>
      <c r="OOE7" s="33"/>
      <c r="OOF7" s="33"/>
      <c r="OOG7" s="33"/>
      <c r="OOH7" s="33"/>
      <c r="OOI7" s="33"/>
      <c r="OOJ7" s="33"/>
      <c r="OOK7" s="33"/>
      <c r="OOL7" s="33"/>
      <c r="OOM7" s="33"/>
      <c r="OON7" s="33"/>
      <c r="OOO7" s="33"/>
      <c r="OOP7" s="33"/>
      <c r="OOQ7" s="33"/>
      <c r="OOR7" s="33"/>
      <c r="OOS7" s="33"/>
      <c r="OOT7" s="33"/>
      <c r="OOU7" s="33"/>
      <c r="OOV7" s="33"/>
      <c r="OOW7" s="33"/>
      <c r="OOX7" s="33"/>
      <c r="OOY7" s="33"/>
      <c r="OOZ7" s="33"/>
      <c r="OPA7" s="33"/>
      <c r="OPB7" s="33"/>
      <c r="OPC7" s="33"/>
      <c r="OPD7" s="33"/>
      <c r="OPE7" s="33"/>
      <c r="OPF7" s="33"/>
      <c r="OPG7" s="33"/>
      <c r="OPH7" s="33"/>
      <c r="OPI7" s="33"/>
      <c r="OPJ7" s="33"/>
      <c r="OPK7" s="33"/>
      <c r="OPL7" s="33"/>
      <c r="OPM7" s="33"/>
      <c r="OPN7" s="33"/>
      <c r="OPO7" s="33"/>
      <c r="OPP7" s="33"/>
      <c r="OPQ7" s="33"/>
      <c r="OPR7" s="33"/>
      <c r="OPS7" s="33"/>
      <c r="OPT7" s="33"/>
      <c r="OPU7" s="33"/>
      <c r="OPV7" s="33"/>
      <c r="OPW7" s="33"/>
      <c r="OPX7" s="33"/>
      <c r="OPY7" s="33"/>
      <c r="OPZ7" s="33"/>
      <c r="OQA7" s="33"/>
      <c r="OQB7" s="33"/>
      <c r="OQC7" s="33"/>
      <c r="OQD7" s="33"/>
      <c r="OQE7" s="33"/>
      <c r="OQF7" s="33"/>
      <c r="OQG7" s="33"/>
      <c r="OQH7" s="33"/>
      <c r="OQI7" s="33"/>
      <c r="OQJ7" s="33"/>
      <c r="OQK7" s="33"/>
      <c r="OQL7" s="33"/>
      <c r="OQM7" s="33"/>
      <c r="OQN7" s="33"/>
      <c r="OQO7" s="33"/>
      <c r="OQP7" s="33"/>
      <c r="OQQ7" s="33"/>
      <c r="OQR7" s="33"/>
      <c r="OQS7" s="33"/>
      <c r="OQT7" s="33"/>
      <c r="OQU7" s="33"/>
      <c r="OQV7" s="33"/>
      <c r="OQW7" s="33"/>
      <c r="OQX7" s="33"/>
      <c r="OQY7" s="33"/>
      <c r="OQZ7" s="33"/>
      <c r="ORA7" s="33"/>
      <c r="ORB7" s="33"/>
      <c r="ORC7" s="33"/>
      <c r="ORD7" s="33"/>
      <c r="ORE7" s="33"/>
      <c r="ORF7" s="33"/>
      <c r="ORG7" s="33"/>
      <c r="ORH7" s="33"/>
      <c r="ORI7" s="33"/>
      <c r="ORJ7" s="33"/>
      <c r="ORK7" s="33"/>
      <c r="ORL7" s="33"/>
      <c r="ORM7" s="33"/>
      <c r="ORN7" s="33"/>
      <c r="ORO7" s="33"/>
      <c r="ORP7" s="33"/>
      <c r="ORQ7" s="33"/>
      <c r="ORR7" s="33"/>
      <c r="ORS7" s="33"/>
      <c r="ORT7" s="33"/>
      <c r="ORU7" s="33"/>
      <c r="ORV7" s="33"/>
      <c r="ORW7" s="33"/>
      <c r="ORX7" s="33"/>
      <c r="ORY7" s="33"/>
      <c r="ORZ7" s="33"/>
      <c r="OSA7" s="33"/>
      <c r="OSB7" s="33"/>
      <c r="OSC7" s="33"/>
      <c r="OSD7" s="33"/>
      <c r="OSE7" s="33"/>
      <c r="OSF7" s="33"/>
      <c r="OSG7" s="33"/>
      <c r="OSH7" s="33"/>
      <c r="OSI7" s="33"/>
      <c r="OSJ7" s="33"/>
      <c r="OSK7" s="33"/>
      <c r="OSL7" s="33"/>
      <c r="OSM7" s="33"/>
      <c r="OSN7" s="33"/>
      <c r="OSO7" s="33"/>
      <c r="OSP7" s="33"/>
      <c r="OSQ7" s="33"/>
      <c r="OSR7" s="33"/>
      <c r="OSS7" s="33"/>
      <c r="OST7" s="33"/>
      <c r="OSU7" s="33"/>
      <c r="OSV7" s="33"/>
      <c r="OSW7" s="33"/>
      <c r="OSX7" s="33"/>
      <c r="OSY7" s="33"/>
      <c r="OSZ7" s="33"/>
      <c r="OTA7" s="33"/>
      <c r="OTB7" s="33"/>
      <c r="OTC7" s="33"/>
      <c r="OTD7" s="33"/>
      <c r="OTE7" s="33"/>
      <c r="OTF7" s="33"/>
      <c r="OTG7" s="33"/>
      <c r="OTH7" s="33"/>
      <c r="OTI7" s="33"/>
      <c r="OTJ7" s="33"/>
      <c r="OTK7" s="33"/>
      <c r="OTL7" s="33"/>
      <c r="OTM7" s="33"/>
      <c r="OTN7" s="33"/>
      <c r="OTO7" s="33"/>
      <c r="OTP7" s="33"/>
      <c r="OTQ7" s="33"/>
      <c r="OTR7" s="33"/>
      <c r="OTS7" s="33"/>
      <c r="OTT7" s="33"/>
      <c r="OTU7" s="33"/>
      <c r="OTV7" s="33"/>
      <c r="OTW7" s="33"/>
      <c r="OTX7" s="33"/>
      <c r="OTY7" s="33"/>
      <c r="OTZ7" s="33"/>
      <c r="OUA7" s="33"/>
      <c r="OUB7" s="33"/>
      <c r="OUC7" s="33"/>
      <c r="OUD7" s="33"/>
      <c r="OUE7" s="33"/>
      <c r="OUF7" s="33"/>
      <c r="OUG7" s="33"/>
      <c r="OUH7" s="33"/>
      <c r="OUI7" s="33"/>
      <c r="OUJ7" s="33"/>
      <c r="OUK7" s="33"/>
      <c r="OUL7" s="33"/>
      <c r="OUM7" s="33"/>
      <c r="OUN7" s="33"/>
      <c r="OUO7" s="33"/>
      <c r="OUP7" s="33"/>
      <c r="OUQ7" s="33"/>
      <c r="OUR7" s="33"/>
      <c r="OUS7" s="33"/>
      <c r="OUT7" s="33"/>
      <c r="OUU7" s="33"/>
      <c r="OUV7" s="33"/>
      <c r="OUW7" s="33"/>
      <c r="OUX7" s="33"/>
      <c r="OUY7" s="33"/>
      <c r="OUZ7" s="33"/>
      <c r="OVA7" s="33"/>
      <c r="OVB7" s="33"/>
      <c r="OVC7" s="33"/>
      <c r="OVD7" s="33"/>
      <c r="OVE7" s="33"/>
      <c r="OVF7" s="33"/>
      <c r="OVG7" s="33"/>
      <c r="OVH7" s="33"/>
      <c r="OVI7" s="33"/>
      <c r="OVJ7" s="33"/>
      <c r="OVK7" s="33"/>
      <c r="OVL7" s="33"/>
      <c r="OVM7" s="33"/>
      <c r="OVN7" s="33"/>
      <c r="OVO7" s="33"/>
      <c r="OVP7" s="33"/>
      <c r="OVQ7" s="33"/>
      <c r="OVR7" s="33"/>
      <c r="OVS7" s="33"/>
      <c r="OVT7" s="33"/>
      <c r="OVU7" s="33"/>
      <c r="OVV7" s="33"/>
      <c r="OVW7" s="33"/>
      <c r="OVX7" s="33"/>
      <c r="OVY7" s="33"/>
      <c r="OVZ7" s="33"/>
      <c r="OWA7" s="33"/>
      <c r="OWB7" s="33"/>
      <c r="OWC7" s="33"/>
      <c r="OWD7" s="33"/>
      <c r="OWE7" s="33"/>
      <c r="OWF7" s="33"/>
      <c r="OWG7" s="33"/>
      <c r="OWH7" s="33"/>
      <c r="OWI7" s="33"/>
      <c r="OWJ7" s="33"/>
      <c r="OWK7" s="33"/>
      <c r="OWL7" s="33"/>
      <c r="OWM7" s="33"/>
      <c r="OWN7" s="33"/>
      <c r="OWO7" s="33"/>
      <c r="OWP7" s="33"/>
      <c r="OWQ7" s="33"/>
      <c r="OWR7" s="33"/>
      <c r="OWS7" s="33"/>
      <c r="OWT7" s="33"/>
      <c r="OWU7" s="33"/>
      <c r="OWV7" s="33"/>
      <c r="OWW7" s="33"/>
      <c r="OWX7" s="33"/>
      <c r="OWY7" s="33"/>
      <c r="OWZ7" s="33"/>
      <c r="OXA7" s="33"/>
      <c r="OXB7" s="33"/>
      <c r="OXC7" s="33"/>
      <c r="OXD7" s="33"/>
      <c r="OXE7" s="33"/>
      <c r="OXF7" s="33"/>
      <c r="OXG7" s="33"/>
      <c r="OXH7" s="33"/>
      <c r="OXI7" s="33"/>
      <c r="OXJ7" s="33"/>
      <c r="OXK7" s="33"/>
      <c r="OXL7" s="33"/>
      <c r="OXM7" s="33"/>
      <c r="OXN7" s="33"/>
      <c r="OXO7" s="33"/>
      <c r="OXP7" s="33"/>
      <c r="OXQ7" s="33"/>
      <c r="OXR7" s="33"/>
      <c r="OXS7" s="33"/>
      <c r="OXT7" s="33"/>
      <c r="OXU7" s="33"/>
      <c r="OXV7" s="33"/>
      <c r="OXW7" s="33"/>
      <c r="OXX7" s="33"/>
      <c r="OXY7" s="33"/>
      <c r="OXZ7" s="33"/>
      <c r="OYA7" s="33"/>
      <c r="OYB7" s="33"/>
      <c r="OYC7" s="33"/>
      <c r="OYD7" s="33"/>
      <c r="OYE7" s="33"/>
      <c r="OYF7" s="33"/>
      <c r="OYG7" s="33"/>
      <c r="OYH7" s="33"/>
      <c r="OYI7" s="33"/>
      <c r="OYJ7" s="33"/>
      <c r="OYK7" s="33"/>
      <c r="OYL7" s="33"/>
      <c r="OYM7" s="33"/>
      <c r="OYN7" s="33"/>
      <c r="OYO7" s="33"/>
      <c r="OYP7" s="33"/>
      <c r="OYQ7" s="33"/>
      <c r="OYR7" s="33"/>
      <c r="OYS7" s="33"/>
      <c r="OYT7" s="33"/>
      <c r="OYU7" s="33"/>
      <c r="OYV7" s="33"/>
      <c r="OYW7" s="33"/>
      <c r="OYX7" s="33"/>
      <c r="OYY7" s="33"/>
      <c r="OYZ7" s="33"/>
      <c r="OZA7" s="33"/>
      <c r="OZB7" s="33"/>
      <c r="OZC7" s="33"/>
      <c r="OZD7" s="33"/>
      <c r="OZE7" s="33"/>
      <c r="OZF7" s="33"/>
      <c r="OZG7" s="33"/>
      <c r="OZH7" s="33"/>
      <c r="OZI7" s="33"/>
      <c r="OZJ7" s="33"/>
      <c r="OZK7" s="33"/>
      <c r="OZL7" s="33"/>
      <c r="OZM7" s="33"/>
      <c r="OZN7" s="33"/>
      <c r="OZO7" s="33"/>
      <c r="OZP7" s="33"/>
      <c r="OZQ7" s="33"/>
      <c r="OZR7" s="33"/>
      <c r="OZS7" s="33"/>
      <c r="OZT7" s="33"/>
      <c r="OZU7" s="33"/>
      <c r="OZV7" s="33"/>
      <c r="OZW7" s="33"/>
      <c r="OZX7" s="33"/>
      <c r="OZY7" s="33"/>
      <c r="OZZ7" s="33"/>
      <c r="PAA7" s="33"/>
      <c r="PAB7" s="33"/>
      <c r="PAC7" s="33"/>
      <c r="PAD7" s="33"/>
      <c r="PAE7" s="33"/>
      <c r="PAF7" s="33"/>
      <c r="PAG7" s="33"/>
      <c r="PAH7" s="33"/>
      <c r="PAI7" s="33"/>
      <c r="PAJ7" s="33"/>
      <c r="PAK7" s="33"/>
      <c r="PAL7" s="33"/>
      <c r="PAM7" s="33"/>
      <c r="PAN7" s="33"/>
      <c r="PAO7" s="33"/>
      <c r="PAP7" s="33"/>
      <c r="PAQ7" s="33"/>
      <c r="PAR7" s="33"/>
      <c r="PAS7" s="33"/>
      <c r="PAT7" s="33"/>
      <c r="PAU7" s="33"/>
      <c r="PAV7" s="33"/>
      <c r="PAW7" s="33"/>
      <c r="PAX7" s="33"/>
      <c r="PAY7" s="33"/>
      <c r="PAZ7" s="33"/>
      <c r="PBA7" s="33"/>
      <c r="PBB7" s="33"/>
      <c r="PBC7" s="33"/>
      <c r="PBD7" s="33"/>
      <c r="PBE7" s="33"/>
      <c r="PBF7" s="33"/>
      <c r="PBG7" s="33"/>
      <c r="PBH7" s="33"/>
      <c r="PBI7" s="33"/>
      <c r="PBJ7" s="33"/>
      <c r="PBK7" s="33"/>
      <c r="PBL7" s="33"/>
      <c r="PBM7" s="33"/>
      <c r="PBN7" s="33"/>
      <c r="PBO7" s="33"/>
      <c r="PBP7" s="33"/>
      <c r="PBQ7" s="33"/>
      <c r="PBR7" s="33"/>
      <c r="PBS7" s="33"/>
      <c r="PBT7" s="33"/>
      <c r="PBU7" s="33"/>
      <c r="PBV7" s="33"/>
      <c r="PBW7" s="33"/>
      <c r="PBX7" s="33"/>
      <c r="PBY7" s="33"/>
      <c r="PBZ7" s="33"/>
      <c r="PCA7" s="33"/>
      <c r="PCB7" s="33"/>
      <c r="PCC7" s="33"/>
      <c r="PCD7" s="33"/>
      <c r="PCE7" s="33"/>
      <c r="PCF7" s="33"/>
      <c r="PCG7" s="33"/>
      <c r="PCH7" s="33"/>
      <c r="PCI7" s="33"/>
      <c r="PCJ7" s="33"/>
      <c r="PCK7" s="33"/>
      <c r="PCL7" s="33"/>
      <c r="PCM7" s="33"/>
      <c r="PCN7" s="33"/>
      <c r="PCO7" s="33"/>
      <c r="PCP7" s="33"/>
      <c r="PCQ7" s="33"/>
      <c r="PCR7" s="33"/>
      <c r="PCS7" s="33"/>
      <c r="PCT7" s="33"/>
      <c r="PCU7" s="33"/>
      <c r="PCV7" s="33"/>
      <c r="PCW7" s="33"/>
      <c r="PCX7" s="33"/>
      <c r="PCY7" s="33"/>
      <c r="PCZ7" s="33"/>
      <c r="PDA7" s="33"/>
      <c r="PDB7" s="33"/>
      <c r="PDC7" s="33"/>
      <c r="PDD7" s="33"/>
      <c r="PDE7" s="33"/>
      <c r="PDF7" s="33"/>
      <c r="PDG7" s="33"/>
      <c r="PDH7" s="33"/>
      <c r="PDI7" s="33"/>
      <c r="PDJ7" s="33"/>
      <c r="PDK7" s="33"/>
      <c r="PDL7" s="33"/>
      <c r="PDM7" s="33"/>
      <c r="PDN7" s="33"/>
      <c r="PDO7" s="33"/>
      <c r="PDP7" s="33"/>
      <c r="PDQ7" s="33"/>
      <c r="PDR7" s="33"/>
      <c r="PDS7" s="33"/>
      <c r="PDT7" s="33"/>
      <c r="PDU7" s="33"/>
      <c r="PDV7" s="33"/>
      <c r="PDW7" s="33"/>
      <c r="PDX7" s="33"/>
      <c r="PDY7" s="33"/>
      <c r="PDZ7" s="33"/>
      <c r="PEA7" s="33"/>
      <c r="PEB7" s="33"/>
      <c r="PEC7" s="33"/>
      <c r="PED7" s="33"/>
      <c r="PEE7" s="33"/>
      <c r="PEF7" s="33"/>
      <c r="PEG7" s="33"/>
      <c r="PEH7" s="33"/>
      <c r="PEI7" s="33"/>
      <c r="PEJ7" s="33"/>
      <c r="PEK7" s="33"/>
      <c r="PEL7" s="33"/>
      <c r="PEM7" s="33"/>
      <c r="PEN7" s="33"/>
      <c r="PEO7" s="33"/>
      <c r="PEP7" s="33"/>
      <c r="PEQ7" s="33"/>
      <c r="PER7" s="33"/>
      <c r="PES7" s="33"/>
      <c r="PET7" s="33"/>
      <c r="PEU7" s="33"/>
      <c r="PEV7" s="33"/>
      <c r="PEW7" s="33"/>
      <c r="PEX7" s="33"/>
      <c r="PEY7" s="33"/>
      <c r="PEZ7" s="33"/>
      <c r="PFA7" s="33"/>
      <c r="PFB7" s="33"/>
      <c r="PFC7" s="33"/>
      <c r="PFD7" s="33"/>
      <c r="PFE7" s="33"/>
      <c r="PFF7" s="33"/>
      <c r="PFG7" s="33"/>
      <c r="PFH7" s="33"/>
      <c r="PFI7" s="33"/>
      <c r="PFJ7" s="33"/>
      <c r="PFK7" s="33"/>
      <c r="PFL7" s="33"/>
      <c r="PFM7" s="33"/>
      <c r="PFN7" s="33"/>
      <c r="PFO7" s="33"/>
      <c r="PFP7" s="33"/>
      <c r="PFQ7" s="33"/>
      <c r="PFR7" s="33"/>
      <c r="PFS7" s="33"/>
      <c r="PFT7" s="33"/>
      <c r="PFU7" s="33"/>
      <c r="PFV7" s="33"/>
      <c r="PFW7" s="33"/>
      <c r="PFX7" s="33"/>
      <c r="PFY7" s="33"/>
      <c r="PFZ7" s="33"/>
      <c r="PGA7" s="33"/>
      <c r="PGB7" s="33"/>
      <c r="PGC7" s="33"/>
      <c r="PGD7" s="33"/>
      <c r="PGE7" s="33"/>
      <c r="PGF7" s="33"/>
      <c r="PGG7" s="33"/>
      <c r="PGH7" s="33"/>
      <c r="PGI7" s="33"/>
      <c r="PGJ7" s="33"/>
      <c r="PGK7" s="33"/>
      <c r="PGL7" s="33"/>
      <c r="PGM7" s="33"/>
      <c r="PGN7" s="33"/>
      <c r="PGO7" s="33"/>
      <c r="PGP7" s="33"/>
      <c r="PGQ7" s="33"/>
      <c r="PGR7" s="33"/>
      <c r="PGS7" s="33"/>
      <c r="PGT7" s="33"/>
      <c r="PGU7" s="33"/>
      <c r="PGV7" s="33"/>
      <c r="PGW7" s="33"/>
      <c r="PGX7" s="33"/>
      <c r="PGY7" s="33"/>
      <c r="PGZ7" s="33"/>
      <c r="PHA7" s="33"/>
      <c r="PHB7" s="33"/>
      <c r="PHC7" s="33"/>
      <c r="PHD7" s="33"/>
      <c r="PHE7" s="33"/>
      <c r="PHF7" s="33"/>
      <c r="PHG7" s="33"/>
      <c r="PHH7" s="33"/>
      <c r="PHI7" s="33"/>
      <c r="PHJ7" s="33"/>
      <c r="PHK7" s="33"/>
      <c r="PHL7" s="33"/>
      <c r="PHM7" s="33"/>
      <c r="PHN7" s="33"/>
      <c r="PHO7" s="33"/>
      <c r="PHP7" s="33"/>
      <c r="PHQ7" s="33"/>
      <c r="PHR7" s="33"/>
      <c r="PHS7" s="33"/>
      <c r="PHT7" s="33"/>
      <c r="PHU7" s="33"/>
      <c r="PHV7" s="33"/>
      <c r="PHW7" s="33"/>
      <c r="PHX7" s="33"/>
      <c r="PHY7" s="33"/>
      <c r="PHZ7" s="33"/>
      <c r="PIA7" s="33"/>
      <c r="PIB7" s="33"/>
      <c r="PIC7" s="33"/>
      <c r="PID7" s="33"/>
      <c r="PIE7" s="33"/>
      <c r="PIF7" s="33"/>
      <c r="PIG7" s="33"/>
      <c r="PIH7" s="33"/>
      <c r="PII7" s="33"/>
      <c r="PIJ7" s="33"/>
      <c r="PIK7" s="33"/>
      <c r="PIL7" s="33"/>
      <c r="PIM7" s="33"/>
      <c r="PIN7" s="33"/>
      <c r="PIO7" s="33"/>
      <c r="PIP7" s="33"/>
      <c r="PIQ7" s="33"/>
      <c r="PIR7" s="33"/>
      <c r="PIS7" s="33"/>
      <c r="PIT7" s="33"/>
      <c r="PIU7" s="33"/>
      <c r="PIV7" s="33"/>
      <c r="PIW7" s="33"/>
      <c r="PIX7" s="33"/>
      <c r="PIY7" s="33"/>
      <c r="PIZ7" s="33"/>
      <c r="PJA7" s="33"/>
      <c r="PJB7" s="33"/>
      <c r="PJC7" s="33"/>
      <c r="PJD7" s="33"/>
      <c r="PJE7" s="33"/>
      <c r="PJF7" s="33"/>
      <c r="PJG7" s="33"/>
      <c r="PJH7" s="33"/>
      <c r="PJI7" s="33"/>
      <c r="PJJ7" s="33"/>
      <c r="PJK7" s="33"/>
      <c r="PJL7" s="33"/>
      <c r="PJM7" s="33"/>
      <c r="PJN7" s="33"/>
      <c r="PJO7" s="33"/>
      <c r="PJP7" s="33"/>
      <c r="PJQ7" s="33"/>
      <c r="PJR7" s="33"/>
      <c r="PJS7" s="33"/>
      <c r="PJT7" s="33"/>
      <c r="PJU7" s="33"/>
      <c r="PJV7" s="33"/>
      <c r="PJW7" s="33"/>
      <c r="PJX7" s="33"/>
      <c r="PJY7" s="33"/>
      <c r="PJZ7" s="33"/>
      <c r="PKA7" s="33"/>
      <c r="PKB7" s="33"/>
      <c r="PKC7" s="33"/>
      <c r="PKD7" s="33"/>
      <c r="PKE7" s="33"/>
      <c r="PKF7" s="33"/>
      <c r="PKG7" s="33"/>
      <c r="PKH7" s="33"/>
      <c r="PKI7" s="33"/>
      <c r="PKJ7" s="33"/>
      <c r="PKK7" s="33"/>
      <c r="PKL7" s="33"/>
      <c r="PKM7" s="33"/>
      <c r="PKN7" s="33"/>
      <c r="PKO7" s="33"/>
      <c r="PKP7" s="33"/>
      <c r="PKQ7" s="33"/>
      <c r="PKR7" s="33"/>
      <c r="PKS7" s="33"/>
      <c r="PKT7" s="33"/>
      <c r="PKU7" s="33"/>
      <c r="PKV7" s="33"/>
      <c r="PKW7" s="33"/>
      <c r="PKX7" s="33"/>
      <c r="PKY7" s="33"/>
      <c r="PKZ7" s="33"/>
      <c r="PLA7" s="33"/>
      <c r="PLB7" s="33"/>
      <c r="PLC7" s="33"/>
      <c r="PLD7" s="33"/>
      <c r="PLE7" s="33"/>
      <c r="PLF7" s="33"/>
      <c r="PLG7" s="33"/>
      <c r="PLH7" s="33"/>
      <c r="PLI7" s="33"/>
      <c r="PLJ7" s="33"/>
      <c r="PLK7" s="33"/>
      <c r="PLL7" s="33"/>
      <c r="PLM7" s="33"/>
      <c r="PLN7" s="33"/>
      <c r="PLO7" s="33"/>
      <c r="PLP7" s="33"/>
      <c r="PLQ7" s="33"/>
      <c r="PLR7" s="33"/>
      <c r="PLS7" s="33"/>
      <c r="PLT7" s="33"/>
      <c r="PLU7" s="33"/>
      <c r="PLV7" s="33"/>
      <c r="PLW7" s="33"/>
      <c r="PLX7" s="33"/>
      <c r="PLY7" s="33"/>
      <c r="PLZ7" s="33"/>
      <c r="PMA7" s="33"/>
      <c r="PMB7" s="33"/>
      <c r="PMC7" s="33"/>
      <c r="PMD7" s="33"/>
      <c r="PME7" s="33"/>
      <c r="PMF7" s="33"/>
      <c r="PMG7" s="33"/>
      <c r="PMH7" s="33"/>
      <c r="PMI7" s="33"/>
      <c r="PMJ7" s="33"/>
      <c r="PMK7" s="33"/>
      <c r="PML7" s="33"/>
      <c r="PMM7" s="33"/>
      <c r="PMN7" s="33"/>
      <c r="PMO7" s="33"/>
      <c r="PMP7" s="33"/>
      <c r="PMQ7" s="33"/>
      <c r="PMR7" s="33"/>
      <c r="PMS7" s="33"/>
      <c r="PMT7" s="33"/>
      <c r="PMU7" s="33"/>
      <c r="PMV7" s="33"/>
      <c r="PMW7" s="33"/>
      <c r="PMX7" s="33"/>
      <c r="PMY7" s="33"/>
      <c r="PMZ7" s="33"/>
      <c r="PNA7" s="33"/>
      <c r="PNB7" s="33"/>
      <c r="PNC7" s="33"/>
      <c r="PND7" s="33"/>
      <c r="PNE7" s="33"/>
      <c r="PNF7" s="33"/>
      <c r="PNG7" s="33"/>
      <c r="PNH7" s="33"/>
      <c r="PNI7" s="33"/>
      <c r="PNJ7" s="33"/>
      <c r="PNK7" s="33"/>
      <c r="PNL7" s="33"/>
      <c r="PNM7" s="33"/>
      <c r="PNN7" s="33"/>
      <c r="PNO7" s="33"/>
      <c r="PNP7" s="33"/>
      <c r="PNQ7" s="33"/>
      <c r="PNR7" s="33"/>
      <c r="PNS7" s="33"/>
      <c r="PNT7" s="33"/>
      <c r="PNU7" s="33"/>
      <c r="PNV7" s="33"/>
      <c r="PNW7" s="33"/>
      <c r="PNX7" s="33"/>
      <c r="PNY7" s="33"/>
      <c r="PNZ7" s="33"/>
      <c r="POA7" s="33"/>
      <c r="POB7" s="33"/>
      <c r="POC7" s="33"/>
      <c r="POD7" s="33"/>
      <c r="POE7" s="33"/>
      <c r="POF7" s="33"/>
      <c r="POG7" s="33"/>
      <c r="POH7" s="33"/>
      <c r="POI7" s="33"/>
      <c r="POJ7" s="33"/>
      <c r="POK7" s="33"/>
      <c r="POL7" s="33"/>
      <c r="POM7" s="33"/>
      <c r="PON7" s="33"/>
      <c r="POO7" s="33"/>
      <c r="POP7" s="33"/>
      <c r="POQ7" s="33"/>
      <c r="POR7" s="33"/>
      <c r="POS7" s="33"/>
      <c r="POT7" s="33"/>
      <c r="POU7" s="33"/>
      <c r="POV7" s="33"/>
      <c r="POW7" s="33"/>
      <c r="POX7" s="33"/>
      <c r="POY7" s="33"/>
      <c r="POZ7" s="33"/>
      <c r="PPA7" s="33"/>
      <c r="PPB7" s="33"/>
      <c r="PPC7" s="33"/>
      <c r="PPD7" s="33"/>
      <c r="PPE7" s="33"/>
      <c r="PPF7" s="33"/>
      <c r="PPG7" s="33"/>
      <c r="PPH7" s="33"/>
      <c r="PPI7" s="33"/>
      <c r="PPJ7" s="33"/>
      <c r="PPK7" s="33"/>
      <c r="PPL7" s="33"/>
      <c r="PPM7" s="33"/>
      <c r="PPN7" s="33"/>
      <c r="PPO7" s="33"/>
      <c r="PPP7" s="33"/>
      <c r="PPQ7" s="33"/>
      <c r="PPR7" s="33"/>
      <c r="PPS7" s="33"/>
      <c r="PPT7" s="33"/>
      <c r="PPU7" s="33"/>
      <c r="PPV7" s="33"/>
      <c r="PPW7" s="33"/>
      <c r="PPX7" s="33"/>
      <c r="PPY7" s="33"/>
      <c r="PPZ7" s="33"/>
      <c r="PQA7" s="33"/>
      <c r="PQB7" s="33"/>
      <c r="PQC7" s="33"/>
      <c r="PQD7" s="33"/>
      <c r="PQE7" s="33"/>
      <c r="PQF7" s="33"/>
      <c r="PQG7" s="33"/>
      <c r="PQH7" s="33"/>
      <c r="PQI7" s="33"/>
      <c r="PQJ7" s="33"/>
      <c r="PQK7" s="33"/>
      <c r="PQL7" s="33"/>
      <c r="PQM7" s="33"/>
      <c r="PQN7" s="33"/>
      <c r="PQO7" s="33"/>
      <c r="PQP7" s="33"/>
      <c r="PQQ7" s="33"/>
      <c r="PQR7" s="33"/>
      <c r="PQS7" s="33"/>
      <c r="PQT7" s="33"/>
      <c r="PQU7" s="33"/>
      <c r="PQV7" s="33"/>
      <c r="PQW7" s="33"/>
      <c r="PQX7" s="33"/>
      <c r="PQY7" s="33"/>
      <c r="PQZ7" s="33"/>
      <c r="PRA7" s="33"/>
      <c r="PRB7" s="33"/>
      <c r="PRC7" s="33"/>
      <c r="PRD7" s="33"/>
      <c r="PRE7" s="33"/>
      <c r="PRF7" s="33"/>
      <c r="PRG7" s="33"/>
      <c r="PRH7" s="33"/>
      <c r="PRI7" s="33"/>
      <c r="PRJ7" s="33"/>
      <c r="PRK7" s="33"/>
      <c r="PRL7" s="33"/>
      <c r="PRM7" s="33"/>
      <c r="PRN7" s="33"/>
      <c r="PRO7" s="33"/>
      <c r="PRP7" s="33"/>
      <c r="PRQ7" s="33"/>
      <c r="PRR7" s="33"/>
      <c r="PRS7" s="33"/>
      <c r="PRT7" s="33"/>
      <c r="PRU7" s="33"/>
      <c r="PRV7" s="33"/>
      <c r="PRW7" s="33"/>
      <c r="PRX7" s="33"/>
      <c r="PRY7" s="33"/>
      <c r="PRZ7" s="33"/>
      <c r="PSA7" s="33"/>
      <c r="PSB7" s="33"/>
      <c r="PSC7" s="33"/>
      <c r="PSD7" s="33"/>
      <c r="PSE7" s="33"/>
      <c r="PSF7" s="33"/>
      <c r="PSG7" s="33"/>
      <c r="PSH7" s="33"/>
      <c r="PSI7" s="33"/>
      <c r="PSJ7" s="33"/>
      <c r="PSK7" s="33"/>
      <c r="PSL7" s="33"/>
      <c r="PSM7" s="33"/>
      <c r="PSN7" s="33"/>
      <c r="PSO7" s="33"/>
      <c r="PSP7" s="33"/>
      <c r="PSQ7" s="33"/>
      <c r="PSR7" s="33"/>
      <c r="PSS7" s="33"/>
      <c r="PST7" s="33"/>
      <c r="PSU7" s="33"/>
      <c r="PSV7" s="33"/>
      <c r="PSW7" s="33"/>
      <c r="PSX7" s="33"/>
      <c r="PSY7" s="33"/>
      <c r="PSZ7" s="33"/>
      <c r="PTA7" s="33"/>
      <c r="PTB7" s="33"/>
      <c r="PTC7" s="33"/>
      <c r="PTD7" s="33"/>
      <c r="PTE7" s="33"/>
      <c r="PTF7" s="33"/>
      <c r="PTG7" s="33"/>
      <c r="PTH7" s="33"/>
      <c r="PTI7" s="33"/>
      <c r="PTJ7" s="33"/>
      <c r="PTK7" s="33"/>
      <c r="PTL7" s="33"/>
      <c r="PTM7" s="33"/>
      <c r="PTN7" s="33"/>
      <c r="PTO7" s="33"/>
      <c r="PTP7" s="33"/>
      <c r="PTQ7" s="33"/>
      <c r="PTR7" s="33"/>
      <c r="PTS7" s="33"/>
      <c r="PTT7" s="33"/>
      <c r="PTU7" s="33"/>
      <c r="PTV7" s="33"/>
      <c r="PTW7" s="33"/>
      <c r="PTX7" s="33"/>
      <c r="PTY7" s="33"/>
      <c r="PTZ7" s="33"/>
      <c r="PUA7" s="33"/>
      <c r="PUB7" s="33"/>
      <c r="PUC7" s="33"/>
      <c r="PUD7" s="33"/>
      <c r="PUE7" s="33"/>
      <c r="PUF7" s="33"/>
      <c r="PUG7" s="33"/>
      <c r="PUH7" s="33"/>
      <c r="PUI7" s="33"/>
      <c r="PUJ7" s="33"/>
      <c r="PUK7" s="33"/>
      <c r="PUL7" s="33"/>
      <c r="PUM7" s="33"/>
      <c r="PUN7" s="33"/>
      <c r="PUO7" s="33"/>
      <c r="PUP7" s="33"/>
      <c r="PUQ7" s="33"/>
      <c r="PUR7" s="33"/>
      <c r="PUS7" s="33"/>
      <c r="PUT7" s="33"/>
      <c r="PUU7" s="33"/>
      <c r="PUV7" s="33"/>
      <c r="PUW7" s="33"/>
      <c r="PUX7" s="33"/>
      <c r="PUY7" s="33"/>
      <c r="PUZ7" s="33"/>
      <c r="PVA7" s="33"/>
      <c r="PVB7" s="33"/>
      <c r="PVC7" s="33"/>
      <c r="PVD7" s="33"/>
      <c r="PVE7" s="33"/>
      <c r="PVF7" s="33"/>
      <c r="PVG7" s="33"/>
      <c r="PVH7" s="33"/>
      <c r="PVI7" s="33"/>
      <c r="PVJ7" s="33"/>
      <c r="PVK7" s="33"/>
      <c r="PVL7" s="33"/>
      <c r="PVM7" s="33"/>
      <c r="PVN7" s="33"/>
      <c r="PVO7" s="33"/>
      <c r="PVP7" s="33"/>
      <c r="PVQ7" s="33"/>
      <c r="PVR7" s="33"/>
      <c r="PVS7" s="33"/>
      <c r="PVT7" s="33"/>
      <c r="PVU7" s="33"/>
      <c r="PVV7" s="33"/>
      <c r="PVW7" s="33"/>
      <c r="PVX7" s="33"/>
      <c r="PVY7" s="33"/>
      <c r="PVZ7" s="33"/>
      <c r="PWA7" s="33"/>
      <c r="PWB7" s="33"/>
      <c r="PWC7" s="33"/>
      <c r="PWD7" s="33"/>
      <c r="PWE7" s="33"/>
      <c r="PWF7" s="33"/>
      <c r="PWG7" s="33"/>
      <c r="PWH7" s="33"/>
      <c r="PWI7" s="33"/>
      <c r="PWJ7" s="33"/>
      <c r="PWK7" s="33"/>
      <c r="PWL7" s="33"/>
      <c r="PWM7" s="33"/>
      <c r="PWN7" s="33"/>
      <c r="PWO7" s="33"/>
      <c r="PWP7" s="33"/>
      <c r="PWQ7" s="33"/>
      <c r="PWR7" s="33"/>
      <c r="PWS7" s="33"/>
      <c r="PWT7" s="33"/>
      <c r="PWU7" s="33"/>
      <c r="PWV7" s="33"/>
      <c r="PWW7" s="33"/>
      <c r="PWX7" s="33"/>
      <c r="PWY7" s="33"/>
      <c r="PWZ7" s="33"/>
      <c r="PXA7" s="33"/>
      <c r="PXB7" s="33"/>
      <c r="PXC7" s="33"/>
      <c r="PXD7" s="33"/>
      <c r="PXE7" s="33"/>
      <c r="PXF7" s="33"/>
      <c r="PXG7" s="33"/>
      <c r="PXH7" s="33"/>
      <c r="PXI7" s="33"/>
      <c r="PXJ7" s="33"/>
      <c r="PXK7" s="33"/>
      <c r="PXL7" s="33"/>
      <c r="PXM7" s="33"/>
      <c r="PXN7" s="33"/>
      <c r="PXO7" s="33"/>
      <c r="PXP7" s="33"/>
      <c r="PXQ7" s="33"/>
      <c r="PXR7" s="33"/>
      <c r="PXS7" s="33"/>
      <c r="PXT7" s="33"/>
      <c r="PXU7" s="33"/>
      <c r="PXV7" s="33"/>
      <c r="PXW7" s="33"/>
      <c r="PXX7" s="33"/>
      <c r="PXY7" s="33"/>
      <c r="PXZ7" s="33"/>
      <c r="PYA7" s="33"/>
      <c r="PYB7" s="33"/>
      <c r="PYC7" s="33"/>
      <c r="PYD7" s="33"/>
      <c r="PYE7" s="33"/>
      <c r="PYF7" s="33"/>
      <c r="PYG7" s="33"/>
      <c r="PYH7" s="33"/>
      <c r="PYI7" s="33"/>
      <c r="PYJ7" s="33"/>
      <c r="PYK7" s="33"/>
      <c r="PYL7" s="33"/>
      <c r="PYM7" s="33"/>
      <c r="PYN7" s="33"/>
      <c r="PYO7" s="33"/>
      <c r="PYP7" s="33"/>
      <c r="PYQ7" s="33"/>
      <c r="PYR7" s="33"/>
      <c r="PYS7" s="33"/>
      <c r="PYT7" s="33"/>
      <c r="PYU7" s="33"/>
      <c r="PYV7" s="33"/>
      <c r="PYW7" s="33"/>
      <c r="PYX7" s="33"/>
      <c r="PYY7" s="33"/>
      <c r="PYZ7" s="33"/>
      <c r="PZA7" s="33"/>
      <c r="PZB7" s="33"/>
      <c r="PZC7" s="33"/>
      <c r="PZD7" s="33"/>
      <c r="PZE7" s="33"/>
      <c r="PZF7" s="33"/>
      <c r="PZG7" s="33"/>
      <c r="PZH7" s="33"/>
      <c r="PZI7" s="33"/>
      <c r="PZJ7" s="33"/>
      <c r="PZK7" s="33"/>
      <c r="PZL7" s="33"/>
      <c r="PZM7" s="33"/>
      <c r="PZN7" s="33"/>
      <c r="PZO7" s="33"/>
      <c r="PZP7" s="33"/>
      <c r="PZQ7" s="33"/>
      <c r="PZR7" s="33"/>
      <c r="PZS7" s="33"/>
      <c r="PZT7" s="33"/>
      <c r="PZU7" s="33"/>
      <c r="PZV7" s="33"/>
      <c r="PZW7" s="33"/>
      <c r="PZX7" s="33"/>
      <c r="PZY7" s="33"/>
      <c r="PZZ7" s="33"/>
      <c r="QAA7" s="33"/>
      <c r="QAB7" s="33"/>
      <c r="QAC7" s="33"/>
      <c r="QAD7" s="33"/>
      <c r="QAE7" s="33"/>
      <c r="QAF7" s="33"/>
      <c r="QAG7" s="33"/>
      <c r="QAH7" s="33"/>
      <c r="QAI7" s="33"/>
      <c r="QAJ7" s="33"/>
      <c r="QAK7" s="33"/>
      <c r="QAL7" s="33"/>
      <c r="QAM7" s="33"/>
      <c r="QAN7" s="33"/>
      <c r="QAO7" s="33"/>
      <c r="QAP7" s="33"/>
      <c r="QAQ7" s="33"/>
      <c r="QAR7" s="33"/>
      <c r="QAS7" s="33"/>
      <c r="QAT7" s="33"/>
      <c r="QAU7" s="33"/>
      <c r="QAV7" s="33"/>
      <c r="QAW7" s="33"/>
      <c r="QAX7" s="33"/>
      <c r="QAY7" s="33"/>
      <c r="QAZ7" s="33"/>
      <c r="QBA7" s="33"/>
      <c r="QBB7" s="33"/>
      <c r="QBC7" s="33"/>
      <c r="QBD7" s="33"/>
      <c r="QBE7" s="33"/>
      <c r="QBF7" s="33"/>
      <c r="QBG7" s="33"/>
      <c r="QBH7" s="33"/>
      <c r="QBI7" s="33"/>
      <c r="QBJ7" s="33"/>
      <c r="QBK7" s="33"/>
      <c r="QBL7" s="33"/>
      <c r="QBM7" s="33"/>
      <c r="QBN7" s="33"/>
      <c r="QBO7" s="33"/>
      <c r="QBP7" s="33"/>
      <c r="QBQ7" s="33"/>
      <c r="QBR7" s="33"/>
      <c r="QBS7" s="33"/>
      <c r="QBT7" s="33"/>
      <c r="QBU7" s="33"/>
      <c r="QBV7" s="33"/>
      <c r="QBW7" s="33"/>
      <c r="QBX7" s="33"/>
      <c r="QBY7" s="33"/>
      <c r="QBZ7" s="33"/>
      <c r="QCA7" s="33"/>
      <c r="QCB7" s="33"/>
      <c r="QCC7" s="33"/>
      <c r="QCD7" s="33"/>
      <c r="QCE7" s="33"/>
      <c r="QCF7" s="33"/>
      <c r="QCG7" s="33"/>
      <c r="QCH7" s="33"/>
      <c r="QCI7" s="33"/>
      <c r="QCJ7" s="33"/>
      <c r="QCK7" s="33"/>
      <c r="QCL7" s="33"/>
      <c r="QCM7" s="33"/>
      <c r="QCN7" s="33"/>
      <c r="QCO7" s="33"/>
      <c r="QCP7" s="33"/>
      <c r="QCQ7" s="33"/>
      <c r="QCR7" s="33"/>
      <c r="QCS7" s="33"/>
      <c r="QCT7" s="33"/>
      <c r="QCU7" s="33"/>
      <c r="QCV7" s="33"/>
      <c r="QCW7" s="33"/>
      <c r="QCX7" s="33"/>
      <c r="QCY7" s="33"/>
      <c r="QCZ7" s="33"/>
      <c r="QDA7" s="33"/>
      <c r="QDB7" s="33"/>
      <c r="QDC7" s="33"/>
      <c r="QDD7" s="33"/>
      <c r="QDE7" s="33"/>
      <c r="QDF7" s="33"/>
      <c r="QDG7" s="33"/>
      <c r="QDH7" s="33"/>
      <c r="QDI7" s="33"/>
      <c r="QDJ7" s="33"/>
      <c r="QDK7" s="33"/>
      <c r="QDL7" s="33"/>
      <c r="QDM7" s="33"/>
      <c r="QDN7" s="33"/>
      <c r="QDO7" s="33"/>
      <c r="QDP7" s="33"/>
      <c r="QDQ7" s="33"/>
      <c r="QDR7" s="33"/>
      <c r="QDS7" s="33"/>
      <c r="QDT7" s="33"/>
      <c r="QDU7" s="33"/>
      <c r="QDV7" s="33"/>
      <c r="QDW7" s="33"/>
      <c r="QDX7" s="33"/>
      <c r="QDY7" s="33"/>
      <c r="QDZ7" s="33"/>
      <c r="QEA7" s="33"/>
      <c r="QEB7" s="33"/>
      <c r="QEC7" s="33"/>
      <c r="QED7" s="33"/>
      <c r="QEE7" s="33"/>
      <c r="QEF7" s="33"/>
      <c r="QEG7" s="33"/>
      <c r="QEH7" s="33"/>
      <c r="QEI7" s="33"/>
      <c r="QEJ7" s="33"/>
      <c r="QEK7" s="33"/>
      <c r="QEL7" s="33"/>
      <c r="QEM7" s="33"/>
      <c r="QEN7" s="33"/>
      <c r="QEO7" s="33"/>
      <c r="QEP7" s="33"/>
      <c r="QEQ7" s="33"/>
      <c r="QER7" s="33"/>
      <c r="QES7" s="33"/>
      <c r="QET7" s="33"/>
      <c r="QEU7" s="33"/>
      <c r="QEV7" s="33"/>
      <c r="QEW7" s="33"/>
      <c r="QEX7" s="33"/>
      <c r="QEY7" s="33"/>
      <c r="QEZ7" s="33"/>
      <c r="QFA7" s="33"/>
      <c r="QFB7" s="33"/>
      <c r="QFC7" s="33"/>
      <c r="QFD7" s="33"/>
      <c r="QFE7" s="33"/>
      <c r="QFF7" s="33"/>
      <c r="QFG7" s="33"/>
      <c r="QFH7" s="33"/>
      <c r="QFI7" s="33"/>
      <c r="QFJ7" s="33"/>
      <c r="QFK7" s="33"/>
      <c r="QFL7" s="33"/>
      <c r="QFM7" s="33"/>
      <c r="QFN7" s="33"/>
      <c r="QFO7" s="33"/>
      <c r="QFP7" s="33"/>
      <c r="QFQ7" s="33"/>
      <c r="QFR7" s="33"/>
      <c r="QFS7" s="33"/>
      <c r="QFT7" s="33"/>
      <c r="QFU7" s="33"/>
      <c r="QFV7" s="33"/>
      <c r="QFW7" s="33"/>
      <c r="QFX7" s="33"/>
      <c r="QFY7" s="33"/>
      <c r="QFZ7" s="33"/>
      <c r="QGA7" s="33"/>
      <c r="QGB7" s="33"/>
      <c r="QGC7" s="33"/>
      <c r="QGD7" s="33"/>
      <c r="QGE7" s="33"/>
      <c r="QGF7" s="33"/>
      <c r="QGG7" s="33"/>
      <c r="QGH7" s="33"/>
      <c r="QGI7" s="33"/>
      <c r="QGJ7" s="33"/>
      <c r="QGK7" s="33"/>
      <c r="QGL7" s="33"/>
      <c r="QGM7" s="33"/>
      <c r="QGN7" s="33"/>
      <c r="QGO7" s="33"/>
      <c r="QGP7" s="33"/>
      <c r="QGQ7" s="33"/>
      <c r="QGR7" s="33"/>
      <c r="QGS7" s="33"/>
      <c r="QGT7" s="33"/>
      <c r="QGU7" s="33"/>
      <c r="QGV7" s="33"/>
      <c r="QGW7" s="33"/>
      <c r="QGX7" s="33"/>
      <c r="QGY7" s="33"/>
      <c r="QGZ7" s="33"/>
      <c r="QHA7" s="33"/>
      <c r="QHB7" s="33"/>
      <c r="QHC7" s="33"/>
      <c r="QHD7" s="33"/>
      <c r="QHE7" s="33"/>
      <c r="QHF7" s="33"/>
      <c r="QHG7" s="33"/>
      <c r="QHH7" s="33"/>
      <c r="QHI7" s="33"/>
      <c r="QHJ7" s="33"/>
      <c r="QHK7" s="33"/>
      <c r="QHL7" s="33"/>
      <c r="QHM7" s="33"/>
      <c r="QHN7" s="33"/>
      <c r="QHO7" s="33"/>
      <c r="QHP7" s="33"/>
      <c r="QHQ7" s="33"/>
      <c r="QHR7" s="33"/>
      <c r="QHS7" s="33"/>
      <c r="QHT7" s="33"/>
      <c r="QHU7" s="33"/>
      <c r="QHV7" s="33"/>
      <c r="QHW7" s="33"/>
      <c r="QHX7" s="33"/>
      <c r="QHY7" s="33"/>
      <c r="QHZ7" s="33"/>
      <c r="QIA7" s="33"/>
      <c r="QIB7" s="33"/>
      <c r="QIC7" s="33"/>
      <c r="QID7" s="33"/>
      <c r="QIE7" s="33"/>
      <c r="QIF7" s="33"/>
      <c r="QIG7" s="33"/>
      <c r="QIH7" s="33"/>
      <c r="QII7" s="33"/>
      <c r="QIJ7" s="33"/>
      <c r="QIK7" s="33"/>
      <c r="QIL7" s="33"/>
      <c r="QIM7" s="33"/>
      <c r="QIN7" s="33"/>
      <c r="QIO7" s="33"/>
      <c r="QIP7" s="33"/>
      <c r="QIQ7" s="33"/>
      <c r="QIR7" s="33"/>
      <c r="QIS7" s="33"/>
      <c r="QIT7" s="33"/>
      <c r="QIU7" s="33"/>
      <c r="QIV7" s="33"/>
      <c r="QIW7" s="33"/>
      <c r="QIX7" s="33"/>
      <c r="QIY7" s="33"/>
      <c r="QIZ7" s="33"/>
      <c r="QJA7" s="33"/>
      <c r="QJB7" s="33"/>
      <c r="QJC7" s="33"/>
      <c r="QJD7" s="33"/>
      <c r="QJE7" s="33"/>
      <c r="QJF7" s="33"/>
      <c r="QJG7" s="33"/>
      <c r="QJH7" s="33"/>
      <c r="QJI7" s="33"/>
      <c r="QJJ7" s="33"/>
      <c r="QJK7" s="33"/>
      <c r="QJL7" s="33"/>
      <c r="QJM7" s="33"/>
      <c r="QJN7" s="33"/>
      <c r="QJO7" s="33"/>
      <c r="QJP7" s="33"/>
      <c r="QJQ7" s="33"/>
      <c r="QJR7" s="33"/>
      <c r="QJS7" s="33"/>
      <c r="QJT7" s="33"/>
      <c r="QJU7" s="33"/>
      <c r="QJV7" s="33"/>
      <c r="QJW7" s="33"/>
      <c r="QJX7" s="33"/>
      <c r="QJY7" s="33"/>
      <c r="QJZ7" s="33"/>
      <c r="QKA7" s="33"/>
      <c r="QKB7" s="33"/>
      <c r="QKC7" s="33"/>
      <c r="QKD7" s="33"/>
      <c r="QKE7" s="33"/>
      <c r="QKF7" s="33"/>
      <c r="QKG7" s="33"/>
      <c r="QKH7" s="33"/>
      <c r="QKI7" s="33"/>
      <c r="QKJ7" s="33"/>
      <c r="QKK7" s="33"/>
      <c r="QKL7" s="33"/>
      <c r="QKM7" s="33"/>
      <c r="QKN7" s="33"/>
      <c r="QKO7" s="33"/>
      <c r="QKP7" s="33"/>
      <c r="QKQ7" s="33"/>
      <c r="QKR7" s="33"/>
      <c r="QKS7" s="33"/>
      <c r="QKT7" s="33"/>
      <c r="QKU7" s="33"/>
      <c r="QKV7" s="33"/>
      <c r="QKW7" s="33"/>
      <c r="QKX7" s="33"/>
      <c r="QKY7" s="33"/>
      <c r="QKZ7" s="33"/>
      <c r="QLA7" s="33"/>
      <c r="QLB7" s="33"/>
      <c r="QLC7" s="33"/>
      <c r="QLD7" s="33"/>
      <c r="QLE7" s="33"/>
      <c r="QLF7" s="33"/>
      <c r="QLG7" s="33"/>
      <c r="QLH7" s="33"/>
      <c r="QLI7" s="33"/>
      <c r="QLJ7" s="33"/>
      <c r="QLK7" s="33"/>
      <c r="QLL7" s="33"/>
      <c r="QLM7" s="33"/>
      <c r="QLN7" s="33"/>
      <c r="QLO7" s="33"/>
      <c r="QLP7" s="33"/>
      <c r="QLQ7" s="33"/>
      <c r="QLR7" s="33"/>
      <c r="QLS7" s="33"/>
      <c r="QLT7" s="33"/>
      <c r="QLU7" s="33"/>
      <c r="QLV7" s="33"/>
      <c r="QLW7" s="33"/>
      <c r="QLX7" s="33"/>
      <c r="QLY7" s="33"/>
      <c r="QLZ7" s="33"/>
      <c r="QMA7" s="33"/>
      <c r="QMB7" s="33"/>
      <c r="QMC7" s="33"/>
      <c r="QMD7" s="33"/>
      <c r="QME7" s="33"/>
      <c r="QMF7" s="33"/>
      <c r="QMG7" s="33"/>
      <c r="QMH7" s="33"/>
      <c r="QMI7" s="33"/>
      <c r="QMJ7" s="33"/>
      <c r="QMK7" s="33"/>
      <c r="QML7" s="33"/>
      <c r="QMM7" s="33"/>
      <c r="QMN7" s="33"/>
      <c r="QMO7" s="33"/>
      <c r="QMP7" s="33"/>
      <c r="QMQ7" s="33"/>
      <c r="QMR7" s="33"/>
      <c r="QMS7" s="33"/>
      <c r="QMT7" s="33"/>
      <c r="QMU7" s="33"/>
      <c r="QMV7" s="33"/>
      <c r="QMW7" s="33"/>
      <c r="QMX7" s="33"/>
      <c r="QMY7" s="33"/>
      <c r="QMZ7" s="33"/>
      <c r="QNA7" s="33"/>
      <c r="QNB7" s="33"/>
      <c r="QNC7" s="33"/>
      <c r="QND7" s="33"/>
      <c r="QNE7" s="33"/>
      <c r="QNF7" s="33"/>
      <c r="QNG7" s="33"/>
      <c r="QNH7" s="33"/>
      <c r="QNI7" s="33"/>
      <c r="QNJ7" s="33"/>
      <c r="QNK7" s="33"/>
      <c r="QNL7" s="33"/>
      <c r="QNM7" s="33"/>
      <c r="QNN7" s="33"/>
      <c r="QNO7" s="33"/>
      <c r="QNP7" s="33"/>
      <c r="QNQ7" s="33"/>
      <c r="QNR7" s="33"/>
      <c r="QNS7" s="33"/>
      <c r="QNT7" s="33"/>
      <c r="QNU7" s="33"/>
      <c r="QNV7" s="33"/>
      <c r="QNW7" s="33"/>
      <c r="QNX7" s="33"/>
      <c r="QNY7" s="33"/>
      <c r="QNZ7" s="33"/>
      <c r="QOA7" s="33"/>
      <c r="QOB7" s="33"/>
      <c r="QOC7" s="33"/>
      <c r="QOD7" s="33"/>
      <c r="QOE7" s="33"/>
      <c r="QOF7" s="33"/>
      <c r="QOG7" s="33"/>
      <c r="QOH7" s="33"/>
      <c r="QOI7" s="33"/>
      <c r="QOJ7" s="33"/>
      <c r="QOK7" s="33"/>
      <c r="QOL7" s="33"/>
      <c r="QOM7" s="33"/>
      <c r="QON7" s="33"/>
      <c r="QOO7" s="33"/>
      <c r="QOP7" s="33"/>
      <c r="QOQ7" s="33"/>
      <c r="QOR7" s="33"/>
      <c r="QOS7" s="33"/>
      <c r="QOT7" s="33"/>
      <c r="QOU7" s="33"/>
      <c r="QOV7" s="33"/>
      <c r="QOW7" s="33"/>
      <c r="QOX7" s="33"/>
      <c r="QOY7" s="33"/>
      <c r="QOZ7" s="33"/>
      <c r="QPA7" s="33"/>
      <c r="QPB7" s="33"/>
      <c r="QPC7" s="33"/>
      <c r="QPD7" s="33"/>
      <c r="QPE7" s="33"/>
      <c r="QPF7" s="33"/>
      <c r="QPG7" s="33"/>
      <c r="QPH7" s="33"/>
      <c r="QPI7" s="33"/>
      <c r="QPJ7" s="33"/>
      <c r="QPK7" s="33"/>
      <c r="QPL7" s="33"/>
      <c r="QPM7" s="33"/>
      <c r="QPN7" s="33"/>
      <c r="QPO7" s="33"/>
      <c r="QPP7" s="33"/>
      <c r="QPQ7" s="33"/>
      <c r="QPR7" s="33"/>
      <c r="QPS7" s="33"/>
      <c r="QPT7" s="33"/>
      <c r="QPU7" s="33"/>
      <c r="QPV7" s="33"/>
      <c r="QPW7" s="33"/>
      <c r="QPX7" s="33"/>
      <c r="QPY7" s="33"/>
      <c r="QPZ7" s="33"/>
      <c r="QQA7" s="33"/>
      <c r="QQB7" s="33"/>
      <c r="QQC7" s="33"/>
      <c r="QQD7" s="33"/>
      <c r="QQE7" s="33"/>
      <c r="QQF7" s="33"/>
      <c r="QQG7" s="33"/>
      <c r="QQH7" s="33"/>
      <c r="QQI7" s="33"/>
      <c r="QQJ7" s="33"/>
      <c r="QQK7" s="33"/>
      <c r="QQL7" s="33"/>
      <c r="QQM7" s="33"/>
      <c r="QQN7" s="33"/>
      <c r="QQO7" s="33"/>
      <c r="QQP7" s="33"/>
      <c r="QQQ7" s="33"/>
      <c r="QQR7" s="33"/>
      <c r="QQS7" s="33"/>
      <c r="QQT7" s="33"/>
      <c r="QQU7" s="33"/>
      <c r="QQV7" s="33"/>
      <c r="QQW7" s="33"/>
      <c r="QQX7" s="33"/>
      <c r="QQY7" s="33"/>
      <c r="QQZ7" s="33"/>
      <c r="QRA7" s="33"/>
      <c r="QRB7" s="33"/>
      <c r="QRC7" s="33"/>
      <c r="QRD7" s="33"/>
      <c r="QRE7" s="33"/>
      <c r="QRF7" s="33"/>
      <c r="QRG7" s="33"/>
      <c r="QRH7" s="33"/>
      <c r="QRI7" s="33"/>
      <c r="QRJ7" s="33"/>
      <c r="QRK7" s="33"/>
      <c r="QRL7" s="33"/>
      <c r="QRM7" s="33"/>
      <c r="QRN7" s="33"/>
      <c r="QRO7" s="33"/>
      <c r="QRP7" s="33"/>
      <c r="QRQ7" s="33"/>
      <c r="QRR7" s="33"/>
      <c r="QRS7" s="33"/>
      <c r="QRT7" s="33"/>
      <c r="QRU7" s="33"/>
      <c r="QRV7" s="33"/>
      <c r="QRW7" s="33"/>
      <c r="QRX7" s="33"/>
      <c r="QRY7" s="33"/>
      <c r="QRZ7" s="33"/>
      <c r="QSA7" s="33"/>
      <c r="QSB7" s="33"/>
      <c r="QSC7" s="33"/>
      <c r="QSD7" s="33"/>
      <c r="QSE7" s="33"/>
      <c r="QSF7" s="33"/>
      <c r="QSG7" s="33"/>
      <c r="QSH7" s="33"/>
      <c r="QSI7" s="33"/>
      <c r="QSJ7" s="33"/>
      <c r="QSK7" s="33"/>
      <c r="QSL7" s="33"/>
      <c r="QSM7" s="33"/>
      <c r="QSN7" s="33"/>
      <c r="QSO7" s="33"/>
      <c r="QSP7" s="33"/>
      <c r="QSQ7" s="33"/>
      <c r="QSR7" s="33"/>
      <c r="QSS7" s="33"/>
      <c r="QST7" s="33"/>
      <c r="QSU7" s="33"/>
      <c r="QSV7" s="33"/>
      <c r="QSW7" s="33"/>
      <c r="QSX7" s="33"/>
      <c r="QSY7" s="33"/>
      <c r="QSZ7" s="33"/>
      <c r="QTA7" s="33"/>
      <c r="QTB7" s="33"/>
      <c r="QTC7" s="33"/>
      <c r="QTD7" s="33"/>
      <c r="QTE7" s="33"/>
      <c r="QTF7" s="33"/>
      <c r="QTG7" s="33"/>
      <c r="QTH7" s="33"/>
      <c r="QTI7" s="33"/>
      <c r="QTJ7" s="33"/>
      <c r="QTK7" s="33"/>
      <c r="QTL7" s="33"/>
      <c r="QTM7" s="33"/>
      <c r="QTN7" s="33"/>
      <c r="QTO7" s="33"/>
      <c r="QTP7" s="33"/>
      <c r="QTQ7" s="33"/>
      <c r="QTR7" s="33"/>
      <c r="QTS7" s="33"/>
      <c r="QTT7" s="33"/>
      <c r="QTU7" s="33"/>
      <c r="QTV7" s="33"/>
      <c r="QTW7" s="33"/>
      <c r="QTX7" s="33"/>
      <c r="QTY7" s="33"/>
      <c r="QTZ7" s="33"/>
      <c r="QUA7" s="33"/>
      <c r="QUB7" s="33"/>
      <c r="QUC7" s="33"/>
      <c r="QUD7" s="33"/>
      <c r="QUE7" s="33"/>
      <c r="QUF7" s="33"/>
      <c r="QUG7" s="33"/>
      <c r="QUH7" s="33"/>
      <c r="QUI7" s="33"/>
      <c r="QUJ7" s="33"/>
      <c r="QUK7" s="33"/>
      <c r="QUL7" s="33"/>
      <c r="QUM7" s="33"/>
      <c r="QUN7" s="33"/>
      <c r="QUO7" s="33"/>
      <c r="QUP7" s="33"/>
      <c r="QUQ7" s="33"/>
      <c r="QUR7" s="33"/>
      <c r="QUS7" s="33"/>
      <c r="QUT7" s="33"/>
      <c r="QUU7" s="33"/>
      <c r="QUV7" s="33"/>
      <c r="QUW7" s="33"/>
      <c r="QUX7" s="33"/>
      <c r="QUY7" s="33"/>
      <c r="QUZ7" s="33"/>
      <c r="QVA7" s="33"/>
      <c r="QVB7" s="33"/>
      <c r="QVC7" s="33"/>
      <c r="QVD7" s="33"/>
      <c r="QVE7" s="33"/>
      <c r="QVF7" s="33"/>
      <c r="QVG7" s="33"/>
      <c r="QVH7" s="33"/>
      <c r="QVI7" s="33"/>
      <c r="QVJ7" s="33"/>
      <c r="QVK7" s="33"/>
      <c r="QVL7" s="33"/>
      <c r="QVM7" s="33"/>
      <c r="QVN7" s="33"/>
      <c r="QVO7" s="33"/>
      <c r="QVP7" s="33"/>
      <c r="QVQ7" s="33"/>
      <c r="QVR7" s="33"/>
      <c r="QVS7" s="33"/>
      <c r="QVT7" s="33"/>
      <c r="QVU7" s="33"/>
      <c r="QVV7" s="33"/>
      <c r="QVW7" s="33"/>
      <c r="QVX7" s="33"/>
      <c r="QVY7" s="33"/>
      <c r="QVZ7" s="33"/>
      <c r="QWA7" s="33"/>
      <c r="QWB7" s="33"/>
      <c r="QWC7" s="33"/>
      <c r="QWD7" s="33"/>
      <c r="QWE7" s="33"/>
      <c r="QWF7" s="33"/>
      <c r="QWG7" s="33"/>
      <c r="QWH7" s="33"/>
      <c r="QWI7" s="33"/>
      <c r="QWJ7" s="33"/>
      <c r="QWK7" s="33"/>
      <c r="QWL7" s="33"/>
      <c r="QWM7" s="33"/>
      <c r="QWN7" s="33"/>
      <c r="QWO7" s="33"/>
      <c r="QWP7" s="33"/>
      <c r="QWQ7" s="33"/>
      <c r="QWR7" s="33"/>
      <c r="QWS7" s="33"/>
      <c r="QWT7" s="33"/>
      <c r="QWU7" s="33"/>
      <c r="QWV7" s="33"/>
      <c r="QWW7" s="33"/>
      <c r="QWX7" s="33"/>
      <c r="QWY7" s="33"/>
      <c r="QWZ7" s="33"/>
      <c r="QXA7" s="33"/>
      <c r="QXB7" s="33"/>
      <c r="QXC7" s="33"/>
      <c r="QXD7" s="33"/>
      <c r="QXE7" s="33"/>
      <c r="QXF7" s="33"/>
      <c r="QXG7" s="33"/>
      <c r="QXH7" s="33"/>
      <c r="QXI7" s="33"/>
      <c r="QXJ7" s="33"/>
      <c r="QXK7" s="33"/>
      <c r="QXL7" s="33"/>
      <c r="QXM7" s="33"/>
      <c r="QXN7" s="33"/>
      <c r="QXO7" s="33"/>
      <c r="QXP7" s="33"/>
      <c r="QXQ7" s="33"/>
      <c r="QXR7" s="33"/>
      <c r="QXS7" s="33"/>
      <c r="QXT7" s="33"/>
      <c r="QXU7" s="33"/>
      <c r="QXV7" s="33"/>
      <c r="QXW7" s="33"/>
      <c r="QXX7" s="33"/>
      <c r="QXY7" s="33"/>
      <c r="QXZ7" s="33"/>
      <c r="QYA7" s="33"/>
      <c r="QYB7" s="33"/>
      <c r="QYC7" s="33"/>
      <c r="QYD7" s="33"/>
      <c r="QYE7" s="33"/>
      <c r="QYF7" s="33"/>
      <c r="QYG7" s="33"/>
      <c r="QYH7" s="33"/>
      <c r="QYI7" s="33"/>
      <c r="QYJ7" s="33"/>
      <c r="QYK7" s="33"/>
      <c r="QYL7" s="33"/>
      <c r="QYM7" s="33"/>
      <c r="QYN7" s="33"/>
      <c r="QYO7" s="33"/>
      <c r="QYP7" s="33"/>
      <c r="QYQ7" s="33"/>
      <c r="QYR7" s="33"/>
      <c r="QYS7" s="33"/>
      <c r="QYT7" s="33"/>
      <c r="QYU7" s="33"/>
      <c r="QYV7" s="33"/>
      <c r="QYW7" s="33"/>
      <c r="QYX7" s="33"/>
      <c r="QYY7" s="33"/>
      <c r="QYZ7" s="33"/>
      <c r="QZA7" s="33"/>
      <c r="QZB7" s="33"/>
      <c r="QZC7" s="33"/>
      <c r="QZD7" s="33"/>
      <c r="QZE7" s="33"/>
      <c r="QZF7" s="33"/>
      <c r="QZG7" s="33"/>
      <c r="QZH7" s="33"/>
      <c r="QZI7" s="33"/>
      <c r="QZJ7" s="33"/>
      <c r="QZK7" s="33"/>
      <c r="QZL7" s="33"/>
      <c r="QZM7" s="33"/>
      <c r="QZN7" s="33"/>
      <c r="QZO7" s="33"/>
      <c r="QZP7" s="33"/>
      <c r="QZQ7" s="33"/>
      <c r="QZR7" s="33"/>
      <c r="QZS7" s="33"/>
      <c r="QZT7" s="33"/>
      <c r="QZU7" s="33"/>
      <c r="QZV7" s="33"/>
      <c r="QZW7" s="33"/>
      <c r="QZX7" s="33"/>
      <c r="QZY7" s="33"/>
      <c r="QZZ7" s="33"/>
      <c r="RAA7" s="33"/>
      <c r="RAB7" s="33"/>
      <c r="RAC7" s="33"/>
      <c r="RAD7" s="33"/>
      <c r="RAE7" s="33"/>
      <c r="RAF7" s="33"/>
      <c r="RAG7" s="33"/>
      <c r="RAH7" s="33"/>
      <c r="RAI7" s="33"/>
      <c r="RAJ7" s="33"/>
      <c r="RAK7" s="33"/>
      <c r="RAL7" s="33"/>
      <c r="RAM7" s="33"/>
      <c r="RAN7" s="33"/>
      <c r="RAO7" s="33"/>
      <c r="RAP7" s="33"/>
      <c r="RAQ7" s="33"/>
      <c r="RAR7" s="33"/>
      <c r="RAS7" s="33"/>
      <c r="RAT7" s="33"/>
      <c r="RAU7" s="33"/>
      <c r="RAV7" s="33"/>
      <c r="RAW7" s="33"/>
      <c r="RAX7" s="33"/>
      <c r="RAY7" s="33"/>
      <c r="RAZ7" s="33"/>
      <c r="RBA7" s="33"/>
      <c r="RBB7" s="33"/>
      <c r="RBC7" s="33"/>
      <c r="RBD7" s="33"/>
      <c r="RBE7" s="33"/>
      <c r="RBF7" s="33"/>
      <c r="RBG7" s="33"/>
      <c r="RBH7" s="33"/>
      <c r="RBI7" s="33"/>
      <c r="RBJ7" s="33"/>
      <c r="RBK7" s="33"/>
      <c r="RBL7" s="33"/>
      <c r="RBM7" s="33"/>
      <c r="RBN7" s="33"/>
      <c r="RBO7" s="33"/>
      <c r="RBP7" s="33"/>
      <c r="RBQ7" s="33"/>
      <c r="RBR7" s="33"/>
      <c r="RBS7" s="33"/>
      <c r="RBT7" s="33"/>
      <c r="RBU7" s="33"/>
      <c r="RBV7" s="33"/>
      <c r="RBW7" s="33"/>
      <c r="RBX7" s="33"/>
      <c r="RBY7" s="33"/>
      <c r="RBZ7" s="33"/>
      <c r="RCA7" s="33"/>
      <c r="RCB7" s="33"/>
      <c r="RCC7" s="33"/>
      <c r="RCD7" s="33"/>
      <c r="RCE7" s="33"/>
      <c r="RCF7" s="33"/>
      <c r="RCG7" s="33"/>
      <c r="RCH7" s="33"/>
      <c r="RCI7" s="33"/>
      <c r="RCJ7" s="33"/>
      <c r="RCK7" s="33"/>
      <c r="RCL7" s="33"/>
      <c r="RCM7" s="33"/>
      <c r="RCN7" s="33"/>
      <c r="RCO7" s="33"/>
      <c r="RCP7" s="33"/>
      <c r="RCQ7" s="33"/>
      <c r="RCR7" s="33"/>
      <c r="RCS7" s="33"/>
      <c r="RCT7" s="33"/>
      <c r="RCU7" s="33"/>
      <c r="RCV7" s="33"/>
      <c r="RCW7" s="33"/>
      <c r="RCX7" s="33"/>
      <c r="RCY7" s="33"/>
      <c r="RCZ7" s="33"/>
      <c r="RDA7" s="33"/>
      <c r="RDB7" s="33"/>
      <c r="RDC7" s="33"/>
      <c r="RDD7" s="33"/>
      <c r="RDE7" s="33"/>
      <c r="RDF7" s="33"/>
      <c r="RDG7" s="33"/>
      <c r="RDH7" s="33"/>
      <c r="RDI7" s="33"/>
      <c r="RDJ7" s="33"/>
      <c r="RDK7" s="33"/>
      <c r="RDL7" s="33"/>
      <c r="RDM7" s="33"/>
      <c r="RDN7" s="33"/>
      <c r="RDO7" s="33"/>
      <c r="RDP7" s="33"/>
      <c r="RDQ7" s="33"/>
      <c r="RDR7" s="33"/>
      <c r="RDS7" s="33"/>
      <c r="RDT7" s="33"/>
      <c r="RDU7" s="33"/>
      <c r="RDV7" s="33"/>
      <c r="RDW7" s="33"/>
      <c r="RDX7" s="33"/>
      <c r="RDY7" s="33"/>
      <c r="RDZ7" s="33"/>
      <c r="REA7" s="33"/>
      <c r="REB7" s="33"/>
      <c r="REC7" s="33"/>
      <c r="RED7" s="33"/>
      <c r="REE7" s="33"/>
      <c r="REF7" s="33"/>
      <c r="REG7" s="33"/>
      <c r="REH7" s="33"/>
      <c r="REI7" s="33"/>
      <c r="REJ7" s="33"/>
      <c r="REK7" s="33"/>
      <c r="REL7" s="33"/>
      <c r="REM7" s="33"/>
      <c r="REN7" s="33"/>
      <c r="REO7" s="33"/>
      <c r="REP7" s="33"/>
      <c r="REQ7" s="33"/>
      <c r="RER7" s="33"/>
      <c r="RES7" s="33"/>
      <c r="RET7" s="33"/>
      <c r="REU7" s="33"/>
      <c r="REV7" s="33"/>
      <c r="REW7" s="33"/>
      <c r="REX7" s="33"/>
      <c r="REY7" s="33"/>
      <c r="REZ7" s="33"/>
      <c r="RFA7" s="33"/>
      <c r="RFB7" s="33"/>
      <c r="RFC7" s="33"/>
      <c r="RFD7" s="33"/>
      <c r="RFE7" s="33"/>
      <c r="RFF7" s="33"/>
      <c r="RFG7" s="33"/>
      <c r="RFH7" s="33"/>
      <c r="RFI7" s="33"/>
      <c r="RFJ7" s="33"/>
      <c r="RFK7" s="33"/>
      <c r="RFL7" s="33"/>
      <c r="RFM7" s="33"/>
      <c r="RFN7" s="33"/>
      <c r="RFO7" s="33"/>
      <c r="RFP7" s="33"/>
      <c r="RFQ7" s="33"/>
      <c r="RFR7" s="33"/>
      <c r="RFS7" s="33"/>
      <c r="RFT7" s="33"/>
      <c r="RFU7" s="33"/>
      <c r="RFV7" s="33"/>
      <c r="RFW7" s="33"/>
      <c r="RFX7" s="33"/>
      <c r="RFY7" s="33"/>
      <c r="RFZ7" s="33"/>
      <c r="RGA7" s="33"/>
      <c r="RGB7" s="33"/>
      <c r="RGC7" s="33"/>
      <c r="RGD7" s="33"/>
      <c r="RGE7" s="33"/>
      <c r="RGF7" s="33"/>
      <c r="RGG7" s="33"/>
      <c r="RGH7" s="33"/>
      <c r="RGI7" s="33"/>
      <c r="RGJ7" s="33"/>
      <c r="RGK7" s="33"/>
      <c r="RGL7" s="33"/>
      <c r="RGM7" s="33"/>
      <c r="RGN7" s="33"/>
      <c r="RGO7" s="33"/>
      <c r="RGP7" s="33"/>
      <c r="RGQ7" s="33"/>
      <c r="RGR7" s="33"/>
      <c r="RGS7" s="33"/>
      <c r="RGT7" s="33"/>
      <c r="RGU7" s="33"/>
      <c r="RGV7" s="33"/>
      <c r="RGW7" s="33"/>
      <c r="RGX7" s="33"/>
      <c r="RGY7" s="33"/>
      <c r="RGZ7" s="33"/>
      <c r="RHA7" s="33"/>
      <c r="RHB7" s="33"/>
      <c r="RHC7" s="33"/>
      <c r="RHD7" s="33"/>
      <c r="RHE7" s="33"/>
      <c r="RHF7" s="33"/>
      <c r="RHG7" s="33"/>
      <c r="RHH7" s="33"/>
      <c r="RHI7" s="33"/>
      <c r="RHJ7" s="33"/>
      <c r="RHK7" s="33"/>
      <c r="RHL7" s="33"/>
      <c r="RHM7" s="33"/>
      <c r="RHN7" s="33"/>
      <c r="RHO7" s="33"/>
      <c r="RHP7" s="33"/>
      <c r="RHQ7" s="33"/>
      <c r="RHR7" s="33"/>
      <c r="RHS7" s="33"/>
      <c r="RHT7" s="33"/>
      <c r="RHU7" s="33"/>
      <c r="RHV7" s="33"/>
      <c r="RHW7" s="33"/>
      <c r="RHX7" s="33"/>
      <c r="RHY7" s="33"/>
      <c r="RHZ7" s="33"/>
      <c r="RIA7" s="33"/>
      <c r="RIB7" s="33"/>
      <c r="RIC7" s="33"/>
      <c r="RID7" s="33"/>
      <c r="RIE7" s="33"/>
      <c r="RIF7" s="33"/>
      <c r="RIG7" s="33"/>
      <c r="RIH7" s="33"/>
      <c r="RII7" s="33"/>
      <c r="RIJ7" s="33"/>
      <c r="RIK7" s="33"/>
      <c r="RIL7" s="33"/>
      <c r="RIM7" s="33"/>
      <c r="RIN7" s="33"/>
      <c r="RIO7" s="33"/>
      <c r="RIP7" s="33"/>
      <c r="RIQ7" s="33"/>
      <c r="RIR7" s="33"/>
      <c r="RIS7" s="33"/>
      <c r="RIT7" s="33"/>
      <c r="RIU7" s="33"/>
      <c r="RIV7" s="33"/>
      <c r="RIW7" s="33"/>
      <c r="RIX7" s="33"/>
      <c r="RIY7" s="33"/>
      <c r="RIZ7" s="33"/>
      <c r="RJA7" s="33"/>
      <c r="RJB7" s="33"/>
      <c r="RJC7" s="33"/>
      <c r="RJD7" s="33"/>
      <c r="RJE7" s="33"/>
      <c r="RJF7" s="33"/>
      <c r="RJG7" s="33"/>
      <c r="RJH7" s="33"/>
      <c r="RJI7" s="33"/>
      <c r="RJJ7" s="33"/>
      <c r="RJK7" s="33"/>
      <c r="RJL7" s="33"/>
      <c r="RJM7" s="33"/>
      <c r="RJN7" s="33"/>
      <c r="RJO7" s="33"/>
      <c r="RJP7" s="33"/>
      <c r="RJQ7" s="33"/>
      <c r="RJR7" s="33"/>
      <c r="RJS7" s="33"/>
      <c r="RJT7" s="33"/>
      <c r="RJU7" s="33"/>
      <c r="RJV7" s="33"/>
      <c r="RJW7" s="33"/>
      <c r="RJX7" s="33"/>
      <c r="RJY7" s="33"/>
      <c r="RJZ7" s="33"/>
      <c r="RKA7" s="33"/>
      <c r="RKB7" s="33"/>
      <c r="RKC7" s="33"/>
      <c r="RKD7" s="33"/>
      <c r="RKE7" s="33"/>
      <c r="RKF7" s="33"/>
      <c r="RKG7" s="33"/>
      <c r="RKH7" s="33"/>
      <c r="RKI7" s="33"/>
      <c r="RKJ7" s="33"/>
      <c r="RKK7" s="33"/>
      <c r="RKL7" s="33"/>
      <c r="RKM7" s="33"/>
      <c r="RKN7" s="33"/>
      <c r="RKO7" s="33"/>
      <c r="RKP7" s="33"/>
      <c r="RKQ7" s="33"/>
      <c r="RKR7" s="33"/>
      <c r="RKS7" s="33"/>
      <c r="RKT7" s="33"/>
      <c r="RKU7" s="33"/>
      <c r="RKV7" s="33"/>
      <c r="RKW7" s="33"/>
      <c r="RKX7" s="33"/>
      <c r="RKY7" s="33"/>
      <c r="RKZ7" s="33"/>
      <c r="RLA7" s="33"/>
      <c r="RLB7" s="33"/>
      <c r="RLC7" s="33"/>
      <c r="RLD7" s="33"/>
      <c r="RLE7" s="33"/>
      <c r="RLF7" s="33"/>
      <c r="RLG7" s="33"/>
      <c r="RLH7" s="33"/>
      <c r="RLI7" s="33"/>
      <c r="RLJ7" s="33"/>
      <c r="RLK7" s="33"/>
      <c r="RLL7" s="33"/>
      <c r="RLM7" s="33"/>
      <c r="RLN7" s="33"/>
      <c r="RLO7" s="33"/>
      <c r="RLP7" s="33"/>
      <c r="RLQ7" s="33"/>
      <c r="RLR7" s="33"/>
      <c r="RLS7" s="33"/>
      <c r="RLT7" s="33"/>
      <c r="RLU7" s="33"/>
      <c r="RLV7" s="33"/>
      <c r="RLW7" s="33"/>
      <c r="RLX7" s="33"/>
      <c r="RLY7" s="33"/>
      <c r="RLZ7" s="33"/>
      <c r="RMA7" s="33"/>
      <c r="RMB7" s="33"/>
      <c r="RMC7" s="33"/>
      <c r="RMD7" s="33"/>
      <c r="RME7" s="33"/>
      <c r="RMF7" s="33"/>
      <c r="RMG7" s="33"/>
      <c r="RMH7" s="33"/>
      <c r="RMI7" s="33"/>
      <c r="RMJ7" s="33"/>
      <c r="RMK7" s="33"/>
      <c r="RML7" s="33"/>
      <c r="RMM7" s="33"/>
      <c r="RMN7" s="33"/>
      <c r="RMO7" s="33"/>
      <c r="RMP7" s="33"/>
      <c r="RMQ7" s="33"/>
      <c r="RMR7" s="33"/>
      <c r="RMS7" s="33"/>
      <c r="RMT7" s="33"/>
      <c r="RMU7" s="33"/>
      <c r="RMV7" s="33"/>
      <c r="RMW7" s="33"/>
      <c r="RMX7" s="33"/>
      <c r="RMY7" s="33"/>
      <c r="RMZ7" s="33"/>
      <c r="RNA7" s="33"/>
      <c r="RNB7" s="33"/>
      <c r="RNC7" s="33"/>
      <c r="RND7" s="33"/>
      <c r="RNE7" s="33"/>
      <c r="RNF7" s="33"/>
      <c r="RNG7" s="33"/>
      <c r="RNH7" s="33"/>
      <c r="RNI7" s="33"/>
      <c r="RNJ7" s="33"/>
      <c r="RNK7" s="33"/>
      <c r="RNL7" s="33"/>
      <c r="RNM7" s="33"/>
      <c r="RNN7" s="33"/>
      <c r="RNO7" s="33"/>
      <c r="RNP7" s="33"/>
      <c r="RNQ7" s="33"/>
      <c r="RNR7" s="33"/>
      <c r="RNS7" s="33"/>
      <c r="RNT7" s="33"/>
      <c r="RNU7" s="33"/>
      <c r="RNV7" s="33"/>
      <c r="RNW7" s="33"/>
      <c r="RNX7" s="33"/>
      <c r="RNY7" s="33"/>
      <c r="RNZ7" s="33"/>
      <c r="ROA7" s="33"/>
      <c r="ROB7" s="33"/>
      <c r="ROC7" s="33"/>
      <c r="ROD7" s="33"/>
      <c r="ROE7" s="33"/>
      <c r="ROF7" s="33"/>
      <c r="ROG7" s="33"/>
      <c r="ROH7" s="33"/>
      <c r="ROI7" s="33"/>
      <c r="ROJ7" s="33"/>
      <c r="ROK7" s="33"/>
      <c r="ROL7" s="33"/>
      <c r="ROM7" s="33"/>
      <c r="RON7" s="33"/>
      <c r="ROO7" s="33"/>
      <c r="ROP7" s="33"/>
      <c r="ROQ7" s="33"/>
      <c r="ROR7" s="33"/>
      <c r="ROS7" s="33"/>
      <c r="ROT7" s="33"/>
      <c r="ROU7" s="33"/>
      <c r="ROV7" s="33"/>
      <c r="ROW7" s="33"/>
      <c r="ROX7" s="33"/>
      <c r="ROY7" s="33"/>
      <c r="ROZ7" s="33"/>
      <c r="RPA7" s="33"/>
      <c r="RPB7" s="33"/>
      <c r="RPC7" s="33"/>
      <c r="RPD7" s="33"/>
      <c r="RPE7" s="33"/>
      <c r="RPF7" s="33"/>
      <c r="RPG7" s="33"/>
      <c r="RPH7" s="33"/>
      <c r="RPI7" s="33"/>
      <c r="RPJ7" s="33"/>
      <c r="RPK7" s="33"/>
      <c r="RPL7" s="33"/>
      <c r="RPM7" s="33"/>
      <c r="RPN7" s="33"/>
      <c r="RPO7" s="33"/>
      <c r="RPP7" s="33"/>
      <c r="RPQ7" s="33"/>
      <c r="RPR7" s="33"/>
      <c r="RPS7" s="33"/>
      <c r="RPT7" s="33"/>
      <c r="RPU7" s="33"/>
      <c r="RPV7" s="33"/>
      <c r="RPW7" s="33"/>
      <c r="RPX7" s="33"/>
      <c r="RPY7" s="33"/>
      <c r="RPZ7" s="33"/>
      <c r="RQA7" s="33"/>
      <c r="RQB7" s="33"/>
      <c r="RQC7" s="33"/>
      <c r="RQD7" s="33"/>
      <c r="RQE7" s="33"/>
      <c r="RQF7" s="33"/>
      <c r="RQG7" s="33"/>
      <c r="RQH7" s="33"/>
      <c r="RQI7" s="33"/>
      <c r="RQJ7" s="33"/>
      <c r="RQK7" s="33"/>
      <c r="RQL7" s="33"/>
      <c r="RQM7" s="33"/>
      <c r="RQN7" s="33"/>
      <c r="RQO7" s="33"/>
      <c r="RQP7" s="33"/>
      <c r="RQQ7" s="33"/>
      <c r="RQR7" s="33"/>
      <c r="RQS7" s="33"/>
      <c r="RQT7" s="33"/>
      <c r="RQU7" s="33"/>
      <c r="RQV7" s="33"/>
      <c r="RQW7" s="33"/>
      <c r="RQX7" s="33"/>
      <c r="RQY7" s="33"/>
      <c r="RQZ7" s="33"/>
      <c r="RRA7" s="33"/>
      <c r="RRB7" s="33"/>
      <c r="RRC7" s="33"/>
      <c r="RRD7" s="33"/>
      <c r="RRE7" s="33"/>
      <c r="RRF7" s="33"/>
      <c r="RRG7" s="33"/>
      <c r="RRH7" s="33"/>
      <c r="RRI7" s="33"/>
      <c r="RRJ7" s="33"/>
      <c r="RRK7" s="33"/>
      <c r="RRL7" s="33"/>
      <c r="RRM7" s="33"/>
      <c r="RRN7" s="33"/>
      <c r="RRO7" s="33"/>
      <c r="RRP7" s="33"/>
      <c r="RRQ7" s="33"/>
      <c r="RRR7" s="33"/>
      <c r="RRS7" s="33"/>
      <c r="RRT7" s="33"/>
      <c r="RRU7" s="33"/>
      <c r="RRV7" s="33"/>
      <c r="RRW7" s="33"/>
      <c r="RRX7" s="33"/>
      <c r="RRY7" s="33"/>
      <c r="RRZ7" s="33"/>
      <c r="RSA7" s="33"/>
      <c r="RSB7" s="33"/>
      <c r="RSC7" s="33"/>
      <c r="RSD7" s="33"/>
      <c r="RSE7" s="33"/>
      <c r="RSF7" s="33"/>
      <c r="RSG7" s="33"/>
      <c r="RSH7" s="33"/>
      <c r="RSI7" s="33"/>
      <c r="RSJ7" s="33"/>
      <c r="RSK7" s="33"/>
      <c r="RSL7" s="33"/>
      <c r="RSM7" s="33"/>
      <c r="RSN7" s="33"/>
      <c r="RSO7" s="33"/>
      <c r="RSP7" s="33"/>
      <c r="RSQ7" s="33"/>
      <c r="RSR7" s="33"/>
      <c r="RSS7" s="33"/>
      <c r="RST7" s="33"/>
      <c r="RSU7" s="33"/>
      <c r="RSV7" s="33"/>
      <c r="RSW7" s="33"/>
      <c r="RSX7" s="33"/>
      <c r="RSY7" s="33"/>
      <c r="RSZ7" s="33"/>
      <c r="RTA7" s="33"/>
      <c r="RTB7" s="33"/>
      <c r="RTC7" s="33"/>
      <c r="RTD7" s="33"/>
      <c r="RTE7" s="33"/>
      <c r="RTF7" s="33"/>
      <c r="RTG7" s="33"/>
      <c r="RTH7" s="33"/>
      <c r="RTI7" s="33"/>
      <c r="RTJ7" s="33"/>
      <c r="RTK7" s="33"/>
      <c r="RTL7" s="33"/>
      <c r="RTM7" s="33"/>
      <c r="RTN7" s="33"/>
      <c r="RTO7" s="33"/>
      <c r="RTP7" s="33"/>
      <c r="RTQ7" s="33"/>
      <c r="RTR7" s="33"/>
      <c r="RTS7" s="33"/>
      <c r="RTT7" s="33"/>
      <c r="RTU7" s="33"/>
      <c r="RTV7" s="33"/>
      <c r="RTW7" s="33"/>
      <c r="RTX7" s="33"/>
      <c r="RTY7" s="33"/>
      <c r="RTZ7" s="33"/>
      <c r="RUA7" s="33"/>
      <c r="RUB7" s="33"/>
      <c r="RUC7" s="33"/>
      <c r="RUD7" s="33"/>
      <c r="RUE7" s="33"/>
      <c r="RUF7" s="33"/>
      <c r="RUG7" s="33"/>
      <c r="RUH7" s="33"/>
      <c r="RUI7" s="33"/>
      <c r="RUJ7" s="33"/>
      <c r="RUK7" s="33"/>
      <c r="RUL7" s="33"/>
      <c r="RUM7" s="33"/>
      <c r="RUN7" s="33"/>
      <c r="RUO7" s="33"/>
      <c r="RUP7" s="33"/>
      <c r="RUQ7" s="33"/>
      <c r="RUR7" s="33"/>
      <c r="RUS7" s="33"/>
      <c r="RUT7" s="33"/>
      <c r="RUU7" s="33"/>
      <c r="RUV7" s="33"/>
      <c r="RUW7" s="33"/>
      <c r="RUX7" s="33"/>
      <c r="RUY7" s="33"/>
      <c r="RUZ7" s="33"/>
      <c r="RVA7" s="33"/>
      <c r="RVB7" s="33"/>
      <c r="RVC7" s="33"/>
      <c r="RVD7" s="33"/>
      <c r="RVE7" s="33"/>
      <c r="RVF7" s="33"/>
      <c r="RVG7" s="33"/>
      <c r="RVH7" s="33"/>
      <c r="RVI7" s="33"/>
      <c r="RVJ7" s="33"/>
      <c r="RVK7" s="33"/>
      <c r="RVL7" s="33"/>
      <c r="RVM7" s="33"/>
      <c r="RVN7" s="33"/>
      <c r="RVO7" s="33"/>
      <c r="RVP7" s="33"/>
      <c r="RVQ7" s="33"/>
      <c r="RVR7" s="33"/>
      <c r="RVS7" s="33"/>
      <c r="RVT7" s="33"/>
      <c r="RVU7" s="33"/>
      <c r="RVV7" s="33"/>
      <c r="RVW7" s="33"/>
      <c r="RVX7" s="33"/>
      <c r="RVY7" s="33"/>
      <c r="RVZ7" s="33"/>
      <c r="RWA7" s="33"/>
      <c r="RWB7" s="33"/>
      <c r="RWC7" s="33"/>
      <c r="RWD7" s="33"/>
      <c r="RWE7" s="33"/>
      <c r="RWF7" s="33"/>
      <c r="RWG7" s="33"/>
      <c r="RWH7" s="33"/>
      <c r="RWI7" s="33"/>
      <c r="RWJ7" s="33"/>
      <c r="RWK7" s="33"/>
      <c r="RWL7" s="33"/>
      <c r="RWM7" s="33"/>
      <c r="RWN7" s="33"/>
      <c r="RWO7" s="33"/>
      <c r="RWP7" s="33"/>
      <c r="RWQ7" s="33"/>
      <c r="RWR7" s="33"/>
      <c r="RWS7" s="33"/>
      <c r="RWT7" s="33"/>
      <c r="RWU7" s="33"/>
      <c r="RWV7" s="33"/>
      <c r="RWW7" s="33"/>
      <c r="RWX7" s="33"/>
      <c r="RWY7" s="33"/>
      <c r="RWZ7" s="33"/>
      <c r="RXA7" s="33"/>
      <c r="RXB7" s="33"/>
      <c r="RXC7" s="33"/>
      <c r="RXD7" s="33"/>
      <c r="RXE7" s="33"/>
      <c r="RXF7" s="33"/>
      <c r="RXG7" s="33"/>
      <c r="RXH7" s="33"/>
      <c r="RXI7" s="33"/>
      <c r="RXJ7" s="33"/>
      <c r="RXK7" s="33"/>
      <c r="RXL7" s="33"/>
      <c r="RXM7" s="33"/>
      <c r="RXN7" s="33"/>
      <c r="RXO7" s="33"/>
      <c r="RXP7" s="33"/>
      <c r="RXQ7" s="33"/>
      <c r="RXR7" s="33"/>
      <c r="RXS7" s="33"/>
      <c r="RXT7" s="33"/>
      <c r="RXU7" s="33"/>
      <c r="RXV7" s="33"/>
      <c r="RXW7" s="33"/>
      <c r="RXX7" s="33"/>
      <c r="RXY7" s="33"/>
      <c r="RXZ7" s="33"/>
      <c r="RYA7" s="33"/>
      <c r="RYB7" s="33"/>
      <c r="RYC7" s="33"/>
      <c r="RYD7" s="33"/>
      <c r="RYE7" s="33"/>
      <c r="RYF7" s="33"/>
      <c r="RYG7" s="33"/>
      <c r="RYH7" s="33"/>
      <c r="RYI7" s="33"/>
      <c r="RYJ7" s="33"/>
      <c r="RYK7" s="33"/>
      <c r="RYL7" s="33"/>
      <c r="RYM7" s="33"/>
      <c r="RYN7" s="33"/>
      <c r="RYO7" s="33"/>
      <c r="RYP7" s="33"/>
      <c r="RYQ7" s="33"/>
      <c r="RYR7" s="33"/>
      <c r="RYS7" s="33"/>
      <c r="RYT7" s="33"/>
      <c r="RYU7" s="33"/>
      <c r="RYV7" s="33"/>
      <c r="RYW7" s="33"/>
      <c r="RYX7" s="33"/>
      <c r="RYY7" s="33"/>
      <c r="RYZ7" s="33"/>
      <c r="RZA7" s="33"/>
      <c r="RZB7" s="33"/>
      <c r="RZC7" s="33"/>
      <c r="RZD7" s="33"/>
      <c r="RZE7" s="33"/>
      <c r="RZF7" s="33"/>
      <c r="RZG7" s="33"/>
      <c r="RZH7" s="33"/>
      <c r="RZI7" s="33"/>
      <c r="RZJ7" s="33"/>
      <c r="RZK7" s="33"/>
      <c r="RZL7" s="33"/>
      <c r="RZM7" s="33"/>
      <c r="RZN7" s="33"/>
      <c r="RZO7" s="33"/>
      <c r="RZP7" s="33"/>
      <c r="RZQ7" s="33"/>
      <c r="RZR7" s="33"/>
      <c r="RZS7" s="33"/>
      <c r="RZT7" s="33"/>
      <c r="RZU7" s="33"/>
      <c r="RZV7" s="33"/>
      <c r="RZW7" s="33"/>
      <c r="RZX7" s="33"/>
      <c r="RZY7" s="33"/>
      <c r="RZZ7" s="33"/>
      <c r="SAA7" s="33"/>
      <c r="SAB7" s="33"/>
      <c r="SAC7" s="33"/>
      <c r="SAD7" s="33"/>
      <c r="SAE7" s="33"/>
      <c r="SAF7" s="33"/>
      <c r="SAG7" s="33"/>
      <c r="SAH7" s="33"/>
      <c r="SAI7" s="33"/>
      <c r="SAJ7" s="33"/>
      <c r="SAK7" s="33"/>
      <c r="SAL7" s="33"/>
      <c r="SAM7" s="33"/>
      <c r="SAN7" s="33"/>
      <c r="SAO7" s="33"/>
      <c r="SAP7" s="33"/>
      <c r="SAQ7" s="33"/>
      <c r="SAR7" s="33"/>
      <c r="SAS7" s="33"/>
      <c r="SAT7" s="33"/>
      <c r="SAU7" s="33"/>
      <c r="SAV7" s="33"/>
      <c r="SAW7" s="33"/>
      <c r="SAX7" s="33"/>
      <c r="SAY7" s="33"/>
      <c r="SAZ7" s="33"/>
      <c r="SBA7" s="33"/>
      <c r="SBB7" s="33"/>
      <c r="SBC7" s="33"/>
      <c r="SBD7" s="33"/>
      <c r="SBE7" s="33"/>
      <c r="SBF7" s="33"/>
      <c r="SBG7" s="33"/>
      <c r="SBH7" s="33"/>
      <c r="SBI7" s="33"/>
      <c r="SBJ7" s="33"/>
      <c r="SBK7" s="33"/>
      <c r="SBL7" s="33"/>
      <c r="SBM7" s="33"/>
      <c r="SBN7" s="33"/>
      <c r="SBO7" s="33"/>
      <c r="SBP7" s="33"/>
      <c r="SBQ7" s="33"/>
      <c r="SBR7" s="33"/>
      <c r="SBS7" s="33"/>
      <c r="SBT7" s="33"/>
      <c r="SBU7" s="33"/>
      <c r="SBV7" s="33"/>
      <c r="SBW7" s="33"/>
      <c r="SBX7" s="33"/>
      <c r="SBY7" s="33"/>
      <c r="SBZ7" s="33"/>
      <c r="SCA7" s="33"/>
      <c r="SCB7" s="33"/>
      <c r="SCC7" s="33"/>
      <c r="SCD7" s="33"/>
      <c r="SCE7" s="33"/>
      <c r="SCF7" s="33"/>
      <c r="SCG7" s="33"/>
      <c r="SCH7" s="33"/>
      <c r="SCI7" s="33"/>
      <c r="SCJ7" s="33"/>
      <c r="SCK7" s="33"/>
      <c r="SCL7" s="33"/>
      <c r="SCM7" s="33"/>
      <c r="SCN7" s="33"/>
      <c r="SCO7" s="33"/>
      <c r="SCP7" s="33"/>
      <c r="SCQ7" s="33"/>
      <c r="SCR7" s="33"/>
      <c r="SCS7" s="33"/>
      <c r="SCT7" s="33"/>
      <c r="SCU7" s="33"/>
      <c r="SCV7" s="33"/>
      <c r="SCW7" s="33"/>
      <c r="SCX7" s="33"/>
      <c r="SCY7" s="33"/>
      <c r="SCZ7" s="33"/>
      <c r="SDA7" s="33"/>
      <c r="SDB7" s="33"/>
      <c r="SDC7" s="33"/>
      <c r="SDD7" s="33"/>
      <c r="SDE7" s="33"/>
      <c r="SDF7" s="33"/>
      <c r="SDG7" s="33"/>
      <c r="SDH7" s="33"/>
      <c r="SDI7" s="33"/>
      <c r="SDJ7" s="33"/>
      <c r="SDK7" s="33"/>
      <c r="SDL7" s="33"/>
      <c r="SDM7" s="33"/>
      <c r="SDN7" s="33"/>
      <c r="SDO7" s="33"/>
      <c r="SDP7" s="33"/>
      <c r="SDQ7" s="33"/>
      <c r="SDR7" s="33"/>
      <c r="SDS7" s="33"/>
      <c r="SDT7" s="33"/>
      <c r="SDU7" s="33"/>
      <c r="SDV7" s="33"/>
      <c r="SDW7" s="33"/>
      <c r="SDX7" s="33"/>
      <c r="SDY7" s="33"/>
      <c r="SDZ7" s="33"/>
      <c r="SEA7" s="33"/>
      <c r="SEB7" s="33"/>
      <c r="SEC7" s="33"/>
      <c r="SED7" s="33"/>
      <c r="SEE7" s="33"/>
      <c r="SEF7" s="33"/>
      <c r="SEG7" s="33"/>
      <c r="SEH7" s="33"/>
      <c r="SEI7" s="33"/>
      <c r="SEJ7" s="33"/>
      <c r="SEK7" s="33"/>
      <c r="SEL7" s="33"/>
      <c r="SEM7" s="33"/>
      <c r="SEN7" s="33"/>
      <c r="SEO7" s="33"/>
      <c r="SEP7" s="33"/>
      <c r="SEQ7" s="33"/>
      <c r="SER7" s="33"/>
      <c r="SES7" s="33"/>
      <c r="SET7" s="33"/>
      <c r="SEU7" s="33"/>
      <c r="SEV7" s="33"/>
      <c r="SEW7" s="33"/>
      <c r="SEX7" s="33"/>
      <c r="SEY7" s="33"/>
      <c r="SEZ7" s="33"/>
      <c r="SFA7" s="33"/>
      <c r="SFB7" s="33"/>
      <c r="SFC7" s="33"/>
      <c r="SFD7" s="33"/>
      <c r="SFE7" s="33"/>
      <c r="SFF7" s="33"/>
      <c r="SFG7" s="33"/>
      <c r="SFH7" s="33"/>
      <c r="SFI7" s="33"/>
      <c r="SFJ7" s="33"/>
      <c r="SFK7" s="33"/>
      <c r="SFL7" s="33"/>
      <c r="SFM7" s="33"/>
      <c r="SFN7" s="33"/>
      <c r="SFO7" s="33"/>
      <c r="SFP7" s="33"/>
      <c r="SFQ7" s="33"/>
      <c r="SFR7" s="33"/>
      <c r="SFS7" s="33"/>
      <c r="SFT7" s="33"/>
      <c r="SFU7" s="33"/>
      <c r="SFV7" s="33"/>
      <c r="SFW7" s="33"/>
      <c r="SFX7" s="33"/>
      <c r="SFY7" s="33"/>
      <c r="SFZ7" s="33"/>
      <c r="SGA7" s="33"/>
      <c r="SGB7" s="33"/>
      <c r="SGC7" s="33"/>
      <c r="SGD7" s="33"/>
      <c r="SGE7" s="33"/>
      <c r="SGF7" s="33"/>
      <c r="SGG7" s="33"/>
      <c r="SGH7" s="33"/>
      <c r="SGI7" s="33"/>
      <c r="SGJ7" s="33"/>
      <c r="SGK7" s="33"/>
      <c r="SGL7" s="33"/>
      <c r="SGM7" s="33"/>
      <c r="SGN7" s="33"/>
      <c r="SGO7" s="33"/>
      <c r="SGP7" s="33"/>
      <c r="SGQ7" s="33"/>
      <c r="SGR7" s="33"/>
      <c r="SGS7" s="33"/>
      <c r="SGT7" s="33"/>
      <c r="SGU7" s="33"/>
      <c r="SGV7" s="33"/>
      <c r="SGW7" s="33"/>
      <c r="SGX7" s="33"/>
      <c r="SGY7" s="33"/>
      <c r="SGZ7" s="33"/>
      <c r="SHA7" s="33"/>
      <c r="SHB7" s="33"/>
      <c r="SHC7" s="33"/>
      <c r="SHD7" s="33"/>
      <c r="SHE7" s="33"/>
      <c r="SHF7" s="33"/>
      <c r="SHG7" s="33"/>
      <c r="SHH7" s="33"/>
      <c r="SHI7" s="33"/>
      <c r="SHJ7" s="33"/>
      <c r="SHK7" s="33"/>
      <c r="SHL7" s="33"/>
      <c r="SHM7" s="33"/>
      <c r="SHN7" s="33"/>
      <c r="SHO7" s="33"/>
      <c r="SHP7" s="33"/>
      <c r="SHQ7" s="33"/>
      <c r="SHR7" s="33"/>
      <c r="SHS7" s="33"/>
      <c r="SHT7" s="33"/>
      <c r="SHU7" s="33"/>
      <c r="SHV7" s="33"/>
      <c r="SHW7" s="33"/>
      <c r="SHX7" s="33"/>
      <c r="SHY7" s="33"/>
      <c r="SHZ7" s="33"/>
      <c r="SIA7" s="33"/>
      <c r="SIB7" s="33"/>
      <c r="SIC7" s="33"/>
      <c r="SID7" s="33"/>
      <c r="SIE7" s="33"/>
      <c r="SIF7" s="33"/>
      <c r="SIG7" s="33"/>
      <c r="SIH7" s="33"/>
      <c r="SII7" s="33"/>
      <c r="SIJ7" s="33"/>
      <c r="SIK7" s="33"/>
      <c r="SIL7" s="33"/>
      <c r="SIM7" s="33"/>
      <c r="SIN7" s="33"/>
      <c r="SIO7" s="33"/>
      <c r="SIP7" s="33"/>
      <c r="SIQ7" s="33"/>
      <c r="SIR7" s="33"/>
      <c r="SIS7" s="33"/>
      <c r="SIT7" s="33"/>
      <c r="SIU7" s="33"/>
      <c r="SIV7" s="33"/>
      <c r="SIW7" s="33"/>
      <c r="SIX7" s="33"/>
      <c r="SIY7" s="33"/>
      <c r="SIZ7" s="33"/>
      <c r="SJA7" s="33"/>
      <c r="SJB7" s="33"/>
      <c r="SJC7" s="33"/>
      <c r="SJD7" s="33"/>
      <c r="SJE7" s="33"/>
      <c r="SJF7" s="33"/>
      <c r="SJG7" s="33"/>
      <c r="SJH7" s="33"/>
      <c r="SJI7" s="33"/>
      <c r="SJJ7" s="33"/>
      <c r="SJK7" s="33"/>
      <c r="SJL7" s="33"/>
      <c r="SJM7" s="33"/>
      <c r="SJN7" s="33"/>
      <c r="SJO7" s="33"/>
      <c r="SJP7" s="33"/>
      <c r="SJQ7" s="33"/>
      <c r="SJR7" s="33"/>
      <c r="SJS7" s="33"/>
      <c r="SJT7" s="33"/>
      <c r="SJU7" s="33"/>
      <c r="SJV7" s="33"/>
      <c r="SJW7" s="33"/>
      <c r="SJX7" s="33"/>
      <c r="SJY7" s="33"/>
      <c r="SJZ7" s="33"/>
      <c r="SKA7" s="33"/>
      <c r="SKB7" s="33"/>
      <c r="SKC7" s="33"/>
      <c r="SKD7" s="33"/>
      <c r="SKE7" s="33"/>
      <c r="SKF7" s="33"/>
      <c r="SKG7" s="33"/>
      <c r="SKH7" s="33"/>
      <c r="SKI7" s="33"/>
      <c r="SKJ7" s="33"/>
      <c r="SKK7" s="33"/>
      <c r="SKL7" s="33"/>
      <c r="SKM7" s="33"/>
      <c r="SKN7" s="33"/>
      <c r="SKO7" s="33"/>
      <c r="SKP7" s="33"/>
      <c r="SKQ7" s="33"/>
      <c r="SKR7" s="33"/>
      <c r="SKS7" s="33"/>
      <c r="SKT7" s="33"/>
      <c r="SKU7" s="33"/>
      <c r="SKV7" s="33"/>
      <c r="SKW7" s="33"/>
      <c r="SKX7" s="33"/>
      <c r="SKY7" s="33"/>
      <c r="SKZ7" s="33"/>
      <c r="SLA7" s="33"/>
      <c r="SLB7" s="33"/>
      <c r="SLC7" s="33"/>
      <c r="SLD7" s="33"/>
      <c r="SLE7" s="33"/>
      <c r="SLF7" s="33"/>
      <c r="SLG7" s="33"/>
      <c r="SLH7" s="33"/>
      <c r="SLI7" s="33"/>
      <c r="SLJ7" s="33"/>
      <c r="SLK7" s="33"/>
      <c r="SLL7" s="33"/>
      <c r="SLM7" s="33"/>
      <c r="SLN7" s="33"/>
      <c r="SLO7" s="33"/>
      <c r="SLP7" s="33"/>
      <c r="SLQ7" s="33"/>
      <c r="SLR7" s="33"/>
      <c r="SLS7" s="33"/>
      <c r="SLT7" s="33"/>
      <c r="SLU7" s="33"/>
      <c r="SLV7" s="33"/>
      <c r="SLW7" s="33"/>
      <c r="SLX7" s="33"/>
      <c r="SLY7" s="33"/>
      <c r="SLZ7" s="33"/>
      <c r="SMA7" s="33"/>
      <c r="SMB7" s="33"/>
      <c r="SMC7" s="33"/>
      <c r="SMD7" s="33"/>
      <c r="SME7" s="33"/>
      <c r="SMF7" s="33"/>
      <c r="SMG7" s="33"/>
      <c r="SMH7" s="33"/>
      <c r="SMI7" s="33"/>
      <c r="SMJ7" s="33"/>
      <c r="SMK7" s="33"/>
      <c r="SML7" s="33"/>
      <c r="SMM7" s="33"/>
      <c r="SMN7" s="33"/>
      <c r="SMO7" s="33"/>
      <c r="SMP7" s="33"/>
      <c r="SMQ7" s="33"/>
      <c r="SMR7" s="33"/>
      <c r="SMS7" s="33"/>
      <c r="SMT7" s="33"/>
      <c r="SMU7" s="33"/>
      <c r="SMV7" s="33"/>
      <c r="SMW7" s="33"/>
      <c r="SMX7" s="33"/>
      <c r="SMY7" s="33"/>
      <c r="SMZ7" s="33"/>
      <c r="SNA7" s="33"/>
      <c r="SNB7" s="33"/>
      <c r="SNC7" s="33"/>
      <c r="SND7" s="33"/>
      <c r="SNE7" s="33"/>
      <c r="SNF7" s="33"/>
      <c r="SNG7" s="33"/>
      <c r="SNH7" s="33"/>
      <c r="SNI7" s="33"/>
      <c r="SNJ7" s="33"/>
      <c r="SNK7" s="33"/>
      <c r="SNL7" s="33"/>
      <c r="SNM7" s="33"/>
      <c r="SNN7" s="33"/>
      <c r="SNO7" s="33"/>
      <c r="SNP7" s="33"/>
      <c r="SNQ7" s="33"/>
      <c r="SNR7" s="33"/>
      <c r="SNS7" s="33"/>
      <c r="SNT7" s="33"/>
      <c r="SNU7" s="33"/>
      <c r="SNV7" s="33"/>
      <c r="SNW7" s="33"/>
      <c r="SNX7" s="33"/>
      <c r="SNY7" s="33"/>
      <c r="SNZ7" s="33"/>
      <c r="SOA7" s="33"/>
      <c r="SOB7" s="33"/>
      <c r="SOC7" s="33"/>
      <c r="SOD7" s="33"/>
      <c r="SOE7" s="33"/>
      <c r="SOF7" s="33"/>
      <c r="SOG7" s="33"/>
      <c r="SOH7" s="33"/>
      <c r="SOI7" s="33"/>
      <c r="SOJ7" s="33"/>
      <c r="SOK7" s="33"/>
      <c r="SOL7" s="33"/>
      <c r="SOM7" s="33"/>
      <c r="SON7" s="33"/>
      <c r="SOO7" s="33"/>
      <c r="SOP7" s="33"/>
      <c r="SOQ7" s="33"/>
      <c r="SOR7" s="33"/>
      <c r="SOS7" s="33"/>
      <c r="SOT7" s="33"/>
      <c r="SOU7" s="33"/>
      <c r="SOV7" s="33"/>
      <c r="SOW7" s="33"/>
      <c r="SOX7" s="33"/>
      <c r="SOY7" s="33"/>
      <c r="SOZ7" s="33"/>
      <c r="SPA7" s="33"/>
      <c r="SPB7" s="33"/>
      <c r="SPC7" s="33"/>
      <c r="SPD7" s="33"/>
      <c r="SPE7" s="33"/>
      <c r="SPF7" s="33"/>
      <c r="SPG7" s="33"/>
      <c r="SPH7" s="33"/>
      <c r="SPI7" s="33"/>
      <c r="SPJ7" s="33"/>
      <c r="SPK7" s="33"/>
      <c r="SPL7" s="33"/>
      <c r="SPM7" s="33"/>
      <c r="SPN7" s="33"/>
      <c r="SPO7" s="33"/>
      <c r="SPP7" s="33"/>
      <c r="SPQ7" s="33"/>
      <c r="SPR7" s="33"/>
      <c r="SPS7" s="33"/>
      <c r="SPT7" s="33"/>
      <c r="SPU7" s="33"/>
      <c r="SPV7" s="33"/>
      <c r="SPW7" s="33"/>
      <c r="SPX7" s="33"/>
      <c r="SPY7" s="33"/>
      <c r="SPZ7" s="33"/>
      <c r="SQA7" s="33"/>
      <c r="SQB7" s="33"/>
      <c r="SQC7" s="33"/>
      <c r="SQD7" s="33"/>
      <c r="SQE7" s="33"/>
      <c r="SQF7" s="33"/>
      <c r="SQG7" s="33"/>
      <c r="SQH7" s="33"/>
      <c r="SQI7" s="33"/>
      <c r="SQJ7" s="33"/>
      <c r="SQK7" s="33"/>
      <c r="SQL7" s="33"/>
      <c r="SQM7" s="33"/>
      <c r="SQN7" s="33"/>
      <c r="SQO7" s="33"/>
      <c r="SQP7" s="33"/>
      <c r="SQQ7" s="33"/>
      <c r="SQR7" s="33"/>
      <c r="SQS7" s="33"/>
      <c r="SQT7" s="33"/>
      <c r="SQU7" s="33"/>
      <c r="SQV7" s="33"/>
      <c r="SQW7" s="33"/>
      <c r="SQX7" s="33"/>
      <c r="SQY7" s="33"/>
      <c r="SQZ7" s="33"/>
      <c r="SRA7" s="33"/>
      <c r="SRB7" s="33"/>
      <c r="SRC7" s="33"/>
      <c r="SRD7" s="33"/>
      <c r="SRE7" s="33"/>
      <c r="SRF7" s="33"/>
      <c r="SRG7" s="33"/>
      <c r="SRH7" s="33"/>
      <c r="SRI7" s="33"/>
      <c r="SRJ7" s="33"/>
      <c r="SRK7" s="33"/>
      <c r="SRL7" s="33"/>
      <c r="SRM7" s="33"/>
      <c r="SRN7" s="33"/>
      <c r="SRO7" s="33"/>
      <c r="SRP7" s="33"/>
      <c r="SRQ7" s="33"/>
      <c r="SRR7" s="33"/>
      <c r="SRS7" s="33"/>
      <c r="SRT7" s="33"/>
      <c r="SRU7" s="33"/>
      <c r="SRV7" s="33"/>
      <c r="SRW7" s="33"/>
      <c r="SRX7" s="33"/>
      <c r="SRY7" s="33"/>
      <c r="SRZ7" s="33"/>
      <c r="SSA7" s="33"/>
      <c r="SSB7" s="33"/>
      <c r="SSC7" s="33"/>
      <c r="SSD7" s="33"/>
      <c r="SSE7" s="33"/>
      <c r="SSF7" s="33"/>
      <c r="SSG7" s="33"/>
      <c r="SSH7" s="33"/>
      <c r="SSI7" s="33"/>
      <c r="SSJ7" s="33"/>
      <c r="SSK7" s="33"/>
      <c r="SSL7" s="33"/>
      <c r="SSM7" s="33"/>
      <c r="SSN7" s="33"/>
      <c r="SSO7" s="33"/>
      <c r="SSP7" s="33"/>
      <c r="SSQ7" s="33"/>
      <c r="SSR7" s="33"/>
      <c r="SSS7" s="33"/>
      <c r="SST7" s="33"/>
      <c r="SSU7" s="33"/>
      <c r="SSV7" s="33"/>
      <c r="SSW7" s="33"/>
      <c r="SSX7" s="33"/>
      <c r="SSY7" s="33"/>
      <c r="SSZ7" s="33"/>
      <c r="STA7" s="33"/>
      <c r="STB7" s="33"/>
      <c r="STC7" s="33"/>
      <c r="STD7" s="33"/>
      <c r="STE7" s="33"/>
      <c r="STF7" s="33"/>
      <c r="STG7" s="33"/>
      <c r="STH7" s="33"/>
      <c r="STI7" s="33"/>
      <c r="STJ7" s="33"/>
      <c r="STK7" s="33"/>
      <c r="STL7" s="33"/>
      <c r="STM7" s="33"/>
      <c r="STN7" s="33"/>
      <c r="STO7" s="33"/>
      <c r="STP7" s="33"/>
      <c r="STQ7" s="33"/>
      <c r="STR7" s="33"/>
      <c r="STS7" s="33"/>
      <c r="STT7" s="33"/>
      <c r="STU7" s="33"/>
      <c r="STV7" s="33"/>
      <c r="STW7" s="33"/>
      <c r="STX7" s="33"/>
      <c r="STY7" s="33"/>
      <c r="STZ7" s="33"/>
      <c r="SUA7" s="33"/>
      <c r="SUB7" s="33"/>
      <c r="SUC7" s="33"/>
      <c r="SUD7" s="33"/>
      <c r="SUE7" s="33"/>
      <c r="SUF7" s="33"/>
      <c r="SUG7" s="33"/>
      <c r="SUH7" s="33"/>
      <c r="SUI7" s="33"/>
      <c r="SUJ7" s="33"/>
      <c r="SUK7" s="33"/>
      <c r="SUL7" s="33"/>
      <c r="SUM7" s="33"/>
      <c r="SUN7" s="33"/>
      <c r="SUO7" s="33"/>
      <c r="SUP7" s="33"/>
      <c r="SUQ7" s="33"/>
      <c r="SUR7" s="33"/>
      <c r="SUS7" s="33"/>
      <c r="SUT7" s="33"/>
      <c r="SUU7" s="33"/>
      <c r="SUV7" s="33"/>
      <c r="SUW7" s="33"/>
      <c r="SUX7" s="33"/>
      <c r="SUY7" s="33"/>
      <c r="SUZ7" s="33"/>
      <c r="SVA7" s="33"/>
      <c r="SVB7" s="33"/>
      <c r="SVC7" s="33"/>
      <c r="SVD7" s="33"/>
      <c r="SVE7" s="33"/>
      <c r="SVF7" s="33"/>
      <c r="SVG7" s="33"/>
      <c r="SVH7" s="33"/>
      <c r="SVI7" s="33"/>
      <c r="SVJ7" s="33"/>
      <c r="SVK7" s="33"/>
      <c r="SVL7" s="33"/>
      <c r="SVM7" s="33"/>
      <c r="SVN7" s="33"/>
      <c r="SVO7" s="33"/>
      <c r="SVP7" s="33"/>
      <c r="SVQ7" s="33"/>
      <c r="SVR7" s="33"/>
      <c r="SVS7" s="33"/>
      <c r="SVT7" s="33"/>
      <c r="SVU7" s="33"/>
      <c r="SVV7" s="33"/>
      <c r="SVW7" s="33"/>
      <c r="SVX7" s="33"/>
      <c r="SVY7" s="33"/>
      <c r="SVZ7" s="33"/>
      <c r="SWA7" s="33"/>
      <c r="SWB7" s="33"/>
      <c r="SWC7" s="33"/>
      <c r="SWD7" s="33"/>
      <c r="SWE7" s="33"/>
      <c r="SWF7" s="33"/>
      <c r="SWG7" s="33"/>
      <c r="SWH7" s="33"/>
      <c r="SWI7" s="33"/>
      <c r="SWJ7" s="33"/>
      <c r="SWK7" s="33"/>
      <c r="SWL7" s="33"/>
      <c r="SWM7" s="33"/>
      <c r="SWN7" s="33"/>
      <c r="SWO7" s="33"/>
      <c r="SWP7" s="33"/>
      <c r="SWQ7" s="33"/>
      <c r="SWR7" s="33"/>
      <c r="SWS7" s="33"/>
      <c r="SWT7" s="33"/>
      <c r="SWU7" s="33"/>
      <c r="SWV7" s="33"/>
      <c r="SWW7" s="33"/>
      <c r="SWX7" s="33"/>
      <c r="SWY7" s="33"/>
      <c r="SWZ7" s="33"/>
      <c r="SXA7" s="33"/>
      <c r="SXB7" s="33"/>
      <c r="SXC7" s="33"/>
      <c r="SXD7" s="33"/>
      <c r="SXE7" s="33"/>
      <c r="SXF7" s="33"/>
      <c r="SXG7" s="33"/>
      <c r="SXH7" s="33"/>
      <c r="SXI7" s="33"/>
      <c r="SXJ7" s="33"/>
      <c r="SXK7" s="33"/>
      <c r="SXL7" s="33"/>
      <c r="SXM7" s="33"/>
      <c r="SXN7" s="33"/>
      <c r="SXO7" s="33"/>
      <c r="SXP7" s="33"/>
      <c r="SXQ7" s="33"/>
      <c r="SXR7" s="33"/>
      <c r="SXS7" s="33"/>
      <c r="SXT7" s="33"/>
      <c r="SXU7" s="33"/>
      <c r="SXV7" s="33"/>
      <c r="SXW7" s="33"/>
      <c r="SXX7" s="33"/>
      <c r="SXY7" s="33"/>
      <c r="SXZ7" s="33"/>
      <c r="SYA7" s="33"/>
      <c r="SYB7" s="33"/>
      <c r="SYC7" s="33"/>
      <c r="SYD7" s="33"/>
      <c r="SYE7" s="33"/>
      <c r="SYF7" s="33"/>
      <c r="SYG7" s="33"/>
      <c r="SYH7" s="33"/>
      <c r="SYI7" s="33"/>
      <c r="SYJ7" s="33"/>
      <c r="SYK7" s="33"/>
      <c r="SYL7" s="33"/>
      <c r="SYM7" s="33"/>
      <c r="SYN7" s="33"/>
      <c r="SYO7" s="33"/>
      <c r="SYP7" s="33"/>
      <c r="SYQ7" s="33"/>
      <c r="SYR7" s="33"/>
      <c r="SYS7" s="33"/>
      <c r="SYT7" s="33"/>
      <c r="SYU7" s="33"/>
      <c r="SYV7" s="33"/>
      <c r="SYW7" s="33"/>
      <c r="SYX7" s="33"/>
      <c r="SYY7" s="33"/>
      <c r="SYZ7" s="33"/>
      <c r="SZA7" s="33"/>
      <c r="SZB7" s="33"/>
      <c r="SZC7" s="33"/>
      <c r="SZD7" s="33"/>
      <c r="SZE7" s="33"/>
      <c r="SZF7" s="33"/>
      <c r="SZG7" s="33"/>
      <c r="SZH7" s="33"/>
      <c r="SZI7" s="33"/>
      <c r="SZJ7" s="33"/>
      <c r="SZK7" s="33"/>
      <c r="SZL7" s="33"/>
      <c r="SZM7" s="33"/>
      <c r="SZN7" s="33"/>
      <c r="SZO7" s="33"/>
      <c r="SZP7" s="33"/>
      <c r="SZQ7" s="33"/>
      <c r="SZR7" s="33"/>
      <c r="SZS7" s="33"/>
      <c r="SZT7" s="33"/>
      <c r="SZU7" s="33"/>
      <c r="SZV7" s="33"/>
      <c r="SZW7" s="33"/>
      <c r="SZX7" s="33"/>
      <c r="SZY7" s="33"/>
      <c r="SZZ7" s="33"/>
      <c r="TAA7" s="33"/>
      <c r="TAB7" s="33"/>
      <c r="TAC7" s="33"/>
      <c r="TAD7" s="33"/>
      <c r="TAE7" s="33"/>
      <c r="TAF7" s="33"/>
      <c r="TAG7" s="33"/>
      <c r="TAH7" s="33"/>
      <c r="TAI7" s="33"/>
      <c r="TAJ7" s="33"/>
      <c r="TAK7" s="33"/>
      <c r="TAL7" s="33"/>
      <c r="TAM7" s="33"/>
      <c r="TAN7" s="33"/>
      <c r="TAO7" s="33"/>
      <c r="TAP7" s="33"/>
      <c r="TAQ7" s="33"/>
      <c r="TAR7" s="33"/>
      <c r="TAS7" s="33"/>
      <c r="TAT7" s="33"/>
      <c r="TAU7" s="33"/>
      <c r="TAV7" s="33"/>
      <c r="TAW7" s="33"/>
      <c r="TAX7" s="33"/>
      <c r="TAY7" s="33"/>
      <c r="TAZ7" s="33"/>
      <c r="TBA7" s="33"/>
      <c r="TBB7" s="33"/>
      <c r="TBC7" s="33"/>
      <c r="TBD7" s="33"/>
      <c r="TBE7" s="33"/>
      <c r="TBF7" s="33"/>
      <c r="TBG7" s="33"/>
      <c r="TBH7" s="33"/>
      <c r="TBI7" s="33"/>
      <c r="TBJ7" s="33"/>
      <c r="TBK7" s="33"/>
      <c r="TBL7" s="33"/>
      <c r="TBM7" s="33"/>
      <c r="TBN7" s="33"/>
      <c r="TBO7" s="33"/>
      <c r="TBP7" s="33"/>
      <c r="TBQ7" s="33"/>
      <c r="TBR7" s="33"/>
      <c r="TBS7" s="33"/>
      <c r="TBT7" s="33"/>
      <c r="TBU7" s="33"/>
      <c r="TBV7" s="33"/>
      <c r="TBW7" s="33"/>
      <c r="TBX7" s="33"/>
      <c r="TBY7" s="33"/>
      <c r="TBZ7" s="33"/>
      <c r="TCA7" s="33"/>
      <c r="TCB7" s="33"/>
      <c r="TCC7" s="33"/>
      <c r="TCD7" s="33"/>
      <c r="TCE7" s="33"/>
      <c r="TCF7" s="33"/>
      <c r="TCG7" s="33"/>
      <c r="TCH7" s="33"/>
      <c r="TCI7" s="33"/>
      <c r="TCJ7" s="33"/>
      <c r="TCK7" s="33"/>
      <c r="TCL7" s="33"/>
      <c r="TCM7" s="33"/>
      <c r="TCN7" s="33"/>
      <c r="TCO7" s="33"/>
      <c r="TCP7" s="33"/>
      <c r="TCQ7" s="33"/>
      <c r="TCR7" s="33"/>
      <c r="TCS7" s="33"/>
      <c r="TCT7" s="33"/>
      <c r="TCU7" s="33"/>
      <c r="TCV7" s="33"/>
      <c r="TCW7" s="33"/>
      <c r="TCX7" s="33"/>
      <c r="TCY7" s="33"/>
      <c r="TCZ7" s="33"/>
      <c r="TDA7" s="33"/>
      <c r="TDB7" s="33"/>
      <c r="TDC7" s="33"/>
      <c r="TDD7" s="33"/>
      <c r="TDE7" s="33"/>
      <c r="TDF7" s="33"/>
      <c r="TDG7" s="33"/>
      <c r="TDH7" s="33"/>
      <c r="TDI7" s="33"/>
      <c r="TDJ7" s="33"/>
      <c r="TDK7" s="33"/>
      <c r="TDL7" s="33"/>
      <c r="TDM7" s="33"/>
      <c r="TDN7" s="33"/>
      <c r="TDO7" s="33"/>
      <c r="TDP7" s="33"/>
      <c r="TDQ7" s="33"/>
      <c r="TDR7" s="33"/>
      <c r="TDS7" s="33"/>
      <c r="TDT7" s="33"/>
      <c r="TDU7" s="33"/>
      <c r="TDV7" s="33"/>
      <c r="TDW7" s="33"/>
      <c r="TDX7" s="33"/>
      <c r="TDY7" s="33"/>
      <c r="TDZ7" s="33"/>
      <c r="TEA7" s="33"/>
      <c r="TEB7" s="33"/>
      <c r="TEC7" s="33"/>
      <c r="TED7" s="33"/>
      <c r="TEE7" s="33"/>
      <c r="TEF7" s="33"/>
      <c r="TEG7" s="33"/>
      <c r="TEH7" s="33"/>
      <c r="TEI7" s="33"/>
      <c r="TEJ7" s="33"/>
      <c r="TEK7" s="33"/>
      <c r="TEL7" s="33"/>
      <c r="TEM7" s="33"/>
      <c r="TEN7" s="33"/>
      <c r="TEO7" s="33"/>
      <c r="TEP7" s="33"/>
      <c r="TEQ7" s="33"/>
      <c r="TER7" s="33"/>
      <c r="TES7" s="33"/>
      <c r="TET7" s="33"/>
      <c r="TEU7" s="33"/>
      <c r="TEV7" s="33"/>
      <c r="TEW7" s="33"/>
      <c r="TEX7" s="33"/>
      <c r="TEY7" s="33"/>
      <c r="TEZ7" s="33"/>
      <c r="TFA7" s="33"/>
      <c r="TFB7" s="33"/>
      <c r="TFC7" s="33"/>
      <c r="TFD7" s="33"/>
      <c r="TFE7" s="33"/>
      <c r="TFF7" s="33"/>
      <c r="TFG7" s="33"/>
      <c r="TFH7" s="33"/>
      <c r="TFI7" s="33"/>
      <c r="TFJ7" s="33"/>
      <c r="TFK7" s="33"/>
      <c r="TFL7" s="33"/>
      <c r="TFM7" s="33"/>
      <c r="TFN7" s="33"/>
      <c r="TFO7" s="33"/>
      <c r="TFP7" s="33"/>
      <c r="TFQ7" s="33"/>
      <c r="TFR7" s="33"/>
      <c r="TFS7" s="33"/>
      <c r="TFT7" s="33"/>
      <c r="TFU7" s="33"/>
      <c r="TFV7" s="33"/>
      <c r="TFW7" s="33"/>
      <c r="TFX7" s="33"/>
      <c r="TFY7" s="33"/>
      <c r="TFZ7" s="33"/>
      <c r="TGA7" s="33"/>
      <c r="TGB7" s="33"/>
      <c r="TGC7" s="33"/>
      <c r="TGD7" s="33"/>
      <c r="TGE7" s="33"/>
      <c r="TGF7" s="33"/>
      <c r="TGG7" s="33"/>
      <c r="TGH7" s="33"/>
      <c r="TGI7" s="33"/>
      <c r="TGJ7" s="33"/>
      <c r="TGK7" s="33"/>
      <c r="TGL7" s="33"/>
      <c r="TGM7" s="33"/>
      <c r="TGN7" s="33"/>
      <c r="TGO7" s="33"/>
      <c r="TGP7" s="33"/>
      <c r="TGQ7" s="33"/>
      <c r="TGR7" s="33"/>
      <c r="TGS7" s="33"/>
      <c r="TGT7" s="33"/>
      <c r="TGU7" s="33"/>
      <c r="TGV7" s="33"/>
      <c r="TGW7" s="33"/>
      <c r="TGX7" s="33"/>
      <c r="TGY7" s="33"/>
      <c r="TGZ7" s="33"/>
      <c r="THA7" s="33"/>
      <c r="THB7" s="33"/>
      <c r="THC7" s="33"/>
      <c r="THD7" s="33"/>
      <c r="THE7" s="33"/>
      <c r="THF7" s="33"/>
      <c r="THG7" s="33"/>
      <c r="THH7" s="33"/>
      <c r="THI7" s="33"/>
      <c r="THJ7" s="33"/>
      <c r="THK7" s="33"/>
      <c r="THL7" s="33"/>
      <c r="THM7" s="33"/>
      <c r="THN7" s="33"/>
      <c r="THO7" s="33"/>
      <c r="THP7" s="33"/>
      <c r="THQ7" s="33"/>
      <c r="THR7" s="33"/>
      <c r="THS7" s="33"/>
      <c r="THT7" s="33"/>
      <c r="THU7" s="33"/>
      <c r="THV7" s="33"/>
      <c r="THW7" s="33"/>
      <c r="THX7" s="33"/>
      <c r="THY7" s="33"/>
      <c r="THZ7" s="33"/>
      <c r="TIA7" s="33"/>
      <c r="TIB7" s="33"/>
      <c r="TIC7" s="33"/>
      <c r="TID7" s="33"/>
      <c r="TIE7" s="33"/>
      <c r="TIF7" s="33"/>
      <c r="TIG7" s="33"/>
      <c r="TIH7" s="33"/>
      <c r="TII7" s="33"/>
      <c r="TIJ7" s="33"/>
      <c r="TIK7" s="33"/>
      <c r="TIL7" s="33"/>
      <c r="TIM7" s="33"/>
      <c r="TIN7" s="33"/>
      <c r="TIO7" s="33"/>
      <c r="TIP7" s="33"/>
      <c r="TIQ7" s="33"/>
      <c r="TIR7" s="33"/>
      <c r="TIS7" s="33"/>
      <c r="TIT7" s="33"/>
      <c r="TIU7" s="33"/>
      <c r="TIV7" s="33"/>
      <c r="TIW7" s="33"/>
      <c r="TIX7" s="33"/>
      <c r="TIY7" s="33"/>
      <c r="TIZ7" s="33"/>
      <c r="TJA7" s="33"/>
      <c r="TJB7" s="33"/>
      <c r="TJC7" s="33"/>
      <c r="TJD7" s="33"/>
      <c r="TJE7" s="33"/>
      <c r="TJF7" s="33"/>
      <c r="TJG7" s="33"/>
      <c r="TJH7" s="33"/>
      <c r="TJI7" s="33"/>
      <c r="TJJ7" s="33"/>
      <c r="TJK7" s="33"/>
      <c r="TJL7" s="33"/>
      <c r="TJM7" s="33"/>
      <c r="TJN7" s="33"/>
      <c r="TJO7" s="33"/>
      <c r="TJP7" s="33"/>
      <c r="TJQ7" s="33"/>
      <c r="TJR7" s="33"/>
      <c r="TJS7" s="33"/>
      <c r="TJT7" s="33"/>
      <c r="TJU7" s="33"/>
      <c r="TJV7" s="33"/>
      <c r="TJW7" s="33"/>
      <c r="TJX7" s="33"/>
      <c r="TJY7" s="33"/>
      <c r="TJZ7" s="33"/>
      <c r="TKA7" s="33"/>
      <c r="TKB7" s="33"/>
      <c r="TKC7" s="33"/>
      <c r="TKD7" s="33"/>
      <c r="TKE7" s="33"/>
      <c r="TKF7" s="33"/>
      <c r="TKG7" s="33"/>
      <c r="TKH7" s="33"/>
      <c r="TKI7" s="33"/>
      <c r="TKJ7" s="33"/>
      <c r="TKK7" s="33"/>
      <c r="TKL7" s="33"/>
      <c r="TKM7" s="33"/>
      <c r="TKN7" s="33"/>
      <c r="TKO7" s="33"/>
      <c r="TKP7" s="33"/>
      <c r="TKQ7" s="33"/>
      <c r="TKR7" s="33"/>
      <c r="TKS7" s="33"/>
      <c r="TKT7" s="33"/>
      <c r="TKU7" s="33"/>
      <c r="TKV7" s="33"/>
      <c r="TKW7" s="33"/>
      <c r="TKX7" s="33"/>
      <c r="TKY7" s="33"/>
      <c r="TKZ7" s="33"/>
      <c r="TLA7" s="33"/>
      <c r="TLB7" s="33"/>
      <c r="TLC7" s="33"/>
      <c r="TLD7" s="33"/>
      <c r="TLE7" s="33"/>
      <c r="TLF7" s="33"/>
      <c r="TLG7" s="33"/>
      <c r="TLH7" s="33"/>
      <c r="TLI7" s="33"/>
      <c r="TLJ7" s="33"/>
      <c r="TLK7" s="33"/>
      <c r="TLL7" s="33"/>
      <c r="TLM7" s="33"/>
      <c r="TLN7" s="33"/>
      <c r="TLO7" s="33"/>
      <c r="TLP7" s="33"/>
      <c r="TLQ7" s="33"/>
      <c r="TLR7" s="33"/>
      <c r="TLS7" s="33"/>
      <c r="TLT7" s="33"/>
      <c r="TLU7" s="33"/>
      <c r="TLV7" s="33"/>
      <c r="TLW7" s="33"/>
      <c r="TLX7" s="33"/>
      <c r="TLY7" s="33"/>
      <c r="TLZ7" s="33"/>
      <c r="TMA7" s="33"/>
      <c r="TMB7" s="33"/>
      <c r="TMC7" s="33"/>
      <c r="TMD7" s="33"/>
      <c r="TME7" s="33"/>
      <c r="TMF7" s="33"/>
      <c r="TMG7" s="33"/>
      <c r="TMH7" s="33"/>
      <c r="TMI7" s="33"/>
      <c r="TMJ7" s="33"/>
      <c r="TMK7" s="33"/>
      <c r="TML7" s="33"/>
      <c r="TMM7" s="33"/>
      <c r="TMN7" s="33"/>
      <c r="TMO7" s="33"/>
      <c r="TMP7" s="33"/>
      <c r="TMQ7" s="33"/>
      <c r="TMR7" s="33"/>
      <c r="TMS7" s="33"/>
      <c r="TMT7" s="33"/>
      <c r="TMU7" s="33"/>
      <c r="TMV7" s="33"/>
      <c r="TMW7" s="33"/>
      <c r="TMX7" s="33"/>
      <c r="TMY7" s="33"/>
      <c r="TMZ7" s="33"/>
      <c r="TNA7" s="33"/>
      <c r="TNB7" s="33"/>
      <c r="TNC7" s="33"/>
      <c r="TND7" s="33"/>
      <c r="TNE7" s="33"/>
      <c r="TNF7" s="33"/>
      <c r="TNG7" s="33"/>
      <c r="TNH7" s="33"/>
      <c r="TNI7" s="33"/>
      <c r="TNJ7" s="33"/>
      <c r="TNK7" s="33"/>
      <c r="TNL7" s="33"/>
      <c r="TNM7" s="33"/>
      <c r="TNN7" s="33"/>
      <c r="TNO7" s="33"/>
      <c r="TNP7" s="33"/>
      <c r="TNQ7" s="33"/>
      <c r="TNR7" s="33"/>
      <c r="TNS7" s="33"/>
      <c r="TNT7" s="33"/>
      <c r="TNU7" s="33"/>
      <c r="TNV7" s="33"/>
      <c r="TNW7" s="33"/>
      <c r="TNX7" s="33"/>
      <c r="TNY7" s="33"/>
      <c r="TNZ7" s="33"/>
      <c r="TOA7" s="33"/>
      <c r="TOB7" s="33"/>
      <c r="TOC7" s="33"/>
      <c r="TOD7" s="33"/>
      <c r="TOE7" s="33"/>
      <c r="TOF7" s="33"/>
      <c r="TOG7" s="33"/>
      <c r="TOH7" s="33"/>
      <c r="TOI7" s="33"/>
      <c r="TOJ7" s="33"/>
      <c r="TOK7" s="33"/>
      <c r="TOL7" s="33"/>
      <c r="TOM7" s="33"/>
      <c r="TON7" s="33"/>
      <c r="TOO7" s="33"/>
      <c r="TOP7" s="33"/>
      <c r="TOQ7" s="33"/>
      <c r="TOR7" s="33"/>
      <c r="TOS7" s="33"/>
      <c r="TOT7" s="33"/>
      <c r="TOU7" s="33"/>
      <c r="TOV7" s="33"/>
      <c r="TOW7" s="33"/>
      <c r="TOX7" s="33"/>
      <c r="TOY7" s="33"/>
      <c r="TOZ7" s="33"/>
      <c r="TPA7" s="33"/>
      <c r="TPB7" s="33"/>
      <c r="TPC7" s="33"/>
      <c r="TPD7" s="33"/>
      <c r="TPE7" s="33"/>
      <c r="TPF7" s="33"/>
      <c r="TPG7" s="33"/>
      <c r="TPH7" s="33"/>
      <c r="TPI7" s="33"/>
      <c r="TPJ7" s="33"/>
      <c r="TPK7" s="33"/>
      <c r="TPL7" s="33"/>
      <c r="TPM7" s="33"/>
      <c r="TPN7" s="33"/>
      <c r="TPO7" s="33"/>
      <c r="TPP7" s="33"/>
      <c r="TPQ7" s="33"/>
      <c r="TPR7" s="33"/>
      <c r="TPS7" s="33"/>
      <c r="TPT7" s="33"/>
      <c r="TPU7" s="33"/>
      <c r="TPV7" s="33"/>
      <c r="TPW7" s="33"/>
      <c r="TPX7" s="33"/>
      <c r="TPY7" s="33"/>
      <c r="TPZ7" s="33"/>
      <c r="TQA7" s="33"/>
      <c r="TQB7" s="33"/>
      <c r="TQC7" s="33"/>
      <c r="TQD7" s="33"/>
      <c r="TQE7" s="33"/>
      <c r="TQF7" s="33"/>
      <c r="TQG7" s="33"/>
      <c r="TQH7" s="33"/>
      <c r="TQI7" s="33"/>
      <c r="TQJ7" s="33"/>
      <c r="TQK7" s="33"/>
      <c r="TQL7" s="33"/>
      <c r="TQM7" s="33"/>
      <c r="TQN7" s="33"/>
      <c r="TQO7" s="33"/>
      <c r="TQP7" s="33"/>
      <c r="TQQ7" s="33"/>
      <c r="TQR7" s="33"/>
      <c r="TQS7" s="33"/>
      <c r="TQT7" s="33"/>
      <c r="TQU7" s="33"/>
      <c r="TQV7" s="33"/>
      <c r="TQW7" s="33"/>
      <c r="TQX7" s="33"/>
      <c r="TQY7" s="33"/>
      <c r="TQZ7" s="33"/>
      <c r="TRA7" s="33"/>
      <c r="TRB7" s="33"/>
      <c r="TRC7" s="33"/>
      <c r="TRD7" s="33"/>
      <c r="TRE7" s="33"/>
      <c r="TRF7" s="33"/>
      <c r="TRG7" s="33"/>
      <c r="TRH7" s="33"/>
      <c r="TRI7" s="33"/>
      <c r="TRJ7" s="33"/>
      <c r="TRK7" s="33"/>
      <c r="TRL7" s="33"/>
      <c r="TRM7" s="33"/>
      <c r="TRN7" s="33"/>
      <c r="TRO7" s="33"/>
      <c r="TRP7" s="33"/>
      <c r="TRQ7" s="33"/>
      <c r="TRR7" s="33"/>
      <c r="TRS7" s="33"/>
      <c r="TRT7" s="33"/>
      <c r="TRU7" s="33"/>
      <c r="TRV7" s="33"/>
      <c r="TRW7" s="33"/>
      <c r="TRX7" s="33"/>
      <c r="TRY7" s="33"/>
      <c r="TRZ7" s="33"/>
      <c r="TSA7" s="33"/>
      <c r="TSB7" s="33"/>
      <c r="TSC7" s="33"/>
      <c r="TSD7" s="33"/>
      <c r="TSE7" s="33"/>
      <c r="TSF7" s="33"/>
      <c r="TSG7" s="33"/>
      <c r="TSH7" s="33"/>
      <c r="TSI7" s="33"/>
      <c r="TSJ7" s="33"/>
      <c r="TSK7" s="33"/>
      <c r="TSL7" s="33"/>
      <c r="TSM7" s="33"/>
      <c r="TSN7" s="33"/>
      <c r="TSO7" s="33"/>
      <c r="TSP7" s="33"/>
      <c r="TSQ7" s="33"/>
      <c r="TSR7" s="33"/>
      <c r="TSS7" s="33"/>
      <c r="TST7" s="33"/>
      <c r="TSU7" s="33"/>
      <c r="TSV7" s="33"/>
      <c r="TSW7" s="33"/>
      <c r="TSX7" s="33"/>
      <c r="TSY7" s="33"/>
      <c r="TSZ7" s="33"/>
      <c r="TTA7" s="33"/>
      <c r="TTB7" s="33"/>
      <c r="TTC7" s="33"/>
      <c r="TTD7" s="33"/>
      <c r="TTE7" s="33"/>
      <c r="TTF7" s="33"/>
      <c r="TTG7" s="33"/>
      <c r="TTH7" s="33"/>
      <c r="TTI7" s="33"/>
      <c r="TTJ7" s="33"/>
      <c r="TTK7" s="33"/>
      <c r="TTL7" s="33"/>
      <c r="TTM7" s="33"/>
      <c r="TTN7" s="33"/>
      <c r="TTO7" s="33"/>
      <c r="TTP7" s="33"/>
      <c r="TTQ7" s="33"/>
      <c r="TTR7" s="33"/>
      <c r="TTS7" s="33"/>
      <c r="TTT7" s="33"/>
      <c r="TTU7" s="33"/>
      <c r="TTV7" s="33"/>
      <c r="TTW7" s="33"/>
      <c r="TTX7" s="33"/>
      <c r="TTY7" s="33"/>
      <c r="TTZ7" s="33"/>
      <c r="TUA7" s="33"/>
      <c r="TUB7" s="33"/>
      <c r="TUC7" s="33"/>
      <c r="TUD7" s="33"/>
      <c r="TUE7" s="33"/>
      <c r="TUF7" s="33"/>
      <c r="TUG7" s="33"/>
      <c r="TUH7" s="33"/>
      <c r="TUI7" s="33"/>
      <c r="TUJ7" s="33"/>
      <c r="TUK7" s="33"/>
      <c r="TUL7" s="33"/>
      <c r="TUM7" s="33"/>
      <c r="TUN7" s="33"/>
      <c r="TUO7" s="33"/>
      <c r="TUP7" s="33"/>
      <c r="TUQ7" s="33"/>
      <c r="TUR7" s="33"/>
      <c r="TUS7" s="33"/>
      <c r="TUT7" s="33"/>
      <c r="TUU7" s="33"/>
      <c r="TUV7" s="33"/>
      <c r="TUW7" s="33"/>
      <c r="TUX7" s="33"/>
      <c r="TUY7" s="33"/>
      <c r="TUZ7" s="33"/>
      <c r="TVA7" s="33"/>
      <c r="TVB7" s="33"/>
      <c r="TVC7" s="33"/>
      <c r="TVD7" s="33"/>
      <c r="TVE7" s="33"/>
      <c r="TVF7" s="33"/>
      <c r="TVG7" s="33"/>
      <c r="TVH7" s="33"/>
      <c r="TVI7" s="33"/>
      <c r="TVJ7" s="33"/>
      <c r="TVK7" s="33"/>
      <c r="TVL7" s="33"/>
      <c r="TVM7" s="33"/>
      <c r="TVN7" s="33"/>
      <c r="TVO7" s="33"/>
      <c r="TVP7" s="33"/>
      <c r="TVQ7" s="33"/>
      <c r="TVR7" s="33"/>
      <c r="TVS7" s="33"/>
      <c r="TVT7" s="33"/>
      <c r="TVU7" s="33"/>
      <c r="TVV7" s="33"/>
      <c r="TVW7" s="33"/>
      <c r="TVX7" s="33"/>
      <c r="TVY7" s="33"/>
      <c r="TVZ7" s="33"/>
      <c r="TWA7" s="33"/>
      <c r="TWB7" s="33"/>
      <c r="TWC7" s="33"/>
      <c r="TWD7" s="33"/>
      <c r="TWE7" s="33"/>
      <c r="TWF7" s="33"/>
      <c r="TWG7" s="33"/>
      <c r="TWH7" s="33"/>
      <c r="TWI7" s="33"/>
      <c r="TWJ7" s="33"/>
      <c r="TWK7" s="33"/>
      <c r="TWL7" s="33"/>
      <c r="TWM7" s="33"/>
      <c r="TWN7" s="33"/>
      <c r="TWO7" s="33"/>
      <c r="TWP7" s="33"/>
      <c r="TWQ7" s="33"/>
      <c r="TWR7" s="33"/>
      <c r="TWS7" s="33"/>
      <c r="TWT7" s="33"/>
      <c r="TWU7" s="33"/>
      <c r="TWV7" s="33"/>
      <c r="TWW7" s="33"/>
      <c r="TWX7" s="33"/>
      <c r="TWY7" s="33"/>
      <c r="TWZ7" s="33"/>
      <c r="TXA7" s="33"/>
      <c r="TXB7" s="33"/>
      <c r="TXC7" s="33"/>
      <c r="TXD7" s="33"/>
      <c r="TXE7" s="33"/>
      <c r="TXF7" s="33"/>
      <c r="TXG7" s="33"/>
      <c r="TXH7" s="33"/>
      <c r="TXI7" s="33"/>
      <c r="TXJ7" s="33"/>
      <c r="TXK7" s="33"/>
      <c r="TXL7" s="33"/>
      <c r="TXM7" s="33"/>
      <c r="TXN7" s="33"/>
      <c r="TXO7" s="33"/>
      <c r="TXP7" s="33"/>
      <c r="TXQ7" s="33"/>
      <c r="TXR7" s="33"/>
      <c r="TXS7" s="33"/>
      <c r="TXT7" s="33"/>
      <c r="TXU7" s="33"/>
      <c r="TXV7" s="33"/>
      <c r="TXW7" s="33"/>
      <c r="TXX7" s="33"/>
      <c r="TXY7" s="33"/>
      <c r="TXZ7" s="33"/>
      <c r="TYA7" s="33"/>
      <c r="TYB7" s="33"/>
      <c r="TYC7" s="33"/>
      <c r="TYD7" s="33"/>
      <c r="TYE7" s="33"/>
      <c r="TYF7" s="33"/>
      <c r="TYG7" s="33"/>
      <c r="TYH7" s="33"/>
      <c r="TYI7" s="33"/>
      <c r="TYJ7" s="33"/>
      <c r="TYK7" s="33"/>
      <c r="TYL7" s="33"/>
      <c r="TYM7" s="33"/>
      <c r="TYN7" s="33"/>
      <c r="TYO7" s="33"/>
      <c r="TYP7" s="33"/>
      <c r="TYQ7" s="33"/>
      <c r="TYR7" s="33"/>
      <c r="TYS7" s="33"/>
      <c r="TYT7" s="33"/>
      <c r="TYU7" s="33"/>
      <c r="TYV7" s="33"/>
      <c r="TYW7" s="33"/>
      <c r="TYX7" s="33"/>
      <c r="TYY7" s="33"/>
      <c r="TYZ7" s="33"/>
      <c r="TZA7" s="33"/>
      <c r="TZB7" s="33"/>
      <c r="TZC7" s="33"/>
      <c r="TZD7" s="33"/>
      <c r="TZE7" s="33"/>
      <c r="TZF7" s="33"/>
      <c r="TZG7" s="33"/>
      <c r="TZH7" s="33"/>
      <c r="TZI7" s="33"/>
      <c r="TZJ7" s="33"/>
      <c r="TZK7" s="33"/>
      <c r="TZL7" s="33"/>
      <c r="TZM7" s="33"/>
      <c r="TZN7" s="33"/>
      <c r="TZO7" s="33"/>
      <c r="TZP7" s="33"/>
      <c r="TZQ7" s="33"/>
      <c r="TZR7" s="33"/>
      <c r="TZS7" s="33"/>
      <c r="TZT7" s="33"/>
      <c r="TZU7" s="33"/>
      <c r="TZV7" s="33"/>
      <c r="TZW7" s="33"/>
      <c r="TZX7" s="33"/>
      <c r="TZY7" s="33"/>
      <c r="TZZ7" s="33"/>
      <c r="UAA7" s="33"/>
      <c r="UAB7" s="33"/>
      <c r="UAC7" s="33"/>
      <c r="UAD7" s="33"/>
      <c r="UAE7" s="33"/>
      <c r="UAF7" s="33"/>
      <c r="UAG7" s="33"/>
      <c r="UAH7" s="33"/>
      <c r="UAI7" s="33"/>
      <c r="UAJ7" s="33"/>
      <c r="UAK7" s="33"/>
      <c r="UAL7" s="33"/>
      <c r="UAM7" s="33"/>
      <c r="UAN7" s="33"/>
      <c r="UAO7" s="33"/>
      <c r="UAP7" s="33"/>
      <c r="UAQ7" s="33"/>
      <c r="UAR7" s="33"/>
      <c r="UAS7" s="33"/>
      <c r="UAT7" s="33"/>
      <c r="UAU7" s="33"/>
      <c r="UAV7" s="33"/>
      <c r="UAW7" s="33"/>
      <c r="UAX7" s="33"/>
      <c r="UAY7" s="33"/>
      <c r="UAZ7" s="33"/>
      <c r="UBA7" s="33"/>
      <c r="UBB7" s="33"/>
      <c r="UBC7" s="33"/>
      <c r="UBD7" s="33"/>
      <c r="UBE7" s="33"/>
      <c r="UBF7" s="33"/>
      <c r="UBG7" s="33"/>
      <c r="UBH7" s="33"/>
      <c r="UBI7" s="33"/>
      <c r="UBJ7" s="33"/>
      <c r="UBK7" s="33"/>
      <c r="UBL7" s="33"/>
      <c r="UBM7" s="33"/>
      <c r="UBN7" s="33"/>
      <c r="UBO7" s="33"/>
      <c r="UBP7" s="33"/>
      <c r="UBQ7" s="33"/>
      <c r="UBR7" s="33"/>
      <c r="UBS7" s="33"/>
      <c r="UBT7" s="33"/>
      <c r="UBU7" s="33"/>
      <c r="UBV7" s="33"/>
      <c r="UBW7" s="33"/>
      <c r="UBX7" s="33"/>
      <c r="UBY7" s="33"/>
      <c r="UBZ7" s="33"/>
      <c r="UCA7" s="33"/>
      <c r="UCB7" s="33"/>
      <c r="UCC7" s="33"/>
      <c r="UCD7" s="33"/>
      <c r="UCE7" s="33"/>
      <c r="UCF7" s="33"/>
      <c r="UCG7" s="33"/>
      <c r="UCH7" s="33"/>
      <c r="UCI7" s="33"/>
      <c r="UCJ7" s="33"/>
      <c r="UCK7" s="33"/>
      <c r="UCL7" s="33"/>
      <c r="UCM7" s="33"/>
      <c r="UCN7" s="33"/>
      <c r="UCO7" s="33"/>
      <c r="UCP7" s="33"/>
      <c r="UCQ7" s="33"/>
      <c r="UCR7" s="33"/>
      <c r="UCS7" s="33"/>
      <c r="UCT7" s="33"/>
      <c r="UCU7" s="33"/>
      <c r="UCV7" s="33"/>
      <c r="UCW7" s="33"/>
      <c r="UCX7" s="33"/>
      <c r="UCY7" s="33"/>
      <c r="UCZ7" s="33"/>
      <c r="UDA7" s="33"/>
      <c r="UDB7" s="33"/>
      <c r="UDC7" s="33"/>
      <c r="UDD7" s="33"/>
      <c r="UDE7" s="33"/>
      <c r="UDF7" s="33"/>
      <c r="UDG7" s="33"/>
      <c r="UDH7" s="33"/>
      <c r="UDI7" s="33"/>
      <c r="UDJ7" s="33"/>
      <c r="UDK7" s="33"/>
      <c r="UDL7" s="33"/>
      <c r="UDM7" s="33"/>
      <c r="UDN7" s="33"/>
      <c r="UDO7" s="33"/>
      <c r="UDP7" s="33"/>
      <c r="UDQ7" s="33"/>
      <c r="UDR7" s="33"/>
      <c r="UDS7" s="33"/>
      <c r="UDT7" s="33"/>
      <c r="UDU7" s="33"/>
      <c r="UDV7" s="33"/>
      <c r="UDW7" s="33"/>
      <c r="UDX7" s="33"/>
      <c r="UDY7" s="33"/>
      <c r="UDZ7" s="33"/>
      <c r="UEA7" s="33"/>
      <c r="UEB7" s="33"/>
      <c r="UEC7" s="33"/>
      <c r="UED7" s="33"/>
      <c r="UEE7" s="33"/>
      <c r="UEF7" s="33"/>
      <c r="UEG7" s="33"/>
      <c r="UEH7" s="33"/>
      <c r="UEI7" s="33"/>
      <c r="UEJ7" s="33"/>
      <c r="UEK7" s="33"/>
      <c r="UEL7" s="33"/>
      <c r="UEM7" s="33"/>
      <c r="UEN7" s="33"/>
      <c r="UEO7" s="33"/>
      <c r="UEP7" s="33"/>
      <c r="UEQ7" s="33"/>
      <c r="UER7" s="33"/>
      <c r="UES7" s="33"/>
      <c r="UET7" s="33"/>
      <c r="UEU7" s="33"/>
      <c r="UEV7" s="33"/>
      <c r="UEW7" s="33"/>
      <c r="UEX7" s="33"/>
      <c r="UEY7" s="33"/>
      <c r="UEZ7" s="33"/>
      <c r="UFA7" s="33"/>
      <c r="UFB7" s="33"/>
      <c r="UFC7" s="33"/>
      <c r="UFD7" s="33"/>
      <c r="UFE7" s="33"/>
      <c r="UFF7" s="33"/>
      <c r="UFG7" s="33"/>
      <c r="UFH7" s="33"/>
      <c r="UFI7" s="33"/>
      <c r="UFJ7" s="33"/>
      <c r="UFK7" s="33"/>
      <c r="UFL7" s="33"/>
      <c r="UFM7" s="33"/>
      <c r="UFN7" s="33"/>
      <c r="UFO7" s="33"/>
      <c r="UFP7" s="33"/>
      <c r="UFQ7" s="33"/>
      <c r="UFR7" s="33"/>
      <c r="UFS7" s="33"/>
      <c r="UFT7" s="33"/>
      <c r="UFU7" s="33"/>
      <c r="UFV7" s="33"/>
      <c r="UFW7" s="33"/>
      <c r="UFX7" s="33"/>
      <c r="UFY7" s="33"/>
      <c r="UFZ7" s="33"/>
      <c r="UGA7" s="33"/>
      <c r="UGB7" s="33"/>
      <c r="UGC7" s="33"/>
      <c r="UGD7" s="33"/>
      <c r="UGE7" s="33"/>
      <c r="UGF7" s="33"/>
      <c r="UGG7" s="33"/>
      <c r="UGH7" s="33"/>
      <c r="UGI7" s="33"/>
      <c r="UGJ7" s="33"/>
      <c r="UGK7" s="33"/>
      <c r="UGL7" s="33"/>
      <c r="UGM7" s="33"/>
      <c r="UGN7" s="33"/>
      <c r="UGO7" s="33"/>
      <c r="UGP7" s="33"/>
      <c r="UGQ7" s="33"/>
      <c r="UGR7" s="33"/>
      <c r="UGS7" s="33"/>
      <c r="UGT7" s="33"/>
      <c r="UGU7" s="33"/>
      <c r="UGV7" s="33"/>
      <c r="UGW7" s="33"/>
      <c r="UGX7" s="33"/>
      <c r="UGY7" s="33"/>
      <c r="UGZ7" s="33"/>
      <c r="UHA7" s="33"/>
      <c r="UHB7" s="33"/>
      <c r="UHC7" s="33"/>
      <c r="UHD7" s="33"/>
      <c r="UHE7" s="33"/>
      <c r="UHF7" s="33"/>
      <c r="UHG7" s="33"/>
      <c r="UHH7" s="33"/>
      <c r="UHI7" s="33"/>
      <c r="UHJ7" s="33"/>
      <c r="UHK7" s="33"/>
      <c r="UHL7" s="33"/>
      <c r="UHM7" s="33"/>
      <c r="UHN7" s="33"/>
      <c r="UHO7" s="33"/>
      <c r="UHP7" s="33"/>
      <c r="UHQ7" s="33"/>
      <c r="UHR7" s="33"/>
      <c r="UHS7" s="33"/>
      <c r="UHT7" s="33"/>
      <c r="UHU7" s="33"/>
      <c r="UHV7" s="33"/>
      <c r="UHW7" s="33"/>
      <c r="UHX7" s="33"/>
      <c r="UHY7" s="33"/>
      <c r="UHZ7" s="33"/>
      <c r="UIA7" s="33"/>
      <c r="UIB7" s="33"/>
      <c r="UIC7" s="33"/>
      <c r="UID7" s="33"/>
      <c r="UIE7" s="33"/>
      <c r="UIF7" s="33"/>
      <c r="UIG7" s="33"/>
      <c r="UIH7" s="33"/>
      <c r="UII7" s="33"/>
      <c r="UIJ7" s="33"/>
      <c r="UIK7" s="33"/>
      <c r="UIL7" s="33"/>
      <c r="UIM7" s="33"/>
      <c r="UIN7" s="33"/>
      <c r="UIO7" s="33"/>
      <c r="UIP7" s="33"/>
      <c r="UIQ7" s="33"/>
      <c r="UIR7" s="33"/>
      <c r="UIS7" s="33"/>
      <c r="UIT7" s="33"/>
      <c r="UIU7" s="33"/>
      <c r="UIV7" s="33"/>
      <c r="UIW7" s="33"/>
      <c r="UIX7" s="33"/>
      <c r="UIY7" s="33"/>
      <c r="UIZ7" s="33"/>
      <c r="UJA7" s="33"/>
      <c r="UJB7" s="33"/>
      <c r="UJC7" s="33"/>
      <c r="UJD7" s="33"/>
      <c r="UJE7" s="33"/>
      <c r="UJF7" s="33"/>
      <c r="UJG7" s="33"/>
      <c r="UJH7" s="33"/>
      <c r="UJI7" s="33"/>
      <c r="UJJ7" s="33"/>
      <c r="UJK7" s="33"/>
      <c r="UJL7" s="33"/>
      <c r="UJM7" s="33"/>
      <c r="UJN7" s="33"/>
      <c r="UJO7" s="33"/>
      <c r="UJP7" s="33"/>
      <c r="UJQ7" s="33"/>
      <c r="UJR7" s="33"/>
      <c r="UJS7" s="33"/>
      <c r="UJT7" s="33"/>
      <c r="UJU7" s="33"/>
      <c r="UJV7" s="33"/>
      <c r="UJW7" s="33"/>
      <c r="UJX7" s="33"/>
      <c r="UJY7" s="33"/>
      <c r="UJZ7" s="33"/>
      <c r="UKA7" s="33"/>
      <c r="UKB7" s="33"/>
      <c r="UKC7" s="33"/>
      <c r="UKD7" s="33"/>
      <c r="UKE7" s="33"/>
      <c r="UKF7" s="33"/>
      <c r="UKG7" s="33"/>
      <c r="UKH7" s="33"/>
      <c r="UKI7" s="33"/>
      <c r="UKJ7" s="33"/>
      <c r="UKK7" s="33"/>
      <c r="UKL7" s="33"/>
      <c r="UKM7" s="33"/>
      <c r="UKN7" s="33"/>
      <c r="UKO7" s="33"/>
      <c r="UKP7" s="33"/>
      <c r="UKQ7" s="33"/>
      <c r="UKR7" s="33"/>
      <c r="UKS7" s="33"/>
      <c r="UKT7" s="33"/>
      <c r="UKU7" s="33"/>
      <c r="UKV7" s="33"/>
      <c r="UKW7" s="33"/>
      <c r="UKX7" s="33"/>
      <c r="UKY7" s="33"/>
      <c r="UKZ7" s="33"/>
      <c r="ULA7" s="33"/>
      <c r="ULB7" s="33"/>
      <c r="ULC7" s="33"/>
      <c r="ULD7" s="33"/>
      <c r="ULE7" s="33"/>
      <c r="ULF7" s="33"/>
      <c r="ULG7" s="33"/>
      <c r="ULH7" s="33"/>
      <c r="ULI7" s="33"/>
      <c r="ULJ7" s="33"/>
      <c r="ULK7" s="33"/>
      <c r="ULL7" s="33"/>
      <c r="ULM7" s="33"/>
      <c r="ULN7" s="33"/>
      <c r="ULO7" s="33"/>
      <c r="ULP7" s="33"/>
      <c r="ULQ7" s="33"/>
      <c r="ULR7" s="33"/>
      <c r="ULS7" s="33"/>
      <c r="ULT7" s="33"/>
      <c r="ULU7" s="33"/>
      <c r="ULV7" s="33"/>
      <c r="ULW7" s="33"/>
      <c r="ULX7" s="33"/>
      <c r="ULY7" s="33"/>
      <c r="ULZ7" s="33"/>
      <c r="UMA7" s="33"/>
      <c r="UMB7" s="33"/>
      <c r="UMC7" s="33"/>
      <c r="UMD7" s="33"/>
      <c r="UME7" s="33"/>
      <c r="UMF7" s="33"/>
      <c r="UMG7" s="33"/>
      <c r="UMH7" s="33"/>
      <c r="UMI7" s="33"/>
      <c r="UMJ7" s="33"/>
      <c r="UMK7" s="33"/>
      <c r="UML7" s="33"/>
      <c r="UMM7" s="33"/>
      <c r="UMN7" s="33"/>
      <c r="UMO7" s="33"/>
      <c r="UMP7" s="33"/>
      <c r="UMQ7" s="33"/>
      <c r="UMR7" s="33"/>
      <c r="UMS7" s="33"/>
      <c r="UMT7" s="33"/>
      <c r="UMU7" s="33"/>
      <c r="UMV7" s="33"/>
      <c r="UMW7" s="33"/>
      <c r="UMX7" s="33"/>
      <c r="UMY7" s="33"/>
      <c r="UMZ7" s="33"/>
      <c r="UNA7" s="33"/>
      <c r="UNB7" s="33"/>
      <c r="UNC7" s="33"/>
      <c r="UND7" s="33"/>
      <c r="UNE7" s="33"/>
      <c r="UNF7" s="33"/>
      <c r="UNG7" s="33"/>
      <c r="UNH7" s="33"/>
      <c r="UNI7" s="33"/>
      <c r="UNJ7" s="33"/>
      <c r="UNK7" s="33"/>
      <c r="UNL7" s="33"/>
      <c r="UNM7" s="33"/>
      <c r="UNN7" s="33"/>
      <c r="UNO7" s="33"/>
      <c r="UNP7" s="33"/>
      <c r="UNQ7" s="33"/>
      <c r="UNR7" s="33"/>
      <c r="UNS7" s="33"/>
      <c r="UNT7" s="33"/>
      <c r="UNU7" s="33"/>
      <c r="UNV7" s="33"/>
      <c r="UNW7" s="33"/>
      <c r="UNX7" s="33"/>
      <c r="UNY7" s="33"/>
      <c r="UNZ7" s="33"/>
      <c r="UOA7" s="33"/>
      <c r="UOB7" s="33"/>
      <c r="UOC7" s="33"/>
      <c r="UOD7" s="33"/>
      <c r="UOE7" s="33"/>
      <c r="UOF7" s="33"/>
      <c r="UOG7" s="33"/>
      <c r="UOH7" s="33"/>
      <c r="UOI7" s="33"/>
      <c r="UOJ7" s="33"/>
      <c r="UOK7" s="33"/>
      <c r="UOL7" s="33"/>
      <c r="UOM7" s="33"/>
      <c r="UON7" s="33"/>
      <c r="UOO7" s="33"/>
      <c r="UOP7" s="33"/>
      <c r="UOQ7" s="33"/>
      <c r="UOR7" s="33"/>
      <c r="UOS7" s="33"/>
      <c r="UOT7" s="33"/>
      <c r="UOU7" s="33"/>
      <c r="UOV7" s="33"/>
      <c r="UOW7" s="33"/>
      <c r="UOX7" s="33"/>
      <c r="UOY7" s="33"/>
      <c r="UOZ7" s="33"/>
      <c r="UPA7" s="33"/>
      <c r="UPB7" s="33"/>
      <c r="UPC7" s="33"/>
      <c r="UPD7" s="33"/>
      <c r="UPE7" s="33"/>
      <c r="UPF7" s="33"/>
      <c r="UPG7" s="33"/>
      <c r="UPH7" s="33"/>
      <c r="UPI7" s="33"/>
      <c r="UPJ7" s="33"/>
      <c r="UPK7" s="33"/>
      <c r="UPL7" s="33"/>
      <c r="UPM7" s="33"/>
      <c r="UPN7" s="33"/>
      <c r="UPO7" s="33"/>
      <c r="UPP7" s="33"/>
      <c r="UPQ7" s="33"/>
      <c r="UPR7" s="33"/>
      <c r="UPS7" s="33"/>
      <c r="UPT7" s="33"/>
      <c r="UPU7" s="33"/>
      <c r="UPV7" s="33"/>
      <c r="UPW7" s="33"/>
      <c r="UPX7" s="33"/>
      <c r="UPY7" s="33"/>
      <c r="UPZ7" s="33"/>
      <c r="UQA7" s="33"/>
      <c r="UQB7" s="33"/>
      <c r="UQC7" s="33"/>
      <c r="UQD7" s="33"/>
      <c r="UQE7" s="33"/>
      <c r="UQF7" s="33"/>
      <c r="UQG7" s="33"/>
      <c r="UQH7" s="33"/>
      <c r="UQI7" s="33"/>
      <c r="UQJ7" s="33"/>
      <c r="UQK7" s="33"/>
      <c r="UQL7" s="33"/>
      <c r="UQM7" s="33"/>
      <c r="UQN7" s="33"/>
      <c r="UQO7" s="33"/>
      <c r="UQP7" s="33"/>
      <c r="UQQ7" s="33"/>
      <c r="UQR7" s="33"/>
      <c r="UQS7" s="33"/>
      <c r="UQT7" s="33"/>
      <c r="UQU7" s="33"/>
      <c r="UQV7" s="33"/>
      <c r="UQW7" s="33"/>
      <c r="UQX7" s="33"/>
      <c r="UQY7" s="33"/>
      <c r="UQZ7" s="33"/>
      <c r="URA7" s="33"/>
      <c r="URB7" s="33"/>
      <c r="URC7" s="33"/>
      <c r="URD7" s="33"/>
      <c r="URE7" s="33"/>
      <c r="URF7" s="33"/>
      <c r="URG7" s="33"/>
      <c r="URH7" s="33"/>
      <c r="URI7" s="33"/>
      <c r="URJ7" s="33"/>
      <c r="URK7" s="33"/>
      <c r="URL7" s="33"/>
      <c r="URM7" s="33"/>
      <c r="URN7" s="33"/>
      <c r="URO7" s="33"/>
      <c r="URP7" s="33"/>
      <c r="URQ7" s="33"/>
      <c r="URR7" s="33"/>
      <c r="URS7" s="33"/>
      <c r="URT7" s="33"/>
      <c r="URU7" s="33"/>
      <c r="URV7" s="33"/>
      <c r="URW7" s="33"/>
      <c r="URX7" s="33"/>
      <c r="URY7" s="33"/>
      <c r="URZ7" s="33"/>
      <c r="USA7" s="33"/>
      <c r="USB7" s="33"/>
      <c r="USC7" s="33"/>
      <c r="USD7" s="33"/>
      <c r="USE7" s="33"/>
      <c r="USF7" s="33"/>
      <c r="USG7" s="33"/>
      <c r="USH7" s="33"/>
      <c r="USI7" s="33"/>
      <c r="USJ7" s="33"/>
      <c r="USK7" s="33"/>
      <c r="USL7" s="33"/>
      <c r="USM7" s="33"/>
      <c r="USN7" s="33"/>
      <c r="USO7" s="33"/>
      <c r="USP7" s="33"/>
      <c r="USQ7" s="33"/>
      <c r="USR7" s="33"/>
      <c r="USS7" s="33"/>
      <c r="UST7" s="33"/>
      <c r="USU7" s="33"/>
      <c r="USV7" s="33"/>
      <c r="USW7" s="33"/>
      <c r="USX7" s="33"/>
      <c r="USY7" s="33"/>
      <c r="USZ7" s="33"/>
      <c r="UTA7" s="33"/>
      <c r="UTB7" s="33"/>
      <c r="UTC7" s="33"/>
      <c r="UTD7" s="33"/>
      <c r="UTE7" s="33"/>
      <c r="UTF7" s="33"/>
      <c r="UTG7" s="33"/>
      <c r="UTH7" s="33"/>
      <c r="UTI7" s="33"/>
      <c r="UTJ7" s="33"/>
      <c r="UTK7" s="33"/>
      <c r="UTL7" s="33"/>
      <c r="UTM7" s="33"/>
      <c r="UTN7" s="33"/>
      <c r="UTO7" s="33"/>
      <c r="UTP7" s="33"/>
      <c r="UTQ7" s="33"/>
      <c r="UTR7" s="33"/>
      <c r="UTS7" s="33"/>
      <c r="UTT7" s="33"/>
      <c r="UTU7" s="33"/>
      <c r="UTV7" s="33"/>
      <c r="UTW7" s="33"/>
      <c r="UTX7" s="33"/>
      <c r="UTY7" s="33"/>
      <c r="UTZ7" s="33"/>
      <c r="UUA7" s="33"/>
      <c r="UUB7" s="33"/>
      <c r="UUC7" s="33"/>
      <c r="UUD7" s="33"/>
      <c r="UUE7" s="33"/>
      <c r="UUF7" s="33"/>
      <c r="UUG7" s="33"/>
      <c r="UUH7" s="33"/>
      <c r="UUI7" s="33"/>
      <c r="UUJ7" s="33"/>
      <c r="UUK7" s="33"/>
      <c r="UUL7" s="33"/>
      <c r="UUM7" s="33"/>
      <c r="UUN7" s="33"/>
      <c r="UUO7" s="33"/>
      <c r="UUP7" s="33"/>
      <c r="UUQ7" s="33"/>
      <c r="UUR7" s="33"/>
      <c r="UUS7" s="33"/>
      <c r="UUT7" s="33"/>
      <c r="UUU7" s="33"/>
      <c r="UUV7" s="33"/>
      <c r="UUW7" s="33"/>
      <c r="UUX7" s="33"/>
      <c r="UUY7" s="33"/>
      <c r="UUZ7" s="33"/>
      <c r="UVA7" s="33"/>
      <c r="UVB7" s="33"/>
      <c r="UVC7" s="33"/>
      <c r="UVD7" s="33"/>
      <c r="UVE7" s="33"/>
      <c r="UVF7" s="33"/>
      <c r="UVG7" s="33"/>
      <c r="UVH7" s="33"/>
      <c r="UVI7" s="33"/>
      <c r="UVJ7" s="33"/>
      <c r="UVK7" s="33"/>
      <c r="UVL7" s="33"/>
      <c r="UVM7" s="33"/>
      <c r="UVN7" s="33"/>
      <c r="UVO7" s="33"/>
      <c r="UVP7" s="33"/>
      <c r="UVQ7" s="33"/>
      <c r="UVR7" s="33"/>
      <c r="UVS7" s="33"/>
      <c r="UVT7" s="33"/>
      <c r="UVU7" s="33"/>
      <c r="UVV7" s="33"/>
      <c r="UVW7" s="33"/>
      <c r="UVX7" s="33"/>
      <c r="UVY7" s="33"/>
      <c r="UVZ7" s="33"/>
      <c r="UWA7" s="33"/>
      <c r="UWB7" s="33"/>
      <c r="UWC7" s="33"/>
      <c r="UWD7" s="33"/>
      <c r="UWE7" s="33"/>
      <c r="UWF7" s="33"/>
      <c r="UWG7" s="33"/>
      <c r="UWH7" s="33"/>
      <c r="UWI7" s="33"/>
      <c r="UWJ7" s="33"/>
      <c r="UWK7" s="33"/>
      <c r="UWL7" s="33"/>
      <c r="UWM7" s="33"/>
      <c r="UWN7" s="33"/>
      <c r="UWO7" s="33"/>
      <c r="UWP7" s="33"/>
      <c r="UWQ7" s="33"/>
      <c r="UWR7" s="33"/>
      <c r="UWS7" s="33"/>
      <c r="UWT7" s="33"/>
      <c r="UWU7" s="33"/>
      <c r="UWV7" s="33"/>
      <c r="UWW7" s="33"/>
      <c r="UWX7" s="33"/>
      <c r="UWY7" s="33"/>
      <c r="UWZ7" s="33"/>
      <c r="UXA7" s="33"/>
      <c r="UXB7" s="33"/>
      <c r="UXC7" s="33"/>
      <c r="UXD7" s="33"/>
      <c r="UXE7" s="33"/>
      <c r="UXF7" s="33"/>
      <c r="UXG7" s="33"/>
      <c r="UXH7" s="33"/>
      <c r="UXI7" s="33"/>
      <c r="UXJ7" s="33"/>
      <c r="UXK7" s="33"/>
      <c r="UXL7" s="33"/>
      <c r="UXM7" s="33"/>
      <c r="UXN7" s="33"/>
      <c r="UXO7" s="33"/>
      <c r="UXP7" s="33"/>
      <c r="UXQ7" s="33"/>
      <c r="UXR7" s="33"/>
      <c r="UXS7" s="33"/>
      <c r="UXT7" s="33"/>
      <c r="UXU7" s="33"/>
      <c r="UXV7" s="33"/>
      <c r="UXW7" s="33"/>
      <c r="UXX7" s="33"/>
      <c r="UXY7" s="33"/>
      <c r="UXZ7" s="33"/>
      <c r="UYA7" s="33"/>
      <c r="UYB7" s="33"/>
      <c r="UYC7" s="33"/>
      <c r="UYD7" s="33"/>
      <c r="UYE7" s="33"/>
      <c r="UYF7" s="33"/>
      <c r="UYG7" s="33"/>
      <c r="UYH7" s="33"/>
      <c r="UYI7" s="33"/>
      <c r="UYJ7" s="33"/>
      <c r="UYK7" s="33"/>
      <c r="UYL7" s="33"/>
      <c r="UYM7" s="33"/>
      <c r="UYN7" s="33"/>
      <c r="UYO7" s="33"/>
      <c r="UYP7" s="33"/>
      <c r="UYQ7" s="33"/>
      <c r="UYR7" s="33"/>
      <c r="UYS7" s="33"/>
      <c r="UYT7" s="33"/>
      <c r="UYU7" s="33"/>
      <c r="UYV7" s="33"/>
      <c r="UYW7" s="33"/>
      <c r="UYX7" s="33"/>
      <c r="UYY7" s="33"/>
      <c r="UYZ7" s="33"/>
      <c r="UZA7" s="33"/>
      <c r="UZB7" s="33"/>
      <c r="UZC7" s="33"/>
      <c r="UZD7" s="33"/>
      <c r="UZE7" s="33"/>
      <c r="UZF7" s="33"/>
      <c r="UZG7" s="33"/>
      <c r="UZH7" s="33"/>
      <c r="UZI7" s="33"/>
      <c r="UZJ7" s="33"/>
      <c r="UZK7" s="33"/>
      <c r="UZL7" s="33"/>
      <c r="UZM7" s="33"/>
      <c r="UZN7" s="33"/>
      <c r="UZO7" s="33"/>
      <c r="UZP7" s="33"/>
      <c r="UZQ7" s="33"/>
      <c r="UZR7" s="33"/>
      <c r="UZS7" s="33"/>
      <c r="UZT7" s="33"/>
      <c r="UZU7" s="33"/>
      <c r="UZV7" s="33"/>
      <c r="UZW7" s="33"/>
      <c r="UZX7" s="33"/>
      <c r="UZY7" s="33"/>
      <c r="UZZ7" s="33"/>
      <c r="VAA7" s="33"/>
      <c r="VAB7" s="33"/>
      <c r="VAC7" s="33"/>
      <c r="VAD7" s="33"/>
      <c r="VAE7" s="33"/>
      <c r="VAF7" s="33"/>
      <c r="VAG7" s="33"/>
      <c r="VAH7" s="33"/>
      <c r="VAI7" s="33"/>
      <c r="VAJ7" s="33"/>
      <c r="VAK7" s="33"/>
      <c r="VAL7" s="33"/>
      <c r="VAM7" s="33"/>
      <c r="VAN7" s="33"/>
      <c r="VAO7" s="33"/>
      <c r="VAP7" s="33"/>
      <c r="VAQ7" s="33"/>
      <c r="VAR7" s="33"/>
      <c r="VAS7" s="33"/>
      <c r="VAT7" s="33"/>
      <c r="VAU7" s="33"/>
      <c r="VAV7" s="33"/>
      <c r="VAW7" s="33"/>
      <c r="VAX7" s="33"/>
      <c r="VAY7" s="33"/>
      <c r="VAZ7" s="33"/>
      <c r="VBA7" s="33"/>
      <c r="VBB7" s="33"/>
      <c r="VBC7" s="33"/>
      <c r="VBD7" s="33"/>
      <c r="VBE7" s="33"/>
      <c r="VBF7" s="33"/>
      <c r="VBG7" s="33"/>
      <c r="VBH7" s="33"/>
      <c r="VBI7" s="33"/>
      <c r="VBJ7" s="33"/>
      <c r="VBK7" s="33"/>
      <c r="VBL7" s="33"/>
      <c r="VBM7" s="33"/>
      <c r="VBN7" s="33"/>
      <c r="VBO7" s="33"/>
      <c r="VBP7" s="33"/>
      <c r="VBQ7" s="33"/>
      <c r="VBR7" s="33"/>
      <c r="VBS7" s="33"/>
      <c r="VBT7" s="33"/>
      <c r="VBU7" s="33"/>
      <c r="VBV7" s="33"/>
      <c r="VBW7" s="33"/>
      <c r="VBX7" s="33"/>
      <c r="VBY7" s="33"/>
      <c r="VBZ7" s="33"/>
      <c r="VCA7" s="33"/>
      <c r="VCB7" s="33"/>
      <c r="VCC7" s="33"/>
      <c r="VCD7" s="33"/>
      <c r="VCE7" s="33"/>
      <c r="VCF7" s="33"/>
      <c r="VCG7" s="33"/>
      <c r="VCH7" s="33"/>
      <c r="VCI7" s="33"/>
      <c r="VCJ7" s="33"/>
      <c r="VCK7" s="33"/>
      <c r="VCL7" s="33"/>
      <c r="VCM7" s="33"/>
      <c r="VCN7" s="33"/>
      <c r="VCO7" s="33"/>
      <c r="VCP7" s="33"/>
      <c r="VCQ7" s="33"/>
      <c r="VCR7" s="33"/>
      <c r="VCS7" s="33"/>
      <c r="VCT7" s="33"/>
      <c r="VCU7" s="33"/>
      <c r="VCV7" s="33"/>
      <c r="VCW7" s="33"/>
      <c r="VCX7" s="33"/>
      <c r="VCY7" s="33"/>
      <c r="VCZ7" s="33"/>
      <c r="VDA7" s="33"/>
      <c r="VDB7" s="33"/>
      <c r="VDC7" s="33"/>
      <c r="VDD7" s="33"/>
      <c r="VDE7" s="33"/>
      <c r="VDF7" s="33"/>
      <c r="VDG7" s="33"/>
      <c r="VDH7" s="33"/>
      <c r="VDI7" s="33"/>
      <c r="VDJ7" s="33"/>
      <c r="VDK7" s="33"/>
      <c r="VDL7" s="33"/>
      <c r="VDM7" s="33"/>
      <c r="VDN7" s="33"/>
      <c r="VDO7" s="33"/>
      <c r="VDP7" s="33"/>
      <c r="VDQ7" s="33"/>
      <c r="VDR7" s="33"/>
      <c r="VDS7" s="33"/>
      <c r="VDT7" s="33"/>
      <c r="VDU7" s="33"/>
      <c r="VDV7" s="33"/>
      <c r="VDW7" s="33"/>
      <c r="VDX7" s="33"/>
      <c r="VDY7" s="33"/>
      <c r="VDZ7" s="33"/>
      <c r="VEA7" s="33"/>
      <c r="VEB7" s="33"/>
      <c r="VEC7" s="33"/>
      <c r="VED7" s="33"/>
      <c r="VEE7" s="33"/>
      <c r="VEF7" s="33"/>
      <c r="VEG7" s="33"/>
      <c r="VEH7" s="33"/>
      <c r="VEI7" s="33"/>
      <c r="VEJ7" s="33"/>
      <c r="VEK7" s="33"/>
      <c r="VEL7" s="33"/>
      <c r="VEM7" s="33"/>
      <c r="VEN7" s="33"/>
      <c r="VEO7" s="33"/>
      <c r="VEP7" s="33"/>
      <c r="VEQ7" s="33"/>
      <c r="VER7" s="33"/>
      <c r="VES7" s="33"/>
      <c r="VET7" s="33"/>
      <c r="VEU7" s="33"/>
      <c r="VEV7" s="33"/>
      <c r="VEW7" s="33"/>
      <c r="VEX7" s="33"/>
      <c r="VEY7" s="33"/>
      <c r="VEZ7" s="33"/>
      <c r="VFA7" s="33"/>
      <c r="VFB7" s="33"/>
      <c r="VFC7" s="33"/>
      <c r="VFD7" s="33"/>
      <c r="VFE7" s="33"/>
      <c r="VFF7" s="33"/>
      <c r="VFG7" s="33"/>
      <c r="VFH7" s="33"/>
      <c r="VFI7" s="33"/>
      <c r="VFJ7" s="33"/>
      <c r="VFK7" s="33"/>
      <c r="VFL7" s="33"/>
      <c r="VFM7" s="33"/>
      <c r="VFN7" s="33"/>
      <c r="VFO7" s="33"/>
      <c r="VFP7" s="33"/>
      <c r="VFQ7" s="33"/>
      <c r="VFR7" s="33"/>
      <c r="VFS7" s="33"/>
      <c r="VFT7" s="33"/>
      <c r="VFU7" s="33"/>
      <c r="VFV7" s="33"/>
      <c r="VFW7" s="33"/>
      <c r="VFX7" s="33"/>
      <c r="VFY7" s="33"/>
      <c r="VFZ7" s="33"/>
      <c r="VGA7" s="33"/>
      <c r="VGB7" s="33"/>
      <c r="VGC7" s="33"/>
      <c r="VGD7" s="33"/>
      <c r="VGE7" s="33"/>
      <c r="VGF7" s="33"/>
      <c r="VGG7" s="33"/>
      <c r="VGH7" s="33"/>
      <c r="VGI7" s="33"/>
      <c r="VGJ7" s="33"/>
      <c r="VGK7" s="33"/>
      <c r="VGL7" s="33"/>
      <c r="VGM7" s="33"/>
      <c r="VGN7" s="33"/>
      <c r="VGO7" s="33"/>
      <c r="VGP7" s="33"/>
      <c r="VGQ7" s="33"/>
      <c r="VGR7" s="33"/>
      <c r="VGS7" s="33"/>
      <c r="VGT7" s="33"/>
      <c r="VGU7" s="33"/>
      <c r="VGV7" s="33"/>
      <c r="VGW7" s="33"/>
      <c r="VGX7" s="33"/>
      <c r="VGY7" s="33"/>
      <c r="VGZ7" s="33"/>
      <c r="VHA7" s="33"/>
      <c r="VHB7" s="33"/>
      <c r="VHC7" s="33"/>
      <c r="VHD7" s="33"/>
      <c r="VHE7" s="33"/>
      <c r="VHF7" s="33"/>
      <c r="VHG7" s="33"/>
      <c r="VHH7" s="33"/>
      <c r="VHI7" s="33"/>
      <c r="VHJ7" s="33"/>
      <c r="VHK7" s="33"/>
      <c r="VHL7" s="33"/>
      <c r="VHM7" s="33"/>
      <c r="VHN7" s="33"/>
      <c r="VHO7" s="33"/>
      <c r="VHP7" s="33"/>
      <c r="VHQ7" s="33"/>
      <c r="VHR7" s="33"/>
      <c r="VHS7" s="33"/>
      <c r="VHT7" s="33"/>
      <c r="VHU7" s="33"/>
      <c r="VHV7" s="33"/>
      <c r="VHW7" s="33"/>
      <c r="VHX7" s="33"/>
      <c r="VHY7" s="33"/>
      <c r="VHZ7" s="33"/>
      <c r="VIA7" s="33"/>
      <c r="VIB7" s="33"/>
      <c r="VIC7" s="33"/>
      <c r="VID7" s="33"/>
      <c r="VIE7" s="33"/>
      <c r="VIF7" s="33"/>
      <c r="VIG7" s="33"/>
      <c r="VIH7" s="33"/>
      <c r="VII7" s="33"/>
      <c r="VIJ7" s="33"/>
      <c r="VIK7" s="33"/>
      <c r="VIL7" s="33"/>
      <c r="VIM7" s="33"/>
      <c r="VIN7" s="33"/>
      <c r="VIO7" s="33"/>
      <c r="VIP7" s="33"/>
      <c r="VIQ7" s="33"/>
      <c r="VIR7" s="33"/>
      <c r="VIS7" s="33"/>
      <c r="VIT7" s="33"/>
      <c r="VIU7" s="33"/>
      <c r="VIV7" s="33"/>
      <c r="VIW7" s="33"/>
      <c r="VIX7" s="33"/>
      <c r="VIY7" s="33"/>
      <c r="VIZ7" s="33"/>
      <c r="VJA7" s="33"/>
      <c r="VJB7" s="33"/>
      <c r="VJC7" s="33"/>
      <c r="VJD7" s="33"/>
      <c r="VJE7" s="33"/>
      <c r="VJF7" s="33"/>
      <c r="VJG7" s="33"/>
      <c r="VJH7" s="33"/>
      <c r="VJI7" s="33"/>
      <c r="VJJ7" s="33"/>
      <c r="VJK7" s="33"/>
      <c r="VJL7" s="33"/>
      <c r="VJM7" s="33"/>
      <c r="VJN7" s="33"/>
      <c r="VJO7" s="33"/>
      <c r="VJP7" s="33"/>
      <c r="VJQ7" s="33"/>
      <c r="VJR7" s="33"/>
      <c r="VJS7" s="33"/>
      <c r="VJT7" s="33"/>
      <c r="VJU7" s="33"/>
      <c r="VJV7" s="33"/>
      <c r="VJW7" s="33"/>
      <c r="VJX7" s="33"/>
      <c r="VJY7" s="33"/>
      <c r="VJZ7" s="33"/>
      <c r="VKA7" s="33"/>
      <c r="VKB7" s="33"/>
      <c r="VKC7" s="33"/>
      <c r="VKD7" s="33"/>
      <c r="VKE7" s="33"/>
      <c r="VKF7" s="33"/>
      <c r="VKG7" s="33"/>
      <c r="VKH7" s="33"/>
      <c r="VKI7" s="33"/>
      <c r="VKJ7" s="33"/>
      <c r="VKK7" s="33"/>
      <c r="VKL7" s="33"/>
      <c r="VKM7" s="33"/>
      <c r="VKN7" s="33"/>
      <c r="VKO7" s="33"/>
      <c r="VKP7" s="33"/>
      <c r="VKQ7" s="33"/>
      <c r="VKR7" s="33"/>
      <c r="VKS7" s="33"/>
      <c r="VKT7" s="33"/>
      <c r="VKU7" s="33"/>
      <c r="VKV7" s="33"/>
      <c r="VKW7" s="33"/>
      <c r="VKX7" s="33"/>
      <c r="VKY7" s="33"/>
      <c r="VKZ7" s="33"/>
      <c r="VLA7" s="33"/>
      <c r="VLB7" s="33"/>
      <c r="VLC7" s="33"/>
      <c r="VLD7" s="33"/>
      <c r="VLE7" s="33"/>
      <c r="VLF7" s="33"/>
      <c r="VLG7" s="33"/>
      <c r="VLH7" s="33"/>
      <c r="VLI7" s="33"/>
      <c r="VLJ7" s="33"/>
      <c r="VLK7" s="33"/>
      <c r="VLL7" s="33"/>
      <c r="VLM7" s="33"/>
      <c r="VLN7" s="33"/>
      <c r="VLO7" s="33"/>
      <c r="VLP7" s="33"/>
      <c r="VLQ7" s="33"/>
      <c r="VLR7" s="33"/>
      <c r="VLS7" s="33"/>
      <c r="VLT7" s="33"/>
      <c r="VLU7" s="33"/>
      <c r="VLV7" s="33"/>
      <c r="VLW7" s="33"/>
      <c r="VLX7" s="33"/>
      <c r="VLY7" s="33"/>
      <c r="VLZ7" s="33"/>
      <c r="VMA7" s="33"/>
      <c r="VMB7" s="33"/>
      <c r="VMC7" s="33"/>
      <c r="VMD7" s="33"/>
      <c r="VME7" s="33"/>
      <c r="VMF7" s="33"/>
      <c r="VMG7" s="33"/>
      <c r="VMH7" s="33"/>
      <c r="VMI7" s="33"/>
      <c r="VMJ7" s="33"/>
      <c r="VMK7" s="33"/>
      <c r="VML7" s="33"/>
      <c r="VMM7" s="33"/>
      <c r="VMN7" s="33"/>
      <c r="VMO7" s="33"/>
      <c r="VMP7" s="33"/>
      <c r="VMQ7" s="33"/>
      <c r="VMR7" s="33"/>
      <c r="VMS7" s="33"/>
      <c r="VMT7" s="33"/>
      <c r="VMU7" s="33"/>
      <c r="VMV7" s="33"/>
      <c r="VMW7" s="33"/>
      <c r="VMX7" s="33"/>
      <c r="VMY7" s="33"/>
      <c r="VMZ7" s="33"/>
      <c r="VNA7" s="33"/>
      <c r="VNB7" s="33"/>
      <c r="VNC7" s="33"/>
      <c r="VND7" s="33"/>
      <c r="VNE7" s="33"/>
      <c r="VNF7" s="33"/>
      <c r="VNG7" s="33"/>
      <c r="VNH7" s="33"/>
      <c r="VNI7" s="33"/>
      <c r="VNJ7" s="33"/>
      <c r="VNK7" s="33"/>
      <c r="VNL7" s="33"/>
      <c r="VNM7" s="33"/>
      <c r="VNN7" s="33"/>
      <c r="VNO7" s="33"/>
      <c r="VNP7" s="33"/>
      <c r="VNQ7" s="33"/>
      <c r="VNR7" s="33"/>
      <c r="VNS7" s="33"/>
      <c r="VNT7" s="33"/>
      <c r="VNU7" s="33"/>
      <c r="VNV7" s="33"/>
      <c r="VNW7" s="33"/>
      <c r="VNX7" s="33"/>
      <c r="VNY7" s="33"/>
      <c r="VNZ7" s="33"/>
      <c r="VOA7" s="33"/>
      <c r="VOB7" s="33"/>
      <c r="VOC7" s="33"/>
      <c r="VOD7" s="33"/>
      <c r="VOE7" s="33"/>
      <c r="VOF7" s="33"/>
      <c r="VOG7" s="33"/>
      <c r="VOH7" s="33"/>
      <c r="VOI7" s="33"/>
      <c r="VOJ7" s="33"/>
      <c r="VOK7" s="33"/>
      <c r="VOL7" s="33"/>
      <c r="VOM7" s="33"/>
      <c r="VON7" s="33"/>
      <c r="VOO7" s="33"/>
      <c r="VOP7" s="33"/>
      <c r="VOQ7" s="33"/>
      <c r="VOR7" s="33"/>
      <c r="VOS7" s="33"/>
      <c r="VOT7" s="33"/>
      <c r="VOU7" s="33"/>
      <c r="VOV7" s="33"/>
      <c r="VOW7" s="33"/>
      <c r="VOX7" s="33"/>
      <c r="VOY7" s="33"/>
      <c r="VOZ7" s="33"/>
      <c r="VPA7" s="33"/>
      <c r="VPB7" s="33"/>
      <c r="VPC7" s="33"/>
      <c r="VPD7" s="33"/>
      <c r="VPE7" s="33"/>
      <c r="VPF7" s="33"/>
      <c r="VPG7" s="33"/>
      <c r="VPH7" s="33"/>
      <c r="VPI7" s="33"/>
      <c r="VPJ7" s="33"/>
      <c r="VPK7" s="33"/>
      <c r="VPL7" s="33"/>
      <c r="VPM7" s="33"/>
      <c r="VPN7" s="33"/>
      <c r="VPO7" s="33"/>
      <c r="VPP7" s="33"/>
      <c r="VPQ7" s="33"/>
      <c r="VPR7" s="33"/>
      <c r="VPS7" s="33"/>
      <c r="VPT7" s="33"/>
      <c r="VPU7" s="33"/>
      <c r="VPV7" s="33"/>
      <c r="VPW7" s="33"/>
      <c r="VPX7" s="33"/>
      <c r="VPY7" s="33"/>
      <c r="VPZ7" s="33"/>
      <c r="VQA7" s="33"/>
      <c r="VQB7" s="33"/>
      <c r="VQC7" s="33"/>
      <c r="VQD7" s="33"/>
      <c r="VQE7" s="33"/>
      <c r="VQF7" s="33"/>
      <c r="VQG7" s="33"/>
      <c r="VQH7" s="33"/>
      <c r="VQI7" s="33"/>
      <c r="VQJ7" s="33"/>
      <c r="VQK7" s="33"/>
      <c r="VQL7" s="33"/>
      <c r="VQM7" s="33"/>
      <c r="VQN7" s="33"/>
      <c r="VQO7" s="33"/>
      <c r="VQP7" s="33"/>
      <c r="VQQ7" s="33"/>
      <c r="VQR7" s="33"/>
      <c r="VQS7" s="33"/>
      <c r="VQT7" s="33"/>
      <c r="VQU7" s="33"/>
      <c r="VQV7" s="33"/>
      <c r="VQW7" s="33"/>
      <c r="VQX7" s="33"/>
      <c r="VQY7" s="33"/>
      <c r="VQZ7" s="33"/>
      <c r="VRA7" s="33"/>
      <c r="VRB7" s="33"/>
      <c r="VRC7" s="33"/>
      <c r="VRD7" s="33"/>
      <c r="VRE7" s="33"/>
      <c r="VRF7" s="33"/>
      <c r="VRG7" s="33"/>
      <c r="VRH7" s="33"/>
      <c r="VRI7" s="33"/>
      <c r="VRJ7" s="33"/>
      <c r="VRK7" s="33"/>
      <c r="VRL7" s="33"/>
      <c r="VRM7" s="33"/>
      <c r="VRN7" s="33"/>
      <c r="VRO7" s="33"/>
      <c r="VRP7" s="33"/>
      <c r="VRQ7" s="33"/>
      <c r="VRR7" s="33"/>
      <c r="VRS7" s="33"/>
      <c r="VRT7" s="33"/>
      <c r="VRU7" s="33"/>
      <c r="VRV7" s="33"/>
      <c r="VRW7" s="33"/>
      <c r="VRX7" s="33"/>
      <c r="VRY7" s="33"/>
      <c r="VRZ7" s="33"/>
      <c r="VSA7" s="33"/>
      <c r="VSB7" s="33"/>
      <c r="VSC7" s="33"/>
      <c r="VSD7" s="33"/>
      <c r="VSE7" s="33"/>
      <c r="VSF7" s="33"/>
      <c r="VSG7" s="33"/>
      <c r="VSH7" s="33"/>
      <c r="VSI7" s="33"/>
      <c r="VSJ7" s="33"/>
      <c r="VSK7" s="33"/>
      <c r="VSL7" s="33"/>
      <c r="VSM7" s="33"/>
      <c r="VSN7" s="33"/>
      <c r="VSO7" s="33"/>
      <c r="VSP7" s="33"/>
      <c r="VSQ7" s="33"/>
      <c r="VSR7" s="33"/>
      <c r="VSS7" s="33"/>
      <c r="VST7" s="33"/>
      <c r="VSU7" s="33"/>
      <c r="VSV7" s="33"/>
      <c r="VSW7" s="33"/>
      <c r="VSX7" s="33"/>
      <c r="VSY7" s="33"/>
      <c r="VSZ7" s="33"/>
      <c r="VTA7" s="33"/>
      <c r="VTB7" s="33"/>
      <c r="VTC7" s="33"/>
      <c r="VTD7" s="33"/>
      <c r="VTE7" s="33"/>
      <c r="VTF7" s="33"/>
      <c r="VTG7" s="33"/>
      <c r="VTH7" s="33"/>
      <c r="VTI7" s="33"/>
      <c r="VTJ7" s="33"/>
      <c r="VTK7" s="33"/>
      <c r="VTL7" s="33"/>
      <c r="VTM7" s="33"/>
      <c r="VTN7" s="33"/>
      <c r="VTO7" s="33"/>
      <c r="VTP7" s="33"/>
      <c r="VTQ7" s="33"/>
      <c r="VTR7" s="33"/>
      <c r="VTS7" s="33"/>
      <c r="VTT7" s="33"/>
      <c r="VTU7" s="33"/>
      <c r="VTV7" s="33"/>
      <c r="VTW7" s="33"/>
      <c r="VTX7" s="33"/>
      <c r="VTY7" s="33"/>
      <c r="VTZ7" s="33"/>
      <c r="VUA7" s="33"/>
      <c r="VUB7" s="33"/>
      <c r="VUC7" s="33"/>
      <c r="VUD7" s="33"/>
      <c r="VUE7" s="33"/>
      <c r="VUF7" s="33"/>
      <c r="VUG7" s="33"/>
      <c r="VUH7" s="33"/>
      <c r="VUI7" s="33"/>
      <c r="VUJ7" s="33"/>
      <c r="VUK7" s="33"/>
      <c r="VUL7" s="33"/>
      <c r="VUM7" s="33"/>
      <c r="VUN7" s="33"/>
      <c r="VUO7" s="33"/>
      <c r="VUP7" s="33"/>
      <c r="VUQ7" s="33"/>
      <c r="VUR7" s="33"/>
      <c r="VUS7" s="33"/>
      <c r="VUT7" s="33"/>
      <c r="VUU7" s="33"/>
      <c r="VUV7" s="33"/>
      <c r="VUW7" s="33"/>
      <c r="VUX7" s="33"/>
      <c r="VUY7" s="33"/>
      <c r="VUZ7" s="33"/>
      <c r="VVA7" s="33"/>
      <c r="VVB7" s="33"/>
      <c r="VVC7" s="33"/>
      <c r="VVD7" s="33"/>
      <c r="VVE7" s="33"/>
      <c r="VVF7" s="33"/>
      <c r="VVG7" s="33"/>
      <c r="VVH7" s="33"/>
      <c r="VVI7" s="33"/>
      <c r="VVJ7" s="33"/>
      <c r="VVK7" s="33"/>
      <c r="VVL7" s="33"/>
      <c r="VVM7" s="33"/>
      <c r="VVN7" s="33"/>
      <c r="VVO7" s="33"/>
      <c r="VVP7" s="33"/>
      <c r="VVQ7" s="33"/>
      <c r="VVR7" s="33"/>
      <c r="VVS7" s="33"/>
      <c r="VVT7" s="33"/>
      <c r="VVU7" s="33"/>
      <c r="VVV7" s="33"/>
      <c r="VVW7" s="33"/>
      <c r="VVX7" s="33"/>
      <c r="VVY7" s="33"/>
      <c r="VVZ7" s="33"/>
      <c r="VWA7" s="33"/>
      <c r="VWB7" s="33"/>
      <c r="VWC7" s="33"/>
      <c r="VWD7" s="33"/>
      <c r="VWE7" s="33"/>
      <c r="VWF7" s="33"/>
      <c r="VWG7" s="33"/>
      <c r="VWH7" s="33"/>
      <c r="VWI7" s="33"/>
      <c r="VWJ7" s="33"/>
      <c r="VWK7" s="33"/>
      <c r="VWL7" s="33"/>
      <c r="VWM7" s="33"/>
      <c r="VWN7" s="33"/>
      <c r="VWO7" s="33"/>
      <c r="VWP7" s="33"/>
      <c r="VWQ7" s="33"/>
      <c r="VWR7" s="33"/>
      <c r="VWS7" s="33"/>
      <c r="VWT7" s="33"/>
      <c r="VWU7" s="33"/>
      <c r="VWV7" s="33"/>
      <c r="VWW7" s="33"/>
      <c r="VWX7" s="33"/>
      <c r="VWY7" s="33"/>
      <c r="VWZ7" s="33"/>
      <c r="VXA7" s="33"/>
      <c r="VXB7" s="33"/>
      <c r="VXC7" s="33"/>
      <c r="VXD7" s="33"/>
      <c r="VXE7" s="33"/>
      <c r="VXF7" s="33"/>
      <c r="VXG7" s="33"/>
      <c r="VXH7" s="33"/>
      <c r="VXI7" s="33"/>
      <c r="VXJ7" s="33"/>
      <c r="VXK7" s="33"/>
      <c r="VXL7" s="33"/>
      <c r="VXM7" s="33"/>
      <c r="VXN7" s="33"/>
      <c r="VXO7" s="33"/>
      <c r="VXP7" s="33"/>
      <c r="VXQ7" s="33"/>
      <c r="VXR7" s="33"/>
      <c r="VXS7" s="33"/>
      <c r="VXT7" s="33"/>
      <c r="VXU7" s="33"/>
      <c r="VXV7" s="33"/>
      <c r="VXW7" s="33"/>
      <c r="VXX7" s="33"/>
      <c r="VXY7" s="33"/>
      <c r="VXZ7" s="33"/>
      <c r="VYA7" s="33"/>
      <c r="VYB7" s="33"/>
      <c r="VYC7" s="33"/>
      <c r="VYD7" s="33"/>
      <c r="VYE7" s="33"/>
      <c r="VYF7" s="33"/>
      <c r="VYG7" s="33"/>
      <c r="VYH7" s="33"/>
      <c r="VYI7" s="33"/>
      <c r="VYJ7" s="33"/>
      <c r="VYK7" s="33"/>
      <c r="VYL7" s="33"/>
      <c r="VYM7" s="33"/>
      <c r="VYN7" s="33"/>
      <c r="VYO7" s="33"/>
      <c r="VYP7" s="33"/>
      <c r="VYQ7" s="33"/>
      <c r="VYR7" s="33"/>
      <c r="VYS7" s="33"/>
      <c r="VYT7" s="33"/>
      <c r="VYU7" s="33"/>
      <c r="VYV7" s="33"/>
      <c r="VYW7" s="33"/>
      <c r="VYX7" s="33"/>
      <c r="VYY7" s="33"/>
      <c r="VYZ7" s="33"/>
      <c r="VZA7" s="33"/>
      <c r="VZB7" s="33"/>
      <c r="VZC7" s="33"/>
      <c r="VZD7" s="33"/>
      <c r="VZE7" s="33"/>
      <c r="VZF7" s="33"/>
      <c r="VZG7" s="33"/>
      <c r="VZH7" s="33"/>
      <c r="VZI7" s="33"/>
      <c r="VZJ7" s="33"/>
      <c r="VZK7" s="33"/>
      <c r="VZL7" s="33"/>
      <c r="VZM7" s="33"/>
      <c r="VZN7" s="33"/>
      <c r="VZO7" s="33"/>
      <c r="VZP7" s="33"/>
      <c r="VZQ7" s="33"/>
      <c r="VZR7" s="33"/>
      <c r="VZS7" s="33"/>
      <c r="VZT7" s="33"/>
      <c r="VZU7" s="33"/>
      <c r="VZV7" s="33"/>
      <c r="VZW7" s="33"/>
      <c r="VZX7" s="33"/>
      <c r="VZY7" s="33"/>
      <c r="VZZ7" s="33"/>
      <c r="WAA7" s="33"/>
      <c r="WAB7" s="33"/>
      <c r="WAC7" s="33"/>
      <c r="WAD7" s="33"/>
      <c r="WAE7" s="33"/>
      <c r="WAF7" s="33"/>
      <c r="WAG7" s="33"/>
      <c r="WAH7" s="33"/>
      <c r="WAI7" s="33"/>
      <c r="WAJ7" s="33"/>
      <c r="WAK7" s="33"/>
      <c r="WAL7" s="33"/>
      <c r="WAM7" s="33"/>
      <c r="WAN7" s="33"/>
      <c r="WAO7" s="33"/>
      <c r="WAP7" s="33"/>
      <c r="WAQ7" s="33"/>
      <c r="WAR7" s="33"/>
      <c r="WAS7" s="33"/>
      <c r="WAT7" s="33"/>
      <c r="WAU7" s="33"/>
      <c r="WAV7" s="33"/>
      <c r="WAW7" s="33"/>
      <c r="WAX7" s="33"/>
      <c r="WAY7" s="33"/>
      <c r="WAZ7" s="33"/>
      <c r="WBA7" s="33"/>
      <c r="WBB7" s="33"/>
      <c r="WBC7" s="33"/>
      <c r="WBD7" s="33"/>
      <c r="WBE7" s="33"/>
      <c r="WBF7" s="33"/>
      <c r="WBG7" s="33"/>
      <c r="WBH7" s="33"/>
      <c r="WBI7" s="33"/>
      <c r="WBJ7" s="33"/>
      <c r="WBK7" s="33"/>
      <c r="WBL7" s="33"/>
      <c r="WBM7" s="33"/>
      <c r="WBN7" s="33"/>
      <c r="WBO7" s="33"/>
      <c r="WBP7" s="33"/>
      <c r="WBQ7" s="33"/>
      <c r="WBR7" s="33"/>
      <c r="WBS7" s="33"/>
      <c r="WBT7" s="33"/>
      <c r="WBU7" s="33"/>
      <c r="WBV7" s="33"/>
      <c r="WBW7" s="33"/>
      <c r="WBX7" s="33"/>
      <c r="WBY7" s="33"/>
      <c r="WBZ7" s="33"/>
      <c r="WCA7" s="33"/>
      <c r="WCB7" s="33"/>
      <c r="WCC7" s="33"/>
      <c r="WCD7" s="33"/>
      <c r="WCE7" s="33"/>
      <c r="WCF7" s="33"/>
      <c r="WCG7" s="33"/>
      <c r="WCH7" s="33"/>
      <c r="WCI7" s="33"/>
      <c r="WCJ7" s="33"/>
      <c r="WCK7" s="33"/>
      <c r="WCL7" s="33"/>
      <c r="WCM7" s="33"/>
      <c r="WCN7" s="33"/>
      <c r="WCO7" s="33"/>
      <c r="WCP7" s="33"/>
      <c r="WCQ7" s="33"/>
      <c r="WCR7" s="33"/>
      <c r="WCS7" s="33"/>
      <c r="WCT7" s="33"/>
      <c r="WCU7" s="33"/>
      <c r="WCV7" s="33"/>
      <c r="WCW7" s="33"/>
      <c r="WCX7" s="33"/>
      <c r="WCY7" s="33"/>
      <c r="WCZ7" s="33"/>
      <c r="WDA7" s="33"/>
      <c r="WDB7" s="33"/>
      <c r="WDC7" s="33"/>
      <c r="WDD7" s="33"/>
      <c r="WDE7" s="33"/>
      <c r="WDF7" s="33"/>
      <c r="WDG7" s="33"/>
      <c r="WDH7" s="33"/>
      <c r="WDI7" s="33"/>
      <c r="WDJ7" s="33"/>
      <c r="WDK7" s="33"/>
      <c r="WDL7" s="33"/>
      <c r="WDM7" s="33"/>
      <c r="WDN7" s="33"/>
      <c r="WDO7" s="33"/>
      <c r="WDP7" s="33"/>
      <c r="WDQ7" s="33"/>
      <c r="WDR7" s="33"/>
      <c r="WDS7" s="33"/>
      <c r="WDT7" s="33"/>
      <c r="WDU7" s="33"/>
      <c r="WDV7" s="33"/>
      <c r="WDW7" s="33"/>
      <c r="WDX7" s="33"/>
      <c r="WDY7" s="33"/>
      <c r="WDZ7" s="33"/>
      <c r="WEA7" s="33"/>
      <c r="WEB7" s="33"/>
      <c r="WEC7" s="33"/>
      <c r="WED7" s="33"/>
      <c r="WEE7" s="33"/>
      <c r="WEF7" s="33"/>
      <c r="WEG7" s="33"/>
      <c r="WEH7" s="33"/>
      <c r="WEI7" s="33"/>
      <c r="WEJ7" s="33"/>
      <c r="WEK7" s="33"/>
      <c r="WEL7" s="33"/>
      <c r="WEM7" s="33"/>
      <c r="WEN7" s="33"/>
      <c r="WEO7" s="33"/>
      <c r="WEP7" s="33"/>
      <c r="WEQ7" s="33"/>
      <c r="WER7" s="33"/>
      <c r="WES7" s="33"/>
      <c r="WET7" s="33"/>
      <c r="WEU7" s="33"/>
      <c r="WEV7" s="33"/>
      <c r="WEW7" s="33"/>
      <c r="WEX7" s="33"/>
      <c r="WEY7" s="33"/>
      <c r="WEZ7" s="33"/>
      <c r="WFA7" s="33"/>
      <c r="WFB7" s="33"/>
      <c r="WFC7" s="33"/>
      <c r="WFD7" s="33"/>
      <c r="WFE7" s="33"/>
      <c r="WFF7" s="33"/>
      <c r="WFG7" s="33"/>
      <c r="WFH7" s="33"/>
      <c r="WFI7" s="33"/>
      <c r="WFJ7" s="33"/>
      <c r="WFK7" s="33"/>
      <c r="WFL7" s="33"/>
      <c r="WFM7" s="33"/>
      <c r="WFN7" s="33"/>
      <c r="WFO7" s="33"/>
      <c r="WFP7" s="33"/>
      <c r="WFQ7" s="33"/>
      <c r="WFR7" s="33"/>
      <c r="WFS7" s="33"/>
      <c r="WFT7" s="33"/>
      <c r="WFU7" s="33"/>
      <c r="WFV7" s="33"/>
      <c r="WFW7" s="33"/>
      <c r="WFX7" s="33"/>
      <c r="WFY7" s="33"/>
      <c r="WFZ7" s="33"/>
      <c r="WGA7" s="33"/>
      <c r="WGB7" s="33"/>
      <c r="WGC7" s="33"/>
      <c r="WGD7" s="33"/>
      <c r="WGE7" s="33"/>
      <c r="WGF7" s="33"/>
      <c r="WGG7" s="33"/>
      <c r="WGH7" s="33"/>
      <c r="WGI7" s="33"/>
      <c r="WGJ7" s="33"/>
      <c r="WGK7" s="33"/>
      <c r="WGL7" s="33"/>
      <c r="WGM7" s="33"/>
      <c r="WGN7" s="33"/>
      <c r="WGO7" s="33"/>
      <c r="WGP7" s="33"/>
      <c r="WGQ7" s="33"/>
      <c r="WGR7" s="33"/>
      <c r="WGS7" s="33"/>
      <c r="WGT7" s="33"/>
      <c r="WGU7" s="33"/>
      <c r="WGV7" s="33"/>
      <c r="WGW7" s="33"/>
      <c r="WGX7" s="33"/>
      <c r="WGY7" s="33"/>
      <c r="WGZ7" s="33"/>
      <c r="WHA7" s="33"/>
      <c r="WHB7" s="33"/>
      <c r="WHC7" s="33"/>
      <c r="WHD7" s="33"/>
      <c r="WHE7" s="33"/>
      <c r="WHF7" s="33"/>
      <c r="WHG7" s="33"/>
      <c r="WHH7" s="33"/>
      <c r="WHI7" s="33"/>
      <c r="WHJ7" s="33"/>
      <c r="WHK7" s="33"/>
      <c r="WHL7" s="33"/>
      <c r="WHM7" s="33"/>
      <c r="WHN7" s="33"/>
      <c r="WHO7" s="33"/>
      <c r="WHP7" s="33"/>
      <c r="WHQ7" s="33"/>
      <c r="WHR7" s="33"/>
      <c r="WHS7" s="33"/>
      <c r="WHT7" s="33"/>
      <c r="WHU7" s="33"/>
      <c r="WHV7" s="33"/>
      <c r="WHW7" s="33"/>
      <c r="WHX7" s="33"/>
      <c r="WHY7" s="33"/>
      <c r="WHZ7" s="33"/>
      <c r="WIA7" s="33"/>
      <c r="WIB7" s="33"/>
      <c r="WIC7" s="33"/>
      <c r="WID7" s="33"/>
      <c r="WIE7" s="33"/>
      <c r="WIF7" s="33"/>
      <c r="WIG7" s="33"/>
      <c r="WIH7" s="33"/>
      <c r="WII7" s="33"/>
      <c r="WIJ7" s="33"/>
      <c r="WIK7" s="33"/>
      <c r="WIL7" s="33"/>
      <c r="WIM7" s="33"/>
      <c r="WIN7" s="33"/>
      <c r="WIO7" s="33"/>
      <c r="WIP7" s="33"/>
      <c r="WIQ7" s="33"/>
      <c r="WIR7" s="33"/>
      <c r="WIS7" s="33"/>
      <c r="WIT7" s="33"/>
      <c r="WIU7" s="33"/>
      <c r="WIV7" s="33"/>
      <c r="WIW7" s="33"/>
      <c r="WIX7" s="33"/>
      <c r="WIY7" s="33"/>
      <c r="WIZ7" s="33"/>
      <c r="WJA7" s="33"/>
      <c r="WJB7" s="33"/>
      <c r="WJC7" s="33"/>
      <c r="WJD7" s="33"/>
      <c r="WJE7" s="33"/>
      <c r="WJF7" s="33"/>
      <c r="WJG7" s="33"/>
      <c r="WJH7" s="33"/>
      <c r="WJI7" s="33"/>
      <c r="WJJ7" s="33"/>
      <c r="WJK7" s="33"/>
      <c r="WJL7" s="33"/>
      <c r="WJM7" s="33"/>
      <c r="WJN7" s="33"/>
      <c r="WJO7" s="33"/>
      <c r="WJP7" s="33"/>
      <c r="WJQ7" s="33"/>
      <c r="WJR7" s="33"/>
      <c r="WJS7" s="33"/>
      <c r="WJT7" s="33"/>
      <c r="WJU7" s="33"/>
      <c r="WJV7" s="33"/>
      <c r="WJW7" s="33"/>
      <c r="WJX7" s="33"/>
      <c r="WJY7" s="33"/>
      <c r="WJZ7" s="33"/>
      <c r="WKA7" s="33"/>
      <c r="WKB7" s="33"/>
      <c r="WKC7" s="33"/>
      <c r="WKD7" s="33"/>
      <c r="WKE7" s="33"/>
      <c r="WKF7" s="33"/>
      <c r="WKG7" s="33"/>
      <c r="WKH7" s="33"/>
      <c r="WKI7" s="33"/>
      <c r="WKJ7" s="33"/>
      <c r="WKK7" s="33"/>
      <c r="WKL7" s="33"/>
      <c r="WKM7" s="33"/>
      <c r="WKN7" s="33"/>
      <c r="WKO7" s="33"/>
      <c r="WKP7" s="33"/>
      <c r="WKQ7" s="33"/>
      <c r="WKR7" s="33"/>
      <c r="WKS7" s="33"/>
      <c r="WKT7" s="33"/>
      <c r="WKU7" s="33"/>
      <c r="WKV7" s="33"/>
      <c r="WKW7" s="33"/>
      <c r="WKX7" s="33"/>
      <c r="WKY7" s="33"/>
      <c r="WKZ7" s="33"/>
      <c r="WLA7" s="33"/>
      <c r="WLB7" s="33"/>
      <c r="WLC7" s="33"/>
      <c r="WLD7" s="33"/>
      <c r="WLE7" s="33"/>
      <c r="WLF7" s="33"/>
      <c r="WLG7" s="33"/>
      <c r="WLH7" s="33"/>
      <c r="WLI7" s="33"/>
      <c r="WLJ7" s="33"/>
      <c r="WLK7" s="33"/>
      <c r="WLL7" s="33"/>
      <c r="WLM7" s="33"/>
      <c r="WLN7" s="33"/>
      <c r="WLO7" s="33"/>
      <c r="WLP7" s="33"/>
      <c r="WLQ7" s="33"/>
      <c r="WLR7" s="33"/>
      <c r="WLS7" s="33"/>
      <c r="WLT7" s="33"/>
      <c r="WLU7" s="33"/>
      <c r="WLV7" s="33"/>
      <c r="WLW7" s="33"/>
      <c r="WLX7" s="33"/>
      <c r="WLY7" s="33"/>
      <c r="WLZ7" s="33"/>
      <c r="WMA7" s="33"/>
      <c r="WMB7" s="33"/>
      <c r="WMC7" s="33"/>
      <c r="WMD7" s="33"/>
      <c r="WME7" s="33"/>
      <c r="WMF7" s="33"/>
      <c r="WMG7" s="33"/>
      <c r="WMH7" s="33"/>
      <c r="WMI7" s="33"/>
      <c r="WMJ7" s="33"/>
      <c r="WMK7" s="33"/>
      <c r="WML7" s="33"/>
      <c r="WMM7" s="33"/>
      <c r="WMN7" s="33"/>
      <c r="WMO7" s="33"/>
      <c r="WMP7" s="33"/>
      <c r="WMQ7" s="33"/>
      <c r="WMR7" s="33"/>
      <c r="WMS7" s="33"/>
      <c r="WMT7" s="33"/>
      <c r="WMU7" s="33"/>
      <c r="WMV7" s="33"/>
      <c r="WMW7" s="33"/>
      <c r="WMX7" s="33"/>
      <c r="WMY7" s="33"/>
      <c r="WMZ7" s="33"/>
      <c r="WNA7" s="33"/>
      <c r="WNB7" s="33"/>
      <c r="WNC7" s="33"/>
      <c r="WND7" s="33"/>
      <c r="WNE7" s="33"/>
      <c r="WNF7" s="33"/>
      <c r="WNG7" s="33"/>
      <c r="WNH7" s="33"/>
      <c r="WNI7" s="33"/>
      <c r="WNJ7" s="33"/>
      <c r="WNK7" s="33"/>
      <c r="WNL7" s="33"/>
      <c r="WNM7" s="33"/>
      <c r="WNN7" s="33"/>
      <c r="WNO7" s="33"/>
      <c r="WNP7" s="33"/>
      <c r="WNQ7" s="33"/>
      <c r="WNR7" s="33"/>
      <c r="WNS7" s="33"/>
      <c r="WNT7" s="33"/>
      <c r="WNU7" s="33"/>
      <c r="WNV7" s="33"/>
      <c r="WNW7" s="33"/>
      <c r="WNX7" s="33"/>
      <c r="WNY7" s="33"/>
      <c r="WNZ7" s="33"/>
      <c r="WOA7" s="33"/>
      <c r="WOB7" s="33"/>
      <c r="WOC7" s="33"/>
      <c r="WOD7" s="33"/>
      <c r="WOE7" s="33"/>
      <c r="WOF7" s="33"/>
      <c r="WOG7" s="33"/>
      <c r="WOH7" s="33"/>
      <c r="WOI7" s="33"/>
      <c r="WOJ7" s="33"/>
      <c r="WOK7" s="33"/>
      <c r="WOL7" s="33"/>
      <c r="WOM7" s="33"/>
      <c r="WON7" s="33"/>
      <c r="WOO7" s="33"/>
      <c r="WOP7" s="33"/>
      <c r="WOQ7" s="33"/>
      <c r="WOR7" s="33"/>
      <c r="WOS7" s="33"/>
      <c r="WOT7" s="33"/>
      <c r="WOU7" s="33"/>
      <c r="WOV7" s="33"/>
      <c r="WOW7" s="33"/>
      <c r="WOX7" s="33"/>
      <c r="WOY7" s="33"/>
      <c r="WOZ7" s="33"/>
      <c r="WPA7" s="33"/>
      <c r="WPB7" s="33"/>
      <c r="WPC7" s="33"/>
      <c r="WPD7" s="33"/>
      <c r="WPE7" s="33"/>
      <c r="WPF7" s="33"/>
      <c r="WPG7" s="33"/>
      <c r="WPH7" s="33"/>
      <c r="WPI7" s="33"/>
      <c r="WPJ7" s="33"/>
      <c r="WPK7" s="33"/>
      <c r="WPL7" s="33"/>
      <c r="WPM7" s="33"/>
      <c r="WPN7" s="33"/>
      <c r="WPO7" s="33"/>
      <c r="WPP7" s="33"/>
      <c r="WPQ7" s="33"/>
      <c r="WPR7" s="33"/>
      <c r="WPS7" s="33"/>
      <c r="WPT7" s="33"/>
      <c r="WPU7" s="33"/>
      <c r="WPV7" s="33"/>
      <c r="WPW7" s="33"/>
      <c r="WPX7" s="33"/>
      <c r="WPY7" s="33"/>
      <c r="WPZ7" s="33"/>
      <c r="WQA7" s="33"/>
      <c r="WQB7" s="33"/>
      <c r="WQC7" s="33"/>
      <c r="WQD7" s="33"/>
      <c r="WQE7" s="33"/>
      <c r="WQF7" s="33"/>
      <c r="WQG7" s="33"/>
      <c r="WQH7" s="33"/>
      <c r="WQI7" s="33"/>
      <c r="WQJ7" s="33"/>
      <c r="WQK7" s="33"/>
      <c r="WQL7" s="33"/>
      <c r="WQM7" s="33"/>
      <c r="WQN7" s="33"/>
      <c r="WQO7" s="33"/>
      <c r="WQP7" s="33"/>
      <c r="WQQ7" s="33"/>
      <c r="WQR7" s="33"/>
      <c r="WQS7" s="33"/>
      <c r="WQT7" s="33"/>
      <c r="WQU7" s="33"/>
      <c r="WQV7" s="33"/>
      <c r="WQW7" s="33"/>
      <c r="WQX7" s="33"/>
      <c r="WQY7" s="33"/>
      <c r="WQZ7" s="33"/>
      <c r="WRA7" s="33"/>
      <c r="WRB7" s="33"/>
      <c r="WRC7" s="33"/>
      <c r="WRD7" s="33"/>
      <c r="WRE7" s="33"/>
      <c r="WRF7" s="33"/>
      <c r="WRG7" s="33"/>
      <c r="WRH7" s="33"/>
      <c r="WRI7" s="33"/>
      <c r="WRJ7" s="33"/>
      <c r="WRK7" s="33"/>
      <c r="WRL7" s="33"/>
      <c r="WRM7" s="33"/>
      <c r="WRN7" s="33"/>
      <c r="WRO7" s="33"/>
      <c r="WRP7" s="33"/>
      <c r="WRQ7" s="33"/>
      <c r="WRR7" s="33"/>
      <c r="WRS7" s="33"/>
      <c r="WRT7" s="33"/>
      <c r="WRU7" s="33"/>
      <c r="WRV7" s="33"/>
      <c r="WRW7" s="33"/>
      <c r="WRX7" s="33"/>
      <c r="WRY7" s="33"/>
      <c r="WRZ7" s="33"/>
      <c r="WSA7" s="33"/>
      <c r="WSB7" s="33"/>
      <c r="WSC7" s="33"/>
      <c r="WSD7" s="33"/>
      <c r="WSE7" s="33"/>
      <c r="WSF7" s="33"/>
      <c r="WSG7" s="33"/>
      <c r="WSH7" s="33"/>
      <c r="WSI7" s="33"/>
      <c r="WSJ7" s="33"/>
      <c r="WSK7" s="33"/>
      <c r="WSL7" s="33"/>
      <c r="WSM7" s="33"/>
      <c r="WSN7" s="33"/>
      <c r="WSO7" s="33"/>
      <c r="WSP7" s="33"/>
      <c r="WSQ7" s="33"/>
      <c r="WSR7" s="33"/>
      <c r="WSS7" s="33"/>
      <c r="WST7" s="33"/>
      <c r="WSU7" s="33"/>
      <c r="WSV7" s="33"/>
      <c r="WSW7" s="33"/>
      <c r="WSX7" s="33"/>
      <c r="WSY7" s="33"/>
      <c r="WSZ7" s="33"/>
      <c r="WTA7" s="33"/>
      <c r="WTB7" s="33"/>
      <c r="WTC7" s="33"/>
      <c r="WTD7" s="33"/>
      <c r="WTE7" s="33"/>
      <c r="WTF7" s="33"/>
      <c r="WTG7" s="33"/>
      <c r="WTH7" s="33"/>
      <c r="WTI7" s="33"/>
      <c r="WTJ7" s="33"/>
      <c r="WTK7" s="33"/>
      <c r="WTL7" s="33"/>
      <c r="WTM7" s="33"/>
      <c r="WTN7" s="33"/>
      <c r="WTO7" s="33"/>
      <c r="WTP7" s="33"/>
      <c r="WTQ7" s="33"/>
      <c r="WTR7" s="33"/>
      <c r="WTS7" s="33"/>
      <c r="WTT7" s="33"/>
      <c r="WTU7" s="33"/>
      <c r="WTV7" s="33"/>
      <c r="WTW7" s="33"/>
      <c r="WTX7" s="33"/>
      <c r="WTY7" s="33"/>
      <c r="WTZ7" s="33"/>
      <c r="WUA7" s="33"/>
      <c r="WUB7" s="33"/>
      <c r="WUC7" s="33"/>
      <c r="WUD7" s="33"/>
      <c r="WUE7" s="33"/>
      <c r="WUF7" s="33"/>
      <c r="WUG7" s="33"/>
      <c r="WUH7" s="33"/>
      <c r="WUI7" s="33"/>
      <c r="WUJ7" s="33"/>
      <c r="WUK7" s="33"/>
      <c r="WUL7" s="33"/>
      <c r="WUM7" s="33"/>
      <c r="WUN7" s="33"/>
      <c r="WUO7" s="33"/>
      <c r="WUP7" s="33"/>
      <c r="WUQ7" s="33"/>
      <c r="WUR7" s="33"/>
      <c r="WUS7" s="33"/>
      <c r="WUT7" s="33"/>
      <c r="WUU7" s="33"/>
      <c r="WUV7" s="33"/>
      <c r="WUW7" s="33"/>
      <c r="WUX7" s="33"/>
      <c r="WUY7" s="33"/>
      <c r="WUZ7" s="33"/>
      <c r="WVA7" s="33"/>
      <c r="WVB7" s="33"/>
      <c r="WVC7" s="33"/>
      <c r="WVD7" s="33"/>
      <c r="WVE7" s="33"/>
      <c r="WVF7" s="33"/>
      <c r="WVG7" s="33"/>
      <c r="WVH7" s="33"/>
      <c r="WVI7" s="33"/>
      <c r="WVJ7" s="33"/>
      <c r="WVK7" s="33"/>
      <c r="WVL7" s="33"/>
      <c r="WVM7" s="33"/>
      <c r="WVN7" s="33"/>
      <c r="WVO7" s="33"/>
      <c r="WVP7" s="33"/>
      <c r="WVQ7" s="33"/>
      <c r="WVR7" s="33"/>
      <c r="WVS7" s="33"/>
      <c r="WVT7" s="33"/>
      <c r="WVU7" s="33"/>
      <c r="WVV7" s="33"/>
      <c r="WVW7" s="33"/>
      <c r="WVX7" s="33"/>
      <c r="WVY7" s="33"/>
      <c r="WVZ7" s="33"/>
      <c r="WWA7" s="33"/>
      <c r="WWB7" s="33"/>
      <c r="WWC7" s="33"/>
      <c r="WWD7" s="33"/>
      <c r="WWE7" s="33"/>
      <c r="WWF7" s="33"/>
      <c r="WWG7" s="33"/>
      <c r="WWH7" s="33"/>
      <c r="WWI7" s="33"/>
      <c r="WWJ7" s="33"/>
      <c r="WWK7" s="33"/>
      <c r="WWL7" s="33"/>
      <c r="WWM7" s="33"/>
      <c r="WWN7" s="33"/>
      <c r="WWO7" s="33"/>
      <c r="WWP7" s="33"/>
      <c r="WWQ7" s="33"/>
      <c r="WWR7" s="33"/>
      <c r="WWS7" s="33"/>
      <c r="WWT7" s="33"/>
      <c r="WWU7" s="33"/>
      <c r="WWV7" s="33"/>
      <c r="WWW7" s="33"/>
      <c r="WWX7" s="33"/>
      <c r="WWY7" s="33"/>
      <c r="WWZ7" s="33"/>
      <c r="WXA7" s="33"/>
      <c r="WXB7" s="33"/>
      <c r="WXC7" s="33"/>
      <c r="WXD7" s="33"/>
      <c r="WXE7" s="33"/>
      <c r="WXF7" s="33"/>
      <c r="WXG7" s="33"/>
      <c r="WXH7" s="33"/>
      <c r="WXI7" s="33"/>
      <c r="WXJ7" s="33"/>
      <c r="WXK7" s="33"/>
      <c r="WXL7" s="33"/>
      <c r="WXM7" s="33"/>
      <c r="WXN7" s="33"/>
      <c r="WXO7" s="33"/>
      <c r="WXP7" s="33"/>
      <c r="WXQ7" s="33"/>
      <c r="WXR7" s="33"/>
      <c r="WXS7" s="33"/>
      <c r="WXT7" s="33"/>
      <c r="WXU7" s="33"/>
      <c r="WXV7" s="33"/>
      <c r="WXW7" s="33"/>
      <c r="WXX7" s="33"/>
      <c r="WXY7" s="33"/>
      <c r="WXZ7" s="33"/>
      <c r="WYA7" s="33"/>
      <c r="WYB7" s="33"/>
      <c r="WYC7" s="33"/>
      <c r="WYD7" s="33"/>
      <c r="WYE7" s="33"/>
      <c r="WYF7" s="33"/>
      <c r="WYG7" s="33"/>
      <c r="WYH7" s="33"/>
      <c r="WYI7" s="33"/>
      <c r="WYJ7" s="33"/>
      <c r="WYK7" s="33"/>
      <c r="WYL7" s="33"/>
      <c r="WYM7" s="33"/>
      <c r="WYN7" s="33"/>
      <c r="WYO7" s="33"/>
      <c r="WYP7" s="33"/>
      <c r="WYQ7" s="33"/>
      <c r="WYR7" s="33"/>
      <c r="WYS7" s="33"/>
      <c r="WYT7" s="33"/>
      <c r="WYU7" s="33"/>
      <c r="WYV7" s="33"/>
      <c r="WYW7" s="33"/>
      <c r="WYX7" s="33"/>
      <c r="WYY7" s="33"/>
      <c r="WYZ7" s="33"/>
      <c r="WZA7" s="33"/>
      <c r="WZB7" s="33"/>
      <c r="WZC7" s="33"/>
      <c r="WZD7" s="33"/>
      <c r="WZE7" s="33"/>
      <c r="WZF7" s="33"/>
      <c r="WZG7" s="33"/>
      <c r="WZH7" s="33"/>
      <c r="WZI7" s="33"/>
      <c r="WZJ7" s="33"/>
      <c r="WZK7" s="33"/>
      <c r="WZL7" s="33"/>
      <c r="WZM7" s="33"/>
      <c r="WZN7" s="33"/>
      <c r="WZO7" s="33"/>
      <c r="WZP7" s="33"/>
      <c r="WZQ7" s="33"/>
      <c r="WZR7" s="33"/>
      <c r="WZS7" s="33"/>
      <c r="WZT7" s="33"/>
      <c r="WZU7" s="33"/>
      <c r="WZV7" s="33"/>
      <c r="WZW7" s="33"/>
      <c r="WZX7" s="33"/>
      <c r="WZY7" s="33"/>
      <c r="WZZ7" s="33"/>
      <c r="XAA7" s="33"/>
      <c r="XAB7" s="33"/>
      <c r="XAC7" s="33"/>
      <c r="XAD7" s="33"/>
      <c r="XAE7" s="33"/>
      <c r="XAF7" s="33"/>
      <c r="XAG7" s="33"/>
      <c r="XAH7" s="33"/>
      <c r="XAI7" s="33"/>
      <c r="XAJ7" s="33"/>
      <c r="XAK7" s="33"/>
      <c r="XAL7" s="33"/>
      <c r="XAM7" s="33"/>
      <c r="XAN7" s="33"/>
      <c r="XAO7" s="33"/>
      <c r="XAP7" s="33"/>
      <c r="XAQ7" s="33"/>
      <c r="XAR7" s="33"/>
      <c r="XAS7" s="33"/>
      <c r="XAT7" s="33"/>
      <c r="XAU7" s="33"/>
      <c r="XAV7" s="33"/>
      <c r="XAW7" s="33"/>
      <c r="XAX7" s="33"/>
      <c r="XAY7" s="33"/>
      <c r="XAZ7" s="33"/>
      <c r="XBA7" s="33"/>
      <c r="XBB7" s="33"/>
      <c r="XBC7" s="33"/>
      <c r="XBD7" s="33"/>
      <c r="XBE7" s="33"/>
      <c r="XBF7" s="33"/>
      <c r="XBG7" s="33"/>
      <c r="XBH7" s="33"/>
      <c r="XBI7" s="33"/>
      <c r="XBJ7" s="33"/>
      <c r="XBK7" s="33"/>
      <c r="XBL7" s="33"/>
      <c r="XBM7" s="33"/>
      <c r="XBN7" s="33"/>
      <c r="XBO7" s="33"/>
      <c r="XBP7" s="33"/>
      <c r="XBQ7" s="33"/>
      <c r="XBR7" s="33"/>
      <c r="XBS7" s="33"/>
      <c r="XBT7" s="33"/>
      <c r="XBU7" s="33"/>
      <c r="XBV7" s="33"/>
      <c r="XBW7" s="33"/>
      <c r="XBX7" s="33"/>
      <c r="XBY7" s="33"/>
      <c r="XBZ7" s="33"/>
      <c r="XCA7" s="33"/>
      <c r="XCB7" s="33"/>
      <c r="XCC7" s="33"/>
      <c r="XCD7" s="33"/>
      <c r="XCE7" s="33"/>
      <c r="XCF7" s="33"/>
      <c r="XCG7" s="33"/>
      <c r="XCH7" s="33"/>
      <c r="XCI7" s="33"/>
      <c r="XCJ7" s="33"/>
      <c r="XCK7" s="33"/>
      <c r="XCL7" s="33"/>
      <c r="XCM7" s="33"/>
      <c r="XCN7" s="33"/>
      <c r="XCO7" s="33"/>
      <c r="XCP7" s="33"/>
      <c r="XCQ7" s="33"/>
      <c r="XCR7" s="33"/>
      <c r="XCS7" s="33"/>
      <c r="XCT7" s="33"/>
      <c r="XCU7" s="33"/>
      <c r="XCV7" s="33"/>
      <c r="XCW7" s="33"/>
      <c r="XCX7" s="33"/>
      <c r="XCY7" s="33"/>
      <c r="XCZ7" s="33"/>
      <c r="XDA7" s="33"/>
      <c r="XDB7" s="33"/>
      <c r="XDC7" s="33"/>
      <c r="XDD7" s="33"/>
      <c r="XDE7" s="33"/>
      <c r="XDF7" s="33"/>
      <c r="XDG7" s="33"/>
      <c r="XDH7" s="33"/>
      <c r="XDI7" s="33"/>
      <c r="XDJ7" s="33"/>
      <c r="XDK7" s="33"/>
      <c r="XDL7" s="33"/>
      <c r="XDM7" s="33"/>
      <c r="XDN7" s="33"/>
      <c r="XDO7" s="33"/>
      <c r="XDP7" s="33"/>
      <c r="XDQ7" s="33"/>
      <c r="XDR7" s="33"/>
      <c r="XDS7" s="33"/>
      <c r="XDT7" s="33"/>
      <c r="XDU7" s="33"/>
      <c r="XDV7" s="33"/>
      <c r="XDW7" s="33"/>
      <c r="XDX7" s="33"/>
      <c r="XDY7" s="33"/>
      <c r="XDZ7" s="33"/>
      <c r="XEA7" s="33"/>
      <c r="XEB7" s="33"/>
      <c r="XEC7" s="33"/>
      <c r="XED7" s="33"/>
      <c r="XEE7" s="33"/>
      <c r="XEF7" s="33"/>
      <c r="XEG7" s="33"/>
    </row>
    <row r="8" s="2" customFormat="1" ht="43" customHeight="1" spans="1:16361">
      <c r="A8" s="20">
        <f t="shared" si="0"/>
        <v>2</v>
      </c>
      <c r="B8" s="21" t="s">
        <v>583</v>
      </c>
      <c r="C8" s="21" t="s">
        <v>584</v>
      </c>
      <c r="D8" s="29">
        <v>2120801</v>
      </c>
      <c r="E8" s="21" t="s">
        <v>585</v>
      </c>
      <c r="F8" s="21" t="s">
        <v>586</v>
      </c>
      <c r="G8" s="30" t="s">
        <v>588</v>
      </c>
      <c r="H8" s="31">
        <v>68430</v>
      </c>
      <c r="I8" s="22"/>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c r="IW8" s="33"/>
      <c r="IX8" s="33"/>
      <c r="IY8" s="33"/>
      <c r="IZ8" s="33"/>
      <c r="JA8" s="33"/>
      <c r="JB8" s="33"/>
      <c r="JC8" s="33"/>
      <c r="JD8" s="33"/>
      <c r="JE8" s="33"/>
      <c r="JF8" s="33"/>
      <c r="JG8" s="33"/>
      <c r="JH8" s="33"/>
      <c r="JI8" s="33"/>
      <c r="JJ8" s="33"/>
      <c r="JK8" s="33"/>
      <c r="JL8" s="33"/>
      <c r="JM8" s="33"/>
      <c r="JN8" s="33"/>
      <c r="JO8" s="33"/>
      <c r="JP8" s="33"/>
      <c r="JQ8" s="33"/>
      <c r="JR8" s="33"/>
      <c r="JS8" s="33"/>
      <c r="JT8" s="33"/>
      <c r="JU8" s="33"/>
      <c r="JV8" s="33"/>
      <c r="JW8" s="33"/>
      <c r="JX8" s="33"/>
      <c r="JY8" s="33"/>
      <c r="JZ8" s="33"/>
      <c r="KA8" s="33"/>
      <c r="KB8" s="33"/>
      <c r="KC8" s="33"/>
      <c r="KD8" s="33"/>
      <c r="KE8" s="33"/>
      <c r="KF8" s="33"/>
      <c r="KG8" s="33"/>
      <c r="KH8" s="33"/>
      <c r="KI8" s="33"/>
      <c r="KJ8" s="33"/>
      <c r="KK8" s="33"/>
      <c r="KL8" s="33"/>
      <c r="KM8" s="33"/>
      <c r="KN8" s="33"/>
      <c r="KO8" s="33"/>
      <c r="KP8" s="33"/>
      <c r="KQ8" s="33"/>
      <c r="KR8" s="33"/>
      <c r="KS8" s="33"/>
      <c r="KT8" s="33"/>
      <c r="KU8" s="33"/>
      <c r="KV8" s="33"/>
      <c r="KW8" s="33"/>
      <c r="KX8" s="33"/>
      <c r="KY8" s="33"/>
      <c r="KZ8" s="33"/>
      <c r="LA8" s="33"/>
      <c r="LB8" s="33"/>
      <c r="LC8" s="33"/>
      <c r="LD8" s="33"/>
      <c r="LE8" s="33"/>
      <c r="LF8" s="33"/>
      <c r="LG8" s="33"/>
      <c r="LH8" s="33"/>
      <c r="LI8" s="33"/>
      <c r="LJ8" s="33"/>
      <c r="LK8" s="33"/>
      <c r="LL8" s="33"/>
      <c r="LM8" s="33"/>
      <c r="LN8" s="33"/>
      <c r="LO8" s="33"/>
      <c r="LP8" s="33"/>
      <c r="LQ8" s="33"/>
      <c r="LR8" s="33"/>
      <c r="LS8" s="33"/>
      <c r="LT8" s="33"/>
      <c r="LU8" s="33"/>
      <c r="LV8" s="33"/>
      <c r="LW8" s="33"/>
      <c r="LX8" s="33"/>
      <c r="LY8" s="33"/>
      <c r="LZ8" s="33"/>
      <c r="MA8" s="33"/>
      <c r="MB8" s="33"/>
      <c r="MC8" s="33"/>
      <c r="MD8" s="33"/>
      <c r="ME8" s="33"/>
      <c r="MF8" s="33"/>
      <c r="MG8" s="33"/>
      <c r="MH8" s="33"/>
      <c r="MI8" s="33"/>
      <c r="MJ8" s="33"/>
      <c r="MK8" s="33"/>
      <c r="ML8" s="33"/>
      <c r="MM8" s="33"/>
      <c r="MN8" s="33"/>
      <c r="MO8" s="33"/>
      <c r="MP8" s="33"/>
      <c r="MQ8" s="33"/>
      <c r="MR8" s="33"/>
      <c r="MS8" s="33"/>
      <c r="MT8" s="33"/>
      <c r="MU8" s="33"/>
      <c r="MV8" s="33"/>
      <c r="MW8" s="33"/>
      <c r="MX8" s="33"/>
      <c r="MY8" s="33"/>
      <c r="MZ8" s="33"/>
      <c r="NA8" s="33"/>
      <c r="NB8" s="33"/>
      <c r="NC8" s="33"/>
      <c r="ND8" s="33"/>
      <c r="NE8" s="33"/>
      <c r="NF8" s="33"/>
      <c r="NG8" s="33"/>
      <c r="NH8" s="33"/>
      <c r="NI8" s="33"/>
      <c r="NJ8" s="33"/>
      <c r="NK8" s="33"/>
      <c r="NL8" s="33"/>
      <c r="NM8" s="33"/>
      <c r="NN8" s="33"/>
      <c r="NO8" s="33"/>
      <c r="NP8" s="33"/>
      <c r="NQ8" s="33"/>
      <c r="NR8" s="33"/>
      <c r="NS8" s="33"/>
      <c r="NT8" s="33"/>
      <c r="NU8" s="33"/>
      <c r="NV8" s="33"/>
      <c r="NW8" s="33"/>
      <c r="NX8" s="33"/>
      <c r="NY8" s="33"/>
      <c r="NZ8" s="33"/>
      <c r="OA8" s="33"/>
      <c r="OB8" s="33"/>
      <c r="OC8" s="33"/>
      <c r="OD8" s="33"/>
      <c r="OE8" s="33"/>
      <c r="OF8" s="33"/>
      <c r="OG8" s="33"/>
      <c r="OH8" s="33"/>
      <c r="OI8" s="33"/>
      <c r="OJ8" s="33"/>
      <c r="OK8" s="33"/>
      <c r="OL8" s="33"/>
      <c r="OM8" s="33"/>
      <c r="ON8" s="33"/>
      <c r="OO8" s="33"/>
      <c r="OP8" s="33"/>
      <c r="OQ8" s="33"/>
      <c r="OR8" s="33"/>
      <c r="OS8" s="33"/>
      <c r="OT8" s="33"/>
      <c r="OU8" s="33"/>
      <c r="OV8" s="33"/>
      <c r="OW8" s="33"/>
      <c r="OX8" s="33"/>
      <c r="OY8" s="33"/>
      <c r="OZ8" s="33"/>
      <c r="PA8" s="33"/>
      <c r="PB8" s="33"/>
      <c r="PC8" s="33"/>
      <c r="PD8" s="33"/>
      <c r="PE8" s="33"/>
      <c r="PF8" s="33"/>
      <c r="PG8" s="33"/>
      <c r="PH8" s="33"/>
      <c r="PI8" s="33"/>
      <c r="PJ8" s="33"/>
      <c r="PK8" s="33"/>
      <c r="PL8" s="33"/>
      <c r="PM8" s="33"/>
      <c r="PN8" s="33"/>
      <c r="PO8" s="33"/>
      <c r="PP8" s="33"/>
      <c r="PQ8" s="33"/>
      <c r="PR8" s="33"/>
      <c r="PS8" s="33"/>
      <c r="PT8" s="33"/>
      <c r="PU8" s="33"/>
      <c r="PV8" s="33"/>
      <c r="PW8" s="33"/>
      <c r="PX8" s="33"/>
      <c r="PY8" s="33"/>
      <c r="PZ8" s="33"/>
      <c r="QA8" s="33"/>
      <c r="QB8" s="33"/>
      <c r="QC8" s="33"/>
      <c r="QD8" s="33"/>
      <c r="QE8" s="33"/>
      <c r="QF8" s="33"/>
      <c r="QG8" s="33"/>
      <c r="QH8" s="33"/>
      <c r="QI8" s="33"/>
      <c r="QJ8" s="33"/>
      <c r="QK8" s="33"/>
      <c r="QL8" s="33"/>
      <c r="QM8" s="33"/>
      <c r="QN8" s="33"/>
      <c r="QO8" s="33"/>
      <c r="QP8" s="33"/>
      <c r="QQ8" s="33"/>
      <c r="QR8" s="33"/>
      <c r="QS8" s="33"/>
      <c r="QT8" s="33"/>
      <c r="QU8" s="33"/>
      <c r="QV8" s="33"/>
      <c r="QW8" s="33"/>
      <c r="QX8" s="33"/>
      <c r="QY8" s="33"/>
      <c r="QZ8" s="33"/>
      <c r="RA8" s="33"/>
      <c r="RB8" s="33"/>
      <c r="RC8" s="33"/>
      <c r="RD8" s="33"/>
      <c r="RE8" s="33"/>
      <c r="RF8" s="33"/>
      <c r="RG8" s="33"/>
      <c r="RH8" s="33"/>
      <c r="RI8" s="33"/>
      <c r="RJ8" s="33"/>
      <c r="RK8" s="33"/>
      <c r="RL8" s="33"/>
      <c r="RM8" s="33"/>
      <c r="RN8" s="33"/>
      <c r="RO8" s="33"/>
      <c r="RP8" s="33"/>
      <c r="RQ8" s="33"/>
      <c r="RR8" s="33"/>
      <c r="RS8" s="33"/>
      <c r="RT8" s="33"/>
      <c r="RU8" s="33"/>
      <c r="RV8" s="33"/>
      <c r="RW8" s="33"/>
      <c r="RX8" s="33"/>
      <c r="RY8" s="33"/>
      <c r="RZ8" s="33"/>
      <c r="SA8" s="33"/>
      <c r="SB8" s="33"/>
      <c r="SC8" s="33"/>
      <c r="SD8" s="33"/>
      <c r="SE8" s="33"/>
      <c r="SF8" s="33"/>
      <c r="SG8" s="33"/>
      <c r="SH8" s="33"/>
      <c r="SI8" s="33"/>
      <c r="SJ8" s="33"/>
      <c r="SK8" s="33"/>
      <c r="SL8" s="33"/>
      <c r="SM8" s="33"/>
      <c r="SN8" s="33"/>
      <c r="SO8" s="33"/>
      <c r="SP8" s="33"/>
      <c r="SQ8" s="33"/>
      <c r="SR8" s="33"/>
      <c r="SS8" s="33"/>
      <c r="ST8" s="33"/>
      <c r="SU8" s="33"/>
      <c r="SV8" s="33"/>
      <c r="SW8" s="33"/>
      <c r="SX8" s="33"/>
      <c r="SY8" s="33"/>
      <c r="SZ8" s="33"/>
      <c r="TA8" s="33"/>
      <c r="TB8" s="33"/>
      <c r="TC8" s="33"/>
      <c r="TD8" s="33"/>
      <c r="TE8" s="33"/>
      <c r="TF8" s="33"/>
      <c r="TG8" s="33"/>
      <c r="TH8" s="33"/>
      <c r="TI8" s="33"/>
      <c r="TJ8" s="33"/>
      <c r="TK8" s="33"/>
      <c r="TL8" s="33"/>
      <c r="TM8" s="33"/>
      <c r="TN8" s="33"/>
      <c r="TO8" s="33"/>
      <c r="TP8" s="33"/>
      <c r="TQ8" s="33"/>
      <c r="TR8" s="33"/>
      <c r="TS8" s="33"/>
      <c r="TT8" s="33"/>
      <c r="TU8" s="33"/>
      <c r="TV8" s="33"/>
      <c r="TW8" s="33"/>
      <c r="TX8" s="33"/>
      <c r="TY8" s="33"/>
      <c r="TZ8" s="33"/>
      <c r="UA8" s="33"/>
      <c r="UB8" s="33"/>
      <c r="UC8" s="33"/>
      <c r="UD8" s="33"/>
      <c r="UE8" s="33"/>
      <c r="UF8" s="33"/>
      <c r="UG8" s="33"/>
      <c r="UH8" s="33"/>
      <c r="UI8" s="33"/>
      <c r="UJ8" s="33"/>
      <c r="UK8" s="33"/>
      <c r="UL8" s="33"/>
      <c r="UM8" s="33"/>
      <c r="UN8" s="33"/>
      <c r="UO8" s="33"/>
      <c r="UP8" s="33"/>
      <c r="UQ8" s="33"/>
      <c r="UR8" s="33"/>
      <c r="US8" s="33"/>
      <c r="UT8" s="33"/>
      <c r="UU8" s="33"/>
      <c r="UV8" s="33"/>
      <c r="UW8" s="33"/>
      <c r="UX8" s="33"/>
      <c r="UY8" s="33"/>
      <c r="UZ8" s="33"/>
      <c r="VA8" s="33"/>
      <c r="VB8" s="33"/>
      <c r="VC8" s="33"/>
      <c r="VD8" s="33"/>
      <c r="VE8" s="33"/>
      <c r="VF8" s="33"/>
      <c r="VG8" s="33"/>
      <c r="VH8" s="33"/>
      <c r="VI8" s="33"/>
      <c r="VJ8" s="33"/>
      <c r="VK8" s="33"/>
      <c r="VL8" s="33"/>
      <c r="VM8" s="33"/>
      <c r="VN8" s="33"/>
      <c r="VO8" s="33"/>
      <c r="VP8" s="33"/>
      <c r="VQ8" s="33"/>
      <c r="VR8" s="33"/>
      <c r="VS8" s="33"/>
      <c r="VT8" s="33"/>
      <c r="VU8" s="33"/>
      <c r="VV8" s="33"/>
      <c r="VW8" s="33"/>
      <c r="VX8" s="33"/>
      <c r="VY8" s="33"/>
      <c r="VZ8" s="33"/>
      <c r="WA8" s="33"/>
      <c r="WB8" s="33"/>
      <c r="WC8" s="33"/>
      <c r="WD8" s="33"/>
      <c r="WE8" s="33"/>
      <c r="WF8" s="33"/>
      <c r="WG8" s="33"/>
      <c r="WH8" s="33"/>
      <c r="WI8" s="33"/>
      <c r="WJ8" s="33"/>
      <c r="WK8" s="33"/>
      <c r="WL8" s="33"/>
      <c r="WM8" s="33"/>
      <c r="WN8" s="33"/>
      <c r="WO8" s="33"/>
      <c r="WP8" s="33"/>
      <c r="WQ8" s="33"/>
      <c r="WR8" s="33"/>
      <c r="WS8" s="33"/>
      <c r="WT8" s="33"/>
      <c r="WU8" s="33"/>
      <c r="WV8" s="33"/>
      <c r="WW8" s="33"/>
      <c r="WX8" s="33"/>
      <c r="WY8" s="33"/>
      <c r="WZ8" s="33"/>
      <c r="XA8" s="33"/>
      <c r="XB8" s="33"/>
      <c r="XC8" s="33"/>
      <c r="XD8" s="33"/>
      <c r="XE8" s="33"/>
      <c r="XF8" s="33"/>
      <c r="XG8" s="33"/>
      <c r="XH8" s="33"/>
      <c r="XI8" s="33"/>
      <c r="XJ8" s="33"/>
      <c r="XK8" s="33"/>
      <c r="XL8" s="33"/>
      <c r="XM8" s="33"/>
      <c r="XN8" s="33"/>
      <c r="XO8" s="33"/>
      <c r="XP8" s="33"/>
      <c r="XQ8" s="33"/>
      <c r="XR8" s="33"/>
      <c r="XS8" s="33"/>
      <c r="XT8" s="33"/>
      <c r="XU8" s="33"/>
      <c r="XV8" s="33"/>
      <c r="XW8" s="33"/>
      <c r="XX8" s="33"/>
      <c r="XY8" s="33"/>
      <c r="XZ8" s="33"/>
      <c r="YA8" s="33"/>
      <c r="YB8" s="33"/>
      <c r="YC8" s="33"/>
      <c r="YD8" s="33"/>
      <c r="YE8" s="33"/>
      <c r="YF8" s="33"/>
      <c r="YG8" s="33"/>
      <c r="YH8" s="33"/>
      <c r="YI8" s="33"/>
      <c r="YJ8" s="33"/>
      <c r="YK8" s="33"/>
      <c r="YL8" s="33"/>
      <c r="YM8" s="33"/>
      <c r="YN8" s="33"/>
      <c r="YO8" s="33"/>
      <c r="YP8" s="33"/>
      <c r="YQ8" s="33"/>
      <c r="YR8" s="33"/>
      <c r="YS8" s="33"/>
      <c r="YT8" s="33"/>
      <c r="YU8" s="33"/>
      <c r="YV8" s="33"/>
      <c r="YW8" s="33"/>
      <c r="YX8" s="33"/>
      <c r="YY8" s="33"/>
      <c r="YZ8" s="33"/>
      <c r="ZA8" s="33"/>
      <c r="ZB8" s="33"/>
      <c r="ZC8" s="33"/>
      <c r="ZD8" s="33"/>
      <c r="ZE8" s="33"/>
      <c r="ZF8" s="33"/>
      <c r="ZG8" s="33"/>
      <c r="ZH8" s="33"/>
      <c r="ZI8" s="33"/>
      <c r="ZJ8" s="33"/>
      <c r="ZK8" s="33"/>
      <c r="ZL8" s="33"/>
      <c r="ZM8" s="33"/>
      <c r="ZN8" s="33"/>
      <c r="ZO8" s="33"/>
      <c r="ZP8" s="33"/>
      <c r="ZQ8" s="33"/>
      <c r="ZR8" s="33"/>
      <c r="ZS8" s="33"/>
      <c r="ZT8" s="33"/>
      <c r="ZU8" s="33"/>
      <c r="ZV8" s="33"/>
      <c r="ZW8" s="33"/>
      <c r="ZX8" s="33"/>
      <c r="ZY8" s="33"/>
      <c r="ZZ8" s="33"/>
      <c r="AAA8" s="33"/>
      <c r="AAB8" s="33"/>
      <c r="AAC8" s="33"/>
      <c r="AAD8" s="33"/>
      <c r="AAE8" s="33"/>
      <c r="AAF8" s="33"/>
      <c r="AAG8" s="33"/>
      <c r="AAH8" s="33"/>
      <c r="AAI8" s="33"/>
      <c r="AAJ8" s="33"/>
      <c r="AAK8" s="33"/>
      <c r="AAL8" s="33"/>
      <c r="AAM8" s="33"/>
      <c r="AAN8" s="33"/>
      <c r="AAO8" s="33"/>
      <c r="AAP8" s="33"/>
      <c r="AAQ8" s="33"/>
      <c r="AAR8" s="33"/>
      <c r="AAS8" s="33"/>
      <c r="AAT8" s="33"/>
      <c r="AAU8" s="33"/>
      <c r="AAV8" s="33"/>
      <c r="AAW8" s="33"/>
      <c r="AAX8" s="33"/>
      <c r="AAY8" s="33"/>
      <c r="AAZ8" s="33"/>
      <c r="ABA8" s="33"/>
      <c r="ABB8" s="33"/>
      <c r="ABC8" s="33"/>
      <c r="ABD8" s="33"/>
      <c r="ABE8" s="33"/>
      <c r="ABF8" s="33"/>
      <c r="ABG8" s="33"/>
      <c r="ABH8" s="33"/>
      <c r="ABI8" s="33"/>
      <c r="ABJ8" s="33"/>
      <c r="ABK8" s="33"/>
      <c r="ABL8" s="33"/>
      <c r="ABM8" s="33"/>
      <c r="ABN8" s="33"/>
      <c r="ABO8" s="33"/>
      <c r="ABP8" s="33"/>
      <c r="ABQ8" s="33"/>
      <c r="ABR8" s="33"/>
      <c r="ABS8" s="33"/>
      <c r="ABT8" s="33"/>
      <c r="ABU8" s="33"/>
      <c r="ABV8" s="33"/>
      <c r="ABW8" s="33"/>
      <c r="ABX8" s="33"/>
      <c r="ABY8" s="33"/>
      <c r="ABZ8" s="33"/>
      <c r="ACA8" s="33"/>
      <c r="ACB8" s="33"/>
      <c r="ACC8" s="33"/>
      <c r="ACD8" s="33"/>
      <c r="ACE8" s="33"/>
      <c r="ACF8" s="33"/>
      <c r="ACG8" s="33"/>
      <c r="ACH8" s="33"/>
      <c r="ACI8" s="33"/>
      <c r="ACJ8" s="33"/>
      <c r="ACK8" s="33"/>
      <c r="ACL8" s="33"/>
      <c r="ACM8" s="33"/>
      <c r="ACN8" s="33"/>
      <c r="ACO8" s="33"/>
      <c r="ACP8" s="33"/>
      <c r="ACQ8" s="33"/>
      <c r="ACR8" s="33"/>
      <c r="ACS8" s="33"/>
      <c r="ACT8" s="33"/>
      <c r="ACU8" s="33"/>
      <c r="ACV8" s="33"/>
      <c r="ACW8" s="33"/>
      <c r="ACX8" s="33"/>
      <c r="ACY8" s="33"/>
      <c r="ACZ8" s="33"/>
      <c r="ADA8" s="33"/>
      <c r="ADB8" s="33"/>
      <c r="ADC8" s="33"/>
      <c r="ADD8" s="33"/>
      <c r="ADE8" s="33"/>
      <c r="ADF8" s="33"/>
      <c r="ADG8" s="33"/>
      <c r="ADH8" s="33"/>
      <c r="ADI8" s="33"/>
      <c r="ADJ8" s="33"/>
      <c r="ADK8" s="33"/>
      <c r="ADL8" s="33"/>
      <c r="ADM8" s="33"/>
      <c r="ADN8" s="33"/>
      <c r="ADO8" s="33"/>
      <c r="ADP8" s="33"/>
      <c r="ADQ8" s="33"/>
      <c r="ADR8" s="33"/>
      <c r="ADS8" s="33"/>
      <c r="ADT8" s="33"/>
      <c r="ADU8" s="33"/>
      <c r="ADV8" s="33"/>
      <c r="ADW8" s="33"/>
      <c r="ADX8" s="33"/>
      <c r="ADY8" s="33"/>
      <c r="ADZ8" s="33"/>
      <c r="AEA8" s="33"/>
      <c r="AEB8" s="33"/>
      <c r="AEC8" s="33"/>
      <c r="AED8" s="33"/>
      <c r="AEE8" s="33"/>
      <c r="AEF8" s="33"/>
      <c r="AEG8" s="33"/>
      <c r="AEH8" s="33"/>
      <c r="AEI8" s="33"/>
      <c r="AEJ8" s="33"/>
      <c r="AEK8" s="33"/>
      <c r="AEL8" s="33"/>
      <c r="AEM8" s="33"/>
      <c r="AEN8" s="33"/>
      <c r="AEO8" s="33"/>
      <c r="AEP8" s="33"/>
      <c r="AEQ8" s="33"/>
      <c r="AER8" s="33"/>
      <c r="AES8" s="33"/>
      <c r="AET8" s="33"/>
      <c r="AEU8" s="33"/>
      <c r="AEV8" s="33"/>
      <c r="AEW8" s="33"/>
      <c r="AEX8" s="33"/>
      <c r="AEY8" s="33"/>
      <c r="AEZ8" s="33"/>
      <c r="AFA8" s="33"/>
      <c r="AFB8" s="33"/>
      <c r="AFC8" s="33"/>
      <c r="AFD8" s="33"/>
      <c r="AFE8" s="33"/>
      <c r="AFF8" s="33"/>
      <c r="AFG8" s="33"/>
      <c r="AFH8" s="33"/>
      <c r="AFI8" s="33"/>
      <c r="AFJ8" s="33"/>
      <c r="AFK8" s="33"/>
      <c r="AFL8" s="33"/>
      <c r="AFM8" s="33"/>
      <c r="AFN8" s="33"/>
      <c r="AFO8" s="33"/>
      <c r="AFP8" s="33"/>
      <c r="AFQ8" s="33"/>
      <c r="AFR8" s="33"/>
      <c r="AFS8" s="33"/>
      <c r="AFT8" s="33"/>
      <c r="AFU8" s="33"/>
      <c r="AFV8" s="33"/>
      <c r="AFW8" s="33"/>
      <c r="AFX8" s="33"/>
      <c r="AFY8" s="33"/>
      <c r="AFZ8" s="33"/>
      <c r="AGA8" s="33"/>
      <c r="AGB8" s="33"/>
      <c r="AGC8" s="33"/>
      <c r="AGD8" s="33"/>
      <c r="AGE8" s="33"/>
      <c r="AGF8" s="33"/>
      <c r="AGG8" s="33"/>
      <c r="AGH8" s="33"/>
      <c r="AGI8" s="33"/>
      <c r="AGJ8" s="33"/>
      <c r="AGK8" s="33"/>
      <c r="AGL8" s="33"/>
      <c r="AGM8" s="33"/>
      <c r="AGN8" s="33"/>
      <c r="AGO8" s="33"/>
      <c r="AGP8" s="33"/>
      <c r="AGQ8" s="33"/>
      <c r="AGR8" s="33"/>
      <c r="AGS8" s="33"/>
      <c r="AGT8" s="33"/>
      <c r="AGU8" s="33"/>
      <c r="AGV8" s="33"/>
      <c r="AGW8" s="33"/>
      <c r="AGX8" s="33"/>
      <c r="AGY8" s="33"/>
      <c r="AGZ8" s="33"/>
      <c r="AHA8" s="33"/>
      <c r="AHB8" s="33"/>
      <c r="AHC8" s="33"/>
      <c r="AHD8" s="33"/>
      <c r="AHE8" s="33"/>
      <c r="AHF8" s="33"/>
      <c r="AHG8" s="33"/>
      <c r="AHH8" s="33"/>
      <c r="AHI8" s="33"/>
      <c r="AHJ8" s="33"/>
      <c r="AHK8" s="33"/>
      <c r="AHL8" s="33"/>
      <c r="AHM8" s="33"/>
      <c r="AHN8" s="33"/>
      <c r="AHO8" s="33"/>
      <c r="AHP8" s="33"/>
      <c r="AHQ8" s="33"/>
      <c r="AHR8" s="33"/>
      <c r="AHS8" s="33"/>
      <c r="AHT8" s="33"/>
      <c r="AHU8" s="33"/>
      <c r="AHV8" s="33"/>
      <c r="AHW8" s="33"/>
      <c r="AHX8" s="33"/>
      <c r="AHY8" s="33"/>
      <c r="AHZ8" s="33"/>
      <c r="AIA8" s="33"/>
      <c r="AIB8" s="33"/>
      <c r="AIC8" s="33"/>
      <c r="AID8" s="33"/>
      <c r="AIE8" s="33"/>
      <c r="AIF8" s="33"/>
      <c r="AIG8" s="33"/>
      <c r="AIH8" s="33"/>
      <c r="AII8" s="33"/>
      <c r="AIJ8" s="33"/>
      <c r="AIK8" s="33"/>
      <c r="AIL8" s="33"/>
      <c r="AIM8" s="33"/>
      <c r="AIN8" s="33"/>
      <c r="AIO8" s="33"/>
      <c r="AIP8" s="33"/>
      <c r="AIQ8" s="33"/>
      <c r="AIR8" s="33"/>
      <c r="AIS8" s="33"/>
      <c r="AIT8" s="33"/>
      <c r="AIU8" s="33"/>
      <c r="AIV8" s="33"/>
      <c r="AIW8" s="33"/>
      <c r="AIX8" s="33"/>
      <c r="AIY8" s="33"/>
      <c r="AIZ8" s="33"/>
      <c r="AJA8" s="33"/>
      <c r="AJB8" s="33"/>
      <c r="AJC8" s="33"/>
      <c r="AJD8" s="33"/>
      <c r="AJE8" s="33"/>
      <c r="AJF8" s="33"/>
      <c r="AJG8" s="33"/>
      <c r="AJH8" s="33"/>
      <c r="AJI8" s="33"/>
      <c r="AJJ8" s="33"/>
      <c r="AJK8" s="33"/>
      <c r="AJL8" s="33"/>
      <c r="AJM8" s="33"/>
      <c r="AJN8" s="33"/>
      <c r="AJO8" s="33"/>
      <c r="AJP8" s="33"/>
      <c r="AJQ8" s="33"/>
      <c r="AJR8" s="33"/>
      <c r="AJS8" s="33"/>
      <c r="AJT8" s="33"/>
      <c r="AJU8" s="33"/>
      <c r="AJV8" s="33"/>
      <c r="AJW8" s="33"/>
      <c r="AJX8" s="33"/>
      <c r="AJY8" s="33"/>
      <c r="AJZ8" s="33"/>
      <c r="AKA8" s="33"/>
      <c r="AKB8" s="33"/>
      <c r="AKC8" s="33"/>
      <c r="AKD8" s="33"/>
      <c r="AKE8" s="33"/>
      <c r="AKF8" s="33"/>
      <c r="AKG8" s="33"/>
      <c r="AKH8" s="33"/>
      <c r="AKI8" s="33"/>
      <c r="AKJ8" s="33"/>
      <c r="AKK8" s="33"/>
      <c r="AKL8" s="33"/>
      <c r="AKM8" s="33"/>
      <c r="AKN8" s="33"/>
      <c r="AKO8" s="33"/>
      <c r="AKP8" s="33"/>
      <c r="AKQ8" s="33"/>
      <c r="AKR8" s="33"/>
      <c r="AKS8" s="33"/>
      <c r="AKT8" s="33"/>
      <c r="AKU8" s="33"/>
      <c r="AKV8" s="33"/>
      <c r="AKW8" s="33"/>
      <c r="AKX8" s="33"/>
      <c r="AKY8" s="33"/>
      <c r="AKZ8" s="33"/>
      <c r="ALA8" s="33"/>
      <c r="ALB8" s="33"/>
      <c r="ALC8" s="33"/>
      <c r="ALD8" s="33"/>
      <c r="ALE8" s="33"/>
      <c r="ALF8" s="33"/>
      <c r="ALG8" s="33"/>
      <c r="ALH8" s="33"/>
      <c r="ALI8" s="33"/>
      <c r="ALJ8" s="33"/>
      <c r="ALK8" s="33"/>
      <c r="ALL8" s="33"/>
      <c r="ALM8" s="33"/>
      <c r="ALN8" s="33"/>
      <c r="ALO8" s="33"/>
      <c r="ALP8" s="33"/>
      <c r="ALQ8" s="33"/>
      <c r="ALR8" s="33"/>
      <c r="ALS8" s="33"/>
      <c r="ALT8" s="33"/>
      <c r="ALU8" s="33"/>
      <c r="ALV8" s="33"/>
      <c r="ALW8" s="33"/>
      <c r="ALX8" s="33"/>
      <c r="ALY8" s="33"/>
      <c r="ALZ8" s="33"/>
      <c r="AMA8" s="33"/>
      <c r="AMB8" s="33"/>
      <c r="AMC8" s="33"/>
      <c r="AMD8" s="33"/>
      <c r="AME8" s="33"/>
      <c r="AMF8" s="33"/>
      <c r="AMG8" s="33"/>
      <c r="AMH8" s="33"/>
      <c r="AMI8" s="33"/>
      <c r="AMJ8" s="33"/>
      <c r="AMK8" s="33"/>
      <c r="AML8" s="33"/>
      <c r="AMM8" s="33"/>
      <c r="AMN8" s="33"/>
      <c r="AMO8" s="33"/>
      <c r="AMP8" s="33"/>
      <c r="AMQ8" s="33"/>
      <c r="AMR8" s="33"/>
      <c r="AMS8" s="33"/>
      <c r="AMT8" s="33"/>
      <c r="AMU8" s="33"/>
      <c r="AMV8" s="33"/>
      <c r="AMW8" s="33"/>
      <c r="AMX8" s="33"/>
      <c r="AMY8" s="33"/>
      <c r="AMZ8" s="33"/>
      <c r="ANA8" s="33"/>
      <c r="ANB8" s="33"/>
      <c r="ANC8" s="33"/>
      <c r="AND8" s="33"/>
      <c r="ANE8" s="33"/>
      <c r="ANF8" s="33"/>
      <c r="ANG8" s="33"/>
      <c r="ANH8" s="33"/>
      <c r="ANI8" s="33"/>
      <c r="ANJ8" s="33"/>
      <c r="ANK8" s="33"/>
      <c r="ANL8" s="33"/>
      <c r="ANM8" s="33"/>
      <c r="ANN8" s="33"/>
      <c r="ANO8" s="33"/>
      <c r="ANP8" s="33"/>
      <c r="ANQ8" s="33"/>
      <c r="ANR8" s="33"/>
      <c r="ANS8" s="33"/>
      <c r="ANT8" s="33"/>
      <c r="ANU8" s="33"/>
      <c r="ANV8" s="33"/>
      <c r="ANW8" s="33"/>
      <c r="ANX8" s="33"/>
      <c r="ANY8" s="33"/>
      <c r="ANZ8" s="33"/>
      <c r="AOA8" s="33"/>
      <c r="AOB8" s="33"/>
      <c r="AOC8" s="33"/>
      <c r="AOD8" s="33"/>
      <c r="AOE8" s="33"/>
      <c r="AOF8" s="33"/>
      <c r="AOG8" s="33"/>
      <c r="AOH8" s="33"/>
      <c r="AOI8" s="33"/>
      <c r="AOJ8" s="33"/>
      <c r="AOK8" s="33"/>
      <c r="AOL8" s="33"/>
      <c r="AOM8" s="33"/>
      <c r="AON8" s="33"/>
      <c r="AOO8" s="33"/>
      <c r="AOP8" s="33"/>
      <c r="AOQ8" s="33"/>
      <c r="AOR8" s="33"/>
      <c r="AOS8" s="33"/>
      <c r="AOT8" s="33"/>
      <c r="AOU8" s="33"/>
      <c r="AOV8" s="33"/>
      <c r="AOW8" s="33"/>
      <c r="AOX8" s="33"/>
      <c r="AOY8" s="33"/>
      <c r="AOZ8" s="33"/>
      <c r="APA8" s="33"/>
      <c r="APB8" s="33"/>
      <c r="APC8" s="33"/>
      <c r="APD8" s="33"/>
      <c r="APE8" s="33"/>
      <c r="APF8" s="33"/>
      <c r="APG8" s="33"/>
      <c r="APH8" s="33"/>
      <c r="API8" s="33"/>
      <c r="APJ8" s="33"/>
      <c r="APK8" s="33"/>
      <c r="APL8" s="33"/>
      <c r="APM8" s="33"/>
      <c r="APN8" s="33"/>
      <c r="APO8" s="33"/>
      <c r="APP8" s="33"/>
      <c r="APQ8" s="33"/>
      <c r="APR8" s="33"/>
      <c r="APS8" s="33"/>
      <c r="APT8" s="33"/>
      <c r="APU8" s="33"/>
      <c r="APV8" s="33"/>
      <c r="APW8" s="33"/>
      <c r="APX8" s="33"/>
      <c r="APY8" s="33"/>
      <c r="APZ8" s="33"/>
      <c r="AQA8" s="33"/>
      <c r="AQB8" s="33"/>
      <c r="AQC8" s="33"/>
      <c r="AQD8" s="33"/>
      <c r="AQE8" s="33"/>
      <c r="AQF8" s="33"/>
      <c r="AQG8" s="33"/>
      <c r="AQH8" s="33"/>
      <c r="AQI8" s="33"/>
      <c r="AQJ8" s="33"/>
      <c r="AQK8" s="33"/>
      <c r="AQL8" s="33"/>
      <c r="AQM8" s="33"/>
      <c r="AQN8" s="33"/>
      <c r="AQO8" s="33"/>
      <c r="AQP8" s="33"/>
      <c r="AQQ8" s="33"/>
      <c r="AQR8" s="33"/>
      <c r="AQS8" s="33"/>
      <c r="AQT8" s="33"/>
      <c r="AQU8" s="33"/>
      <c r="AQV8" s="33"/>
      <c r="AQW8" s="33"/>
      <c r="AQX8" s="33"/>
      <c r="AQY8" s="33"/>
      <c r="AQZ8" s="33"/>
      <c r="ARA8" s="33"/>
      <c r="ARB8" s="33"/>
      <c r="ARC8" s="33"/>
      <c r="ARD8" s="33"/>
      <c r="ARE8" s="33"/>
      <c r="ARF8" s="33"/>
      <c r="ARG8" s="33"/>
      <c r="ARH8" s="33"/>
      <c r="ARI8" s="33"/>
      <c r="ARJ8" s="33"/>
      <c r="ARK8" s="33"/>
      <c r="ARL8" s="33"/>
      <c r="ARM8" s="33"/>
      <c r="ARN8" s="33"/>
      <c r="ARO8" s="33"/>
      <c r="ARP8" s="33"/>
      <c r="ARQ8" s="33"/>
      <c r="ARR8" s="33"/>
      <c r="ARS8" s="33"/>
      <c r="ART8" s="33"/>
      <c r="ARU8" s="33"/>
      <c r="ARV8" s="33"/>
      <c r="ARW8" s="33"/>
      <c r="ARX8" s="33"/>
      <c r="ARY8" s="33"/>
      <c r="ARZ8" s="33"/>
      <c r="ASA8" s="33"/>
      <c r="ASB8" s="33"/>
      <c r="ASC8" s="33"/>
      <c r="ASD8" s="33"/>
      <c r="ASE8" s="33"/>
      <c r="ASF8" s="33"/>
      <c r="ASG8" s="33"/>
      <c r="ASH8" s="33"/>
      <c r="ASI8" s="33"/>
      <c r="ASJ8" s="33"/>
      <c r="ASK8" s="33"/>
      <c r="ASL8" s="33"/>
      <c r="ASM8" s="33"/>
      <c r="ASN8" s="33"/>
      <c r="ASO8" s="33"/>
      <c r="ASP8" s="33"/>
      <c r="ASQ8" s="33"/>
      <c r="ASR8" s="33"/>
      <c r="ASS8" s="33"/>
      <c r="AST8" s="33"/>
      <c r="ASU8" s="33"/>
      <c r="ASV8" s="33"/>
      <c r="ASW8" s="33"/>
      <c r="ASX8" s="33"/>
      <c r="ASY8" s="33"/>
      <c r="ASZ8" s="33"/>
      <c r="ATA8" s="33"/>
      <c r="ATB8" s="33"/>
      <c r="ATC8" s="33"/>
      <c r="ATD8" s="33"/>
      <c r="ATE8" s="33"/>
      <c r="ATF8" s="33"/>
      <c r="ATG8" s="33"/>
      <c r="ATH8" s="33"/>
      <c r="ATI8" s="33"/>
      <c r="ATJ8" s="33"/>
      <c r="ATK8" s="33"/>
      <c r="ATL8" s="33"/>
      <c r="ATM8" s="33"/>
      <c r="ATN8" s="33"/>
      <c r="ATO8" s="33"/>
      <c r="ATP8" s="33"/>
      <c r="ATQ8" s="33"/>
      <c r="ATR8" s="33"/>
      <c r="ATS8" s="33"/>
      <c r="ATT8" s="33"/>
      <c r="ATU8" s="33"/>
      <c r="ATV8" s="33"/>
      <c r="ATW8" s="33"/>
      <c r="ATX8" s="33"/>
      <c r="ATY8" s="33"/>
      <c r="ATZ8" s="33"/>
      <c r="AUA8" s="33"/>
      <c r="AUB8" s="33"/>
      <c r="AUC8" s="33"/>
      <c r="AUD8" s="33"/>
      <c r="AUE8" s="33"/>
      <c r="AUF8" s="33"/>
      <c r="AUG8" s="33"/>
      <c r="AUH8" s="33"/>
      <c r="AUI8" s="33"/>
      <c r="AUJ8" s="33"/>
      <c r="AUK8" s="33"/>
      <c r="AUL8" s="33"/>
      <c r="AUM8" s="33"/>
      <c r="AUN8" s="33"/>
      <c r="AUO8" s="33"/>
      <c r="AUP8" s="33"/>
      <c r="AUQ8" s="33"/>
      <c r="AUR8" s="33"/>
      <c r="AUS8" s="33"/>
      <c r="AUT8" s="33"/>
      <c r="AUU8" s="33"/>
      <c r="AUV8" s="33"/>
      <c r="AUW8" s="33"/>
      <c r="AUX8" s="33"/>
      <c r="AUY8" s="33"/>
      <c r="AUZ8" s="33"/>
      <c r="AVA8" s="33"/>
      <c r="AVB8" s="33"/>
      <c r="AVC8" s="33"/>
      <c r="AVD8" s="33"/>
      <c r="AVE8" s="33"/>
      <c r="AVF8" s="33"/>
      <c r="AVG8" s="33"/>
      <c r="AVH8" s="33"/>
      <c r="AVI8" s="33"/>
      <c r="AVJ8" s="33"/>
      <c r="AVK8" s="33"/>
      <c r="AVL8" s="33"/>
      <c r="AVM8" s="33"/>
      <c r="AVN8" s="33"/>
      <c r="AVO8" s="33"/>
      <c r="AVP8" s="33"/>
      <c r="AVQ8" s="33"/>
      <c r="AVR8" s="33"/>
      <c r="AVS8" s="33"/>
      <c r="AVT8" s="33"/>
      <c r="AVU8" s="33"/>
      <c r="AVV8" s="33"/>
      <c r="AVW8" s="33"/>
      <c r="AVX8" s="33"/>
      <c r="AVY8" s="33"/>
      <c r="AVZ8" s="33"/>
      <c r="AWA8" s="33"/>
      <c r="AWB8" s="33"/>
      <c r="AWC8" s="33"/>
      <c r="AWD8" s="33"/>
      <c r="AWE8" s="33"/>
      <c r="AWF8" s="33"/>
      <c r="AWG8" s="33"/>
      <c r="AWH8" s="33"/>
      <c r="AWI8" s="33"/>
      <c r="AWJ8" s="33"/>
      <c r="AWK8" s="33"/>
      <c r="AWL8" s="33"/>
      <c r="AWM8" s="33"/>
      <c r="AWN8" s="33"/>
      <c r="AWO8" s="33"/>
      <c r="AWP8" s="33"/>
      <c r="AWQ8" s="33"/>
      <c r="AWR8" s="33"/>
      <c r="AWS8" s="33"/>
      <c r="AWT8" s="33"/>
      <c r="AWU8" s="33"/>
      <c r="AWV8" s="33"/>
      <c r="AWW8" s="33"/>
      <c r="AWX8" s="33"/>
      <c r="AWY8" s="33"/>
      <c r="AWZ8" s="33"/>
      <c r="AXA8" s="33"/>
      <c r="AXB8" s="33"/>
      <c r="AXC8" s="33"/>
      <c r="AXD8" s="33"/>
      <c r="AXE8" s="33"/>
      <c r="AXF8" s="33"/>
      <c r="AXG8" s="33"/>
      <c r="AXH8" s="33"/>
      <c r="AXI8" s="33"/>
      <c r="AXJ8" s="33"/>
      <c r="AXK8" s="33"/>
      <c r="AXL8" s="33"/>
      <c r="AXM8" s="33"/>
      <c r="AXN8" s="33"/>
      <c r="AXO8" s="33"/>
      <c r="AXP8" s="33"/>
      <c r="AXQ8" s="33"/>
      <c r="AXR8" s="33"/>
      <c r="AXS8" s="33"/>
      <c r="AXT8" s="33"/>
      <c r="AXU8" s="33"/>
      <c r="AXV8" s="33"/>
      <c r="AXW8" s="33"/>
      <c r="AXX8" s="33"/>
      <c r="AXY8" s="33"/>
      <c r="AXZ8" s="33"/>
      <c r="AYA8" s="33"/>
      <c r="AYB8" s="33"/>
      <c r="AYC8" s="33"/>
      <c r="AYD8" s="33"/>
      <c r="AYE8" s="33"/>
      <c r="AYF8" s="33"/>
      <c r="AYG8" s="33"/>
      <c r="AYH8" s="33"/>
      <c r="AYI8" s="33"/>
      <c r="AYJ8" s="33"/>
      <c r="AYK8" s="33"/>
      <c r="AYL8" s="33"/>
      <c r="AYM8" s="33"/>
      <c r="AYN8" s="33"/>
      <c r="AYO8" s="33"/>
      <c r="AYP8" s="33"/>
      <c r="AYQ8" s="33"/>
      <c r="AYR8" s="33"/>
      <c r="AYS8" s="33"/>
      <c r="AYT8" s="33"/>
      <c r="AYU8" s="33"/>
      <c r="AYV8" s="33"/>
      <c r="AYW8" s="33"/>
      <c r="AYX8" s="33"/>
      <c r="AYY8" s="33"/>
      <c r="AYZ8" s="33"/>
      <c r="AZA8" s="33"/>
      <c r="AZB8" s="33"/>
      <c r="AZC8" s="33"/>
      <c r="AZD8" s="33"/>
      <c r="AZE8" s="33"/>
      <c r="AZF8" s="33"/>
      <c r="AZG8" s="33"/>
      <c r="AZH8" s="33"/>
      <c r="AZI8" s="33"/>
      <c r="AZJ8" s="33"/>
      <c r="AZK8" s="33"/>
      <c r="AZL8" s="33"/>
      <c r="AZM8" s="33"/>
      <c r="AZN8" s="33"/>
      <c r="AZO8" s="33"/>
      <c r="AZP8" s="33"/>
      <c r="AZQ8" s="33"/>
      <c r="AZR8" s="33"/>
      <c r="AZS8" s="33"/>
      <c r="AZT8" s="33"/>
      <c r="AZU8" s="33"/>
      <c r="AZV8" s="33"/>
      <c r="AZW8" s="33"/>
      <c r="AZX8" s="33"/>
      <c r="AZY8" s="33"/>
      <c r="AZZ8" s="33"/>
      <c r="BAA8" s="33"/>
      <c r="BAB8" s="33"/>
      <c r="BAC8" s="33"/>
      <c r="BAD8" s="33"/>
      <c r="BAE8" s="33"/>
      <c r="BAF8" s="33"/>
      <c r="BAG8" s="33"/>
      <c r="BAH8" s="33"/>
      <c r="BAI8" s="33"/>
      <c r="BAJ8" s="33"/>
      <c r="BAK8" s="33"/>
      <c r="BAL8" s="33"/>
      <c r="BAM8" s="33"/>
      <c r="BAN8" s="33"/>
      <c r="BAO8" s="33"/>
      <c r="BAP8" s="33"/>
      <c r="BAQ8" s="33"/>
      <c r="BAR8" s="33"/>
      <c r="BAS8" s="33"/>
      <c r="BAT8" s="33"/>
      <c r="BAU8" s="33"/>
      <c r="BAV8" s="33"/>
      <c r="BAW8" s="33"/>
      <c r="BAX8" s="33"/>
      <c r="BAY8" s="33"/>
      <c r="BAZ8" s="33"/>
      <c r="BBA8" s="33"/>
      <c r="BBB8" s="33"/>
      <c r="BBC8" s="33"/>
      <c r="BBD8" s="33"/>
      <c r="BBE8" s="33"/>
      <c r="BBF8" s="33"/>
      <c r="BBG8" s="33"/>
      <c r="BBH8" s="33"/>
      <c r="BBI8" s="33"/>
      <c r="BBJ8" s="33"/>
      <c r="BBK8" s="33"/>
      <c r="BBL8" s="33"/>
      <c r="BBM8" s="33"/>
      <c r="BBN8" s="33"/>
      <c r="BBO8" s="33"/>
      <c r="BBP8" s="33"/>
      <c r="BBQ8" s="33"/>
      <c r="BBR8" s="33"/>
      <c r="BBS8" s="33"/>
      <c r="BBT8" s="33"/>
      <c r="BBU8" s="33"/>
      <c r="BBV8" s="33"/>
      <c r="BBW8" s="33"/>
      <c r="BBX8" s="33"/>
      <c r="BBY8" s="33"/>
      <c r="BBZ8" s="33"/>
      <c r="BCA8" s="33"/>
      <c r="BCB8" s="33"/>
      <c r="BCC8" s="33"/>
      <c r="BCD8" s="33"/>
      <c r="BCE8" s="33"/>
      <c r="BCF8" s="33"/>
      <c r="BCG8" s="33"/>
      <c r="BCH8" s="33"/>
      <c r="BCI8" s="33"/>
      <c r="BCJ8" s="33"/>
      <c r="BCK8" s="33"/>
      <c r="BCL8" s="33"/>
      <c r="BCM8" s="33"/>
      <c r="BCN8" s="33"/>
      <c r="BCO8" s="33"/>
      <c r="BCP8" s="33"/>
      <c r="BCQ8" s="33"/>
      <c r="BCR8" s="33"/>
      <c r="BCS8" s="33"/>
      <c r="BCT8" s="33"/>
      <c r="BCU8" s="33"/>
      <c r="BCV8" s="33"/>
      <c r="BCW8" s="33"/>
      <c r="BCX8" s="33"/>
      <c r="BCY8" s="33"/>
      <c r="BCZ8" s="33"/>
      <c r="BDA8" s="33"/>
      <c r="BDB8" s="33"/>
      <c r="BDC8" s="33"/>
      <c r="BDD8" s="33"/>
      <c r="BDE8" s="33"/>
      <c r="BDF8" s="33"/>
      <c r="BDG8" s="33"/>
      <c r="BDH8" s="33"/>
      <c r="BDI8" s="33"/>
      <c r="BDJ8" s="33"/>
      <c r="BDK8" s="33"/>
      <c r="BDL8" s="33"/>
      <c r="BDM8" s="33"/>
      <c r="BDN8" s="33"/>
      <c r="BDO8" s="33"/>
      <c r="BDP8" s="33"/>
      <c r="BDQ8" s="33"/>
      <c r="BDR8" s="33"/>
      <c r="BDS8" s="33"/>
      <c r="BDT8" s="33"/>
      <c r="BDU8" s="33"/>
      <c r="BDV8" s="33"/>
      <c r="BDW8" s="33"/>
      <c r="BDX8" s="33"/>
      <c r="BDY8" s="33"/>
      <c r="BDZ8" s="33"/>
      <c r="BEA8" s="33"/>
      <c r="BEB8" s="33"/>
      <c r="BEC8" s="33"/>
      <c r="BED8" s="33"/>
      <c r="BEE8" s="33"/>
      <c r="BEF8" s="33"/>
      <c r="BEG8" s="33"/>
      <c r="BEH8" s="33"/>
      <c r="BEI8" s="33"/>
      <c r="BEJ8" s="33"/>
      <c r="BEK8" s="33"/>
      <c r="BEL8" s="33"/>
      <c r="BEM8" s="33"/>
      <c r="BEN8" s="33"/>
      <c r="BEO8" s="33"/>
      <c r="BEP8" s="33"/>
      <c r="BEQ8" s="33"/>
      <c r="BER8" s="33"/>
      <c r="BES8" s="33"/>
      <c r="BET8" s="33"/>
      <c r="BEU8" s="33"/>
      <c r="BEV8" s="33"/>
      <c r="BEW8" s="33"/>
      <c r="BEX8" s="33"/>
      <c r="BEY8" s="33"/>
      <c r="BEZ8" s="33"/>
      <c r="BFA8" s="33"/>
      <c r="BFB8" s="33"/>
      <c r="BFC8" s="33"/>
      <c r="BFD8" s="33"/>
      <c r="BFE8" s="33"/>
      <c r="BFF8" s="33"/>
      <c r="BFG8" s="33"/>
      <c r="BFH8" s="33"/>
      <c r="BFI8" s="33"/>
      <c r="BFJ8" s="33"/>
      <c r="BFK8" s="33"/>
      <c r="BFL8" s="33"/>
      <c r="BFM8" s="33"/>
      <c r="BFN8" s="33"/>
      <c r="BFO8" s="33"/>
      <c r="BFP8" s="33"/>
      <c r="BFQ8" s="33"/>
      <c r="BFR8" s="33"/>
      <c r="BFS8" s="33"/>
      <c r="BFT8" s="33"/>
      <c r="BFU8" s="33"/>
      <c r="BFV8" s="33"/>
      <c r="BFW8" s="33"/>
      <c r="BFX8" s="33"/>
      <c r="BFY8" s="33"/>
      <c r="BFZ8" s="33"/>
      <c r="BGA8" s="33"/>
      <c r="BGB8" s="33"/>
      <c r="BGC8" s="33"/>
      <c r="BGD8" s="33"/>
      <c r="BGE8" s="33"/>
      <c r="BGF8" s="33"/>
      <c r="BGG8" s="33"/>
      <c r="BGH8" s="33"/>
      <c r="BGI8" s="33"/>
      <c r="BGJ8" s="33"/>
      <c r="BGK8" s="33"/>
      <c r="BGL8" s="33"/>
      <c r="BGM8" s="33"/>
      <c r="BGN8" s="33"/>
      <c r="BGO8" s="33"/>
      <c r="BGP8" s="33"/>
      <c r="BGQ8" s="33"/>
      <c r="BGR8" s="33"/>
      <c r="BGS8" s="33"/>
      <c r="BGT8" s="33"/>
      <c r="BGU8" s="33"/>
      <c r="BGV8" s="33"/>
      <c r="BGW8" s="33"/>
      <c r="BGX8" s="33"/>
      <c r="BGY8" s="33"/>
      <c r="BGZ8" s="33"/>
      <c r="BHA8" s="33"/>
      <c r="BHB8" s="33"/>
      <c r="BHC8" s="33"/>
      <c r="BHD8" s="33"/>
      <c r="BHE8" s="33"/>
      <c r="BHF8" s="33"/>
      <c r="BHG8" s="33"/>
      <c r="BHH8" s="33"/>
      <c r="BHI8" s="33"/>
      <c r="BHJ8" s="33"/>
      <c r="BHK8" s="33"/>
      <c r="BHL8" s="33"/>
      <c r="BHM8" s="33"/>
      <c r="BHN8" s="33"/>
      <c r="BHO8" s="33"/>
      <c r="BHP8" s="33"/>
      <c r="BHQ8" s="33"/>
      <c r="BHR8" s="33"/>
      <c r="BHS8" s="33"/>
      <c r="BHT8" s="33"/>
      <c r="BHU8" s="33"/>
      <c r="BHV8" s="33"/>
      <c r="BHW8" s="33"/>
      <c r="BHX8" s="33"/>
      <c r="BHY8" s="33"/>
      <c r="BHZ8" s="33"/>
      <c r="BIA8" s="33"/>
      <c r="BIB8" s="33"/>
      <c r="BIC8" s="33"/>
      <c r="BID8" s="33"/>
      <c r="BIE8" s="33"/>
      <c r="BIF8" s="33"/>
      <c r="BIG8" s="33"/>
      <c r="BIH8" s="33"/>
      <c r="BII8" s="33"/>
      <c r="BIJ8" s="33"/>
      <c r="BIK8" s="33"/>
      <c r="BIL8" s="33"/>
      <c r="BIM8" s="33"/>
      <c r="BIN8" s="33"/>
      <c r="BIO8" s="33"/>
      <c r="BIP8" s="33"/>
      <c r="BIQ8" s="33"/>
      <c r="BIR8" s="33"/>
      <c r="BIS8" s="33"/>
      <c r="BIT8" s="33"/>
      <c r="BIU8" s="33"/>
      <c r="BIV8" s="33"/>
      <c r="BIW8" s="33"/>
      <c r="BIX8" s="33"/>
      <c r="BIY8" s="33"/>
      <c r="BIZ8" s="33"/>
      <c r="BJA8" s="33"/>
      <c r="BJB8" s="33"/>
      <c r="BJC8" s="33"/>
      <c r="BJD8" s="33"/>
      <c r="BJE8" s="33"/>
      <c r="BJF8" s="33"/>
      <c r="BJG8" s="33"/>
      <c r="BJH8" s="33"/>
      <c r="BJI8" s="33"/>
      <c r="BJJ8" s="33"/>
      <c r="BJK8" s="33"/>
      <c r="BJL8" s="33"/>
      <c r="BJM8" s="33"/>
      <c r="BJN8" s="33"/>
      <c r="BJO8" s="33"/>
      <c r="BJP8" s="33"/>
      <c r="BJQ8" s="33"/>
      <c r="BJR8" s="33"/>
      <c r="BJS8" s="33"/>
      <c r="BJT8" s="33"/>
      <c r="BJU8" s="33"/>
      <c r="BJV8" s="33"/>
      <c r="BJW8" s="33"/>
      <c r="BJX8" s="33"/>
      <c r="BJY8" s="33"/>
      <c r="BJZ8" s="33"/>
      <c r="BKA8" s="33"/>
      <c r="BKB8" s="33"/>
      <c r="BKC8" s="33"/>
      <c r="BKD8" s="33"/>
      <c r="BKE8" s="33"/>
      <c r="BKF8" s="33"/>
      <c r="BKG8" s="33"/>
      <c r="BKH8" s="33"/>
      <c r="BKI8" s="33"/>
      <c r="BKJ8" s="33"/>
      <c r="BKK8" s="33"/>
      <c r="BKL8" s="33"/>
      <c r="BKM8" s="33"/>
      <c r="BKN8" s="33"/>
      <c r="BKO8" s="33"/>
      <c r="BKP8" s="33"/>
      <c r="BKQ8" s="33"/>
      <c r="BKR8" s="33"/>
      <c r="BKS8" s="33"/>
      <c r="BKT8" s="33"/>
      <c r="BKU8" s="33"/>
      <c r="BKV8" s="33"/>
      <c r="BKW8" s="33"/>
      <c r="BKX8" s="33"/>
      <c r="BKY8" s="33"/>
      <c r="BKZ8" s="33"/>
      <c r="BLA8" s="33"/>
      <c r="BLB8" s="33"/>
      <c r="BLC8" s="33"/>
      <c r="BLD8" s="33"/>
      <c r="BLE8" s="33"/>
      <c r="BLF8" s="33"/>
      <c r="BLG8" s="33"/>
      <c r="BLH8" s="33"/>
      <c r="BLI8" s="33"/>
      <c r="BLJ8" s="33"/>
      <c r="BLK8" s="33"/>
      <c r="BLL8" s="33"/>
      <c r="BLM8" s="33"/>
      <c r="BLN8" s="33"/>
      <c r="BLO8" s="33"/>
      <c r="BLP8" s="33"/>
      <c r="BLQ8" s="33"/>
      <c r="BLR8" s="33"/>
      <c r="BLS8" s="33"/>
      <c r="BLT8" s="33"/>
      <c r="BLU8" s="33"/>
      <c r="BLV8" s="33"/>
      <c r="BLW8" s="33"/>
      <c r="BLX8" s="33"/>
      <c r="BLY8" s="33"/>
      <c r="BLZ8" s="33"/>
      <c r="BMA8" s="33"/>
      <c r="BMB8" s="33"/>
      <c r="BMC8" s="33"/>
      <c r="BMD8" s="33"/>
      <c r="BME8" s="33"/>
      <c r="BMF8" s="33"/>
      <c r="BMG8" s="33"/>
      <c r="BMH8" s="33"/>
      <c r="BMI8" s="33"/>
      <c r="BMJ8" s="33"/>
      <c r="BMK8" s="33"/>
      <c r="BML8" s="33"/>
      <c r="BMM8" s="33"/>
      <c r="BMN8" s="33"/>
      <c r="BMO8" s="33"/>
      <c r="BMP8" s="33"/>
      <c r="BMQ8" s="33"/>
      <c r="BMR8" s="33"/>
      <c r="BMS8" s="33"/>
      <c r="BMT8" s="33"/>
      <c r="BMU8" s="33"/>
      <c r="BMV8" s="33"/>
      <c r="BMW8" s="33"/>
      <c r="BMX8" s="33"/>
      <c r="BMY8" s="33"/>
      <c r="BMZ8" s="33"/>
      <c r="BNA8" s="33"/>
      <c r="BNB8" s="33"/>
      <c r="BNC8" s="33"/>
      <c r="BND8" s="33"/>
      <c r="BNE8" s="33"/>
      <c r="BNF8" s="33"/>
      <c r="BNG8" s="33"/>
      <c r="BNH8" s="33"/>
      <c r="BNI8" s="33"/>
      <c r="BNJ8" s="33"/>
      <c r="BNK8" s="33"/>
      <c r="BNL8" s="33"/>
      <c r="BNM8" s="33"/>
      <c r="BNN8" s="33"/>
      <c r="BNO8" s="33"/>
      <c r="BNP8" s="33"/>
      <c r="BNQ8" s="33"/>
      <c r="BNR8" s="33"/>
      <c r="BNS8" s="33"/>
      <c r="BNT8" s="33"/>
      <c r="BNU8" s="33"/>
      <c r="BNV8" s="33"/>
      <c r="BNW8" s="33"/>
      <c r="BNX8" s="33"/>
      <c r="BNY8" s="33"/>
      <c r="BNZ8" s="33"/>
      <c r="BOA8" s="33"/>
      <c r="BOB8" s="33"/>
      <c r="BOC8" s="33"/>
      <c r="BOD8" s="33"/>
      <c r="BOE8" s="33"/>
      <c r="BOF8" s="33"/>
      <c r="BOG8" s="33"/>
      <c r="BOH8" s="33"/>
      <c r="BOI8" s="33"/>
      <c r="BOJ8" s="33"/>
      <c r="BOK8" s="33"/>
      <c r="BOL8" s="33"/>
      <c r="BOM8" s="33"/>
      <c r="BON8" s="33"/>
      <c r="BOO8" s="33"/>
      <c r="BOP8" s="33"/>
      <c r="BOQ8" s="33"/>
      <c r="BOR8" s="33"/>
      <c r="BOS8" s="33"/>
      <c r="BOT8" s="33"/>
      <c r="BOU8" s="33"/>
      <c r="BOV8" s="33"/>
      <c r="BOW8" s="33"/>
      <c r="BOX8" s="33"/>
      <c r="BOY8" s="33"/>
      <c r="BOZ8" s="33"/>
      <c r="BPA8" s="33"/>
      <c r="BPB8" s="33"/>
      <c r="BPC8" s="33"/>
      <c r="BPD8" s="33"/>
      <c r="BPE8" s="33"/>
      <c r="BPF8" s="33"/>
      <c r="BPG8" s="33"/>
      <c r="BPH8" s="33"/>
      <c r="BPI8" s="33"/>
      <c r="BPJ8" s="33"/>
      <c r="BPK8" s="33"/>
      <c r="BPL8" s="33"/>
      <c r="BPM8" s="33"/>
      <c r="BPN8" s="33"/>
      <c r="BPO8" s="33"/>
      <c r="BPP8" s="33"/>
      <c r="BPQ8" s="33"/>
      <c r="BPR8" s="33"/>
      <c r="BPS8" s="33"/>
      <c r="BPT8" s="33"/>
      <c r="BPU8" s="33"/>
      <c r="BPV8" s="33"/>
      <c r="BPW8" s="33"/>
      <c r="BPX8" s="33"/>
      <c r="BPY8" s="33"/>
      <c r="BPZ8" s="33"/>
      <c r="BQA8" s="33"/>
      <c r="BQB8" s="33"/>
      <c r="BQC8" s="33"/>
      <c r="BQD8" s="33"/>
      <c r="BQE8" s="33"/>
      <c r="BQF8" s="33"/>
      <c r="BQG8" s="33"/>
      <c r="BQH8" s="33"/>
      <c r="BQI8" s="33"/>
      <c r="BQJ8" s="33"/>
      <c r="BQK8" s="33"/>
      <c r="BQL8" s="33"/>
      <c r="BQM8" s="33"/>
      <c r="BQN8" s="33"/>
      <c r="BQO8" s="33"/>
      <c r="BQP8" s="33"/>
      <c r="BQQ8" s="33"/>
      <c r="BQR8" s="33"/>
      <c r="BQS8" s="33"/>
      <c r="BQT8" s="33"/>
      <c r="BQU8" s="33"/>
      <c r="BQV8" s="33"/>
      <c r="BQW8" s="33"/>
      <c r="BQX8" s="33"/>
      <c r="BQY8" s="33"/>
      <c r="BQZ8" s="33"/>
      <c r="BRA8" s="33"/>
      <c r="BRB8" s="33"/>
      <c r="BRC8" s="33"/>
      <c r="BRD8" s="33"/>
      <c r="BRE8" s="33"/>
      <c r="BRF8" s="33"/>
      <c r="BRG8" s="33"/>
      <c r="BRH8" s="33"/>
      <c r="BRI8" s="33"/>
      <c r="BRJ8" s="33"/>
      <c r="BRK8" s="33"/>
      <c r="BRL8" s="33"/>
      <c r="BRM8" s="33"/>
      <c r="BRN8" s="33"/>
      <c r="BRO8" s="33"/>
      <c r="BRP8" s="33"/>
      <c r="BRQ8" s="33"/>
      <c r="BRR8" s="33"/>
      <c r="BRS8" s="33"/>
      <c r="BRT8" s="33"/>
      <c r="BRU8" s="33"/>
      <c r="BRV8" s="33"/>
      <c r="BRW8" s="33"/>
      <c r="BRX8" s="33"/>
      <c r="BRY8" s="33"/>
      <c r="BRZ8" s="33"/>
      <c r="BSA8" s="33"/>
      <c r="BSB8" s="33"/>
      <c r="BSC8" s="33"/>
      <c r="BSD8" s="33"/>
      <c r="BSE8" s="33"/>
      <c r="BSF8" s="33"/>
      <c r="BSG8" s="33"/>
      <c r="BSH8" s="33"/>
      <c r="BSI8" s="33"/>
      <c r="BSJ8" s="33"/>
      <c r="BSK8" s="33"/>
      <c r="BSL8" s="33"/>
      <c r="BSM8" s="33"/>
      <c r="BSN8" s="33"/>
      <c r="BSO8" s="33"/>
      <c r="BSP8" s="33"/>
      <c r="BSQ8" s="33"/>
      <c r="BSR8" s="33"/>
      <c r="BSS8" s="33"/>
      <c r="BST8" s="33"/>
      <c r="BSU8" s="33"/>
      <c r="BSV8" s="33"/>
      <c r="BSW8" s="33"/>
      <c r="BSX8" s="33"/>
      <c r="BSY8" s="33"/>
      <c r="BSZ8" s="33"/>
      <c r="BTA8" s="33"/>
      <c r="BTB8" s="33"/>
      <c r="BTC8" s="33"/>
      <c r="BTD8" s="33"/>
      <c r="BTE8" s="33"/>
      <c r="BTF8" s="33"/>
      <c r="BTG8" s="33"/>
      <c r="BTH8" s="33"/>
      <c r="BTI8" s="33"/>
      <c r="BTJ8" s="33"/>
      <c r="BTK8" s="33"/>
      <c r="BTL8" s="33"/>
      <c r="BTM8" s="33"/>
      <c r="BTN8" s="33"/>
      <c r="BTO8" s="33"/>
      <c r="BTP8" s="33"/>
      <c r="BTQ8" s="33"/>
      <c r="BTR8" s="33"/>
      <c r="BTS8" s="33"/>
      <c r="BTT8" s="33"/>
      <c r="BTU8" s="33"/>
      <c r="BTV8" s="33"/>
      <c r="BTW8" s="33"/>
      <c r="BTX8" s="33"/>
      <c r="BTY8" s="33"/>
      <c r="BTZ8" s="33"/>
      <c r="BUA8" s="33"/>
      <c r="BUB8" s="33"/>
      <c r="BUC8" s="33"/>
      <c r="BUD8" s="33"/>
      <c r="BUE8" s="33"/>
      <c r="BUF8" s="33"/>
      <c r="BUG8" s="33"/>
      <c r="BUH8" s="33"/>
      <c r="BUI8" s="33"/>
      <c r="BUJ8" s="33"/>
      <c r="BUK8" s="33"/>
      <c r="BUL8" s="33"/>
      <c r="BUM8" s="33"/>
      <c r="BUN8" s="33"/>
      <c r="BUO8" s="33"/>
      <c r="BUP8" s="33"/>
      <c r="BUQ8" s="33"/>
      <c r="BUR8" s="33"/>
      <c r="BUS8" s="33"/>
      <c r="BUT8" s="33"/>
      <c r="BUU8" s="33"/>
      <c r="BUV8" s="33"/>
      <c r="BUW8" s="33"/>
      <c r="BUX8" s="33"/>
      <c r="BUY8" s="33"/>
      <c r="BUZ8" s="33"/>
      <c r="BVA8" s="33"/>
      <c r="BVB8" s="33"/>
      <c r="BVC8" s="33"/>
      <c r="BVD8" s="33"/>
      <c r="BVE8" s="33"/>
      <c r="BVF8" s="33"/>
      <c r="BVG8" s="33"/>
      <c r="BVH8" s="33"/>
      <c r="BVI8" s="33"/>
      <c r="BVJ8" s="33"/>
      <c r="BVK8" s="33"/>
      <c r="BVL8" s="33"/>
      <c r="BVM8" s="33"/>
      <c r="BVN8" s="33"/>
      <c r="BVO8" s="33"/>
      <c r="BVP8" s="33"/>
      <c r="BVQ8" s="33"/>
      <c r="BVR8" s="33"/>
      <c r="BVS8" s="33"/>
      <c r="BVT8" s="33"/>
      <c r="BVU8" s="33"/>
      <c r="BVV8" s="33"/>
      <c r="BVW8" s="33"/>
      <c r="BVX8" s="33"/>
      <c r="BVY8" s="33"/>
      <c r="BVZ8" s="33"/>
      <c r="BWA8" s="33"/>
      <c r="BWB8" s="33"/>
      <c r="BWC8" s="33"/>
      <c r="BWD8" s="33"/>
      <c r="BWE8" s="33"/>
      <c r="BWF8" s="33"/>
      <c r="BWG8" s="33"/>
      <c r="BWH8" s="33"/>
      <c r="BWI8" s="33"/>
      <c r="BWJ8" s="33"/>
      <c r="BWK8" s="33"/>
      <c r="BWL8" s="33"/>
      <c r="BWM8" s="33"/>
      <c r="BWN8" s="33"/>
      <c r="BWO8" s="33"/>
      <c r="BWP8" s="33"/>
      <c r="BWQ8" s="33"/>
      <c r="BWR8" s="33"/>
      <c r="BWS8" s="33"/>
      <c r="BWT8" s="33"/>
      <c r="BWU8" s="33"/>
      <c r="BWV8" s="33"/>
      <c r="BWW8" s="33"/>
      <c r="BWX8" s="33"/>
      <c r="BWY8" s="33"/>
      <c r="BWZ8" s="33"/>
      <c r="BXA8" s="33"/>
      <c r="BXB8" s="33"/>
      <c r="BXC8" s="33"/>
      <c r="BXD8" s="33"/>
      <c r="BXE8" s="33"/>
      <c r="BXF8" s="33"/>
      <c r="BXG8" s="33"/>
      <c r="BXH8" s="33"/>
      <c r="BXI8" s="33"/>
      <c r="BXJ8" s="33"/>
      <c r="BXK8" s="33"/>
      <c r="BXL8" s="33"/>
      <c r="BXM8" s="33"/>
      <c r="BXN8" s="33"/>
      <c r="BXO8" s="33"/>
      <c r="BXP8" s="33"/>
      <c r="BXQ8" s="33"/>
      <c r="BXR8" s="33"/>
      <c r="BXS8" s="33"/>
      <c r="BXT8" s="33"/>
      <c r="BXU8" s="33"/>
      <c r="BXV8" s="33"/>
      <c r="BXW8" s="33"/>
      <c r="BXX8" s="33"/>
      <c r="BXY8" s="33"/>
      <c r="BXZ8" s="33"/>
      <c r="BYA8" s="33"/>
      <c r="BYB8" s="33"/>
      <c r="BYC8" s="33"/>
      <c r="BYD8" s="33"/>
      <c r="BYE8" s="33"/>
      <c r="BYF8" s="33"/>
      <c r="BYG8" s="33"/>
      <c r="BYH8" s="33"/>
      <c r="BYI8" s="33"/>
      <c r="BYJ8" s="33"/>
      <c r="BYK8" s="33"/>
      <c r="BYL8" s="33"/>
      <c r="BYM8" s="33"/>
      <c r="BYN8" s="33"/>
      <c r="BYO8" s="33"/>
      <c r="BYP8" s="33"/>
      <c r="BYQ8" s="33"/>
      <c r="BYR8" s="33"/>
      <c r="BYS8" s="33"/>
      <c r="BYT8" s="33"/>
      <c r="BYU8" s="33"/>
      <c r="BYV8" s="33"/>
      <c r="BYW8" s="33"/>
      <c r="BYX8" s="33"/>
      <c r="BYY8" s="33"/>
      <c r="BYZ8" s="33"/>
      <c r="BZA8" s="33"/>
      <c r="BZB8" s="33"/>
      <c r="BZC8" s="33"/>
      <c r="BZD8" s="33"/>
      <c r="BZE8" s="33"/>
      <c r="BZF8" s="33"/>
      <c r="BZG8" s="33"/>
      <c r="BZH8" s="33"/>
      <c r="BZI8" s="33"/>
      <c r="BZJ8" s="33"/>
      <c r="BZK8" s="33"/>
      <c r="BZL8" s="33"/>
      <c r="BZM8" s="33"/>
      <c r="BZN8" s="33"/>
      <c r="BZO8" s="33"/>
      <c r="BZP8" s="33"/>
      <c r="BZQ8" s="33"/>
      <c r="BZR8" s="33"/>
      <c r="BZS8" s="33"/>
      <c r="BZT8" s="33"/>
      <c r="BZU8" s="33"/>
      <c r="BZV8" s="33"/>
      <c r="BZW8" s="33"/>
      <c r="BZX8" s="33"/>
      <c r="BZY8" s="33"/>
      <c r="BZZ8" s="33"/>
      <c r="CAA8" s="33"/>
      <c r="CAB8" s="33"/>
      <c r="CAC8" s="33"/>
      <c r="CAD8" s="33"/>
      <c r="CAE8" s="33"/>
      <c r="CAF8" s="33"/>
      <c r="CAG8" s="33"/>
      <c r="CAH8" s="33"/>
      <c r="CAI8" s="33"/>
      <c r="CAJ8" s="33"/>
      <c r="CAK8" s="33"/>
      <c r="CAL8" s="33"/>
      <c r="CAM8" s="33"/>
      <c r="CAN8" s="33"/>
      <c r="CAO8" s="33"/>
      <c r="CAP8" s="33"/>
      <c r="CAQ8" s="33"/>
      <c r="CAR8" s="33"/>
      <c r="CAS8" s="33"/>
      <c r="CAT8" s="33"/>
      <c r="CAU8" s="33"/>
      <c r="CAV8" s="33"/>
      <c r="CAW8" s="33"/>
      <c r="CAX8" s="33"/>
      <c r="CAY8" s="33"/>
      <c r="CAZ8" s="33"/>
      <c r="CBA8" s="33"/>
      <c r="CBB8" s="33"/>
      <c r="CBC8" s="33"/>
      <c r="CBD8" s="33"/>
      <c r="CBE8" s="33"/>
      <c r="CBF8" s="33"/>
      <c r="CBG8" s="33"/>
      <c r="CBH8" s="33"/>
      <c r="CBI8" s="33"/>
      <c r="CBJ8" s="33"/>
      <c r="CBK8" s="33"/>
      <c r="CBL8" s="33"/>
      <c r="CBM8" s="33"/>
      <c r="CBN8" s="33"/>
      <c r="CBO8" s="33"/>
      <c r="CBP8" s="33"/>
      <c r="CBQ8" s="33"/>
      <c r="CBR8" s="33"/>
      <c r="CBS8" s="33"/>
      <c r="CBT8" s="33"/>
      <c r="CBU8" s="33"/>
      <c r="CBV8" s="33"/>
      <c r="CBW8" s="33"/>
      <c r="CBX8" s="33"/>
      <c r="CBY8" s="33"/>
      <c r="CBZ8" s="33"/>
      <c r="CCA8" s="33"/>
      <c r="CCB8" s="33"/>
      <c r="CCC8" s="33"/>
      <c r="CCD8" s="33"/>
      <c r="CCE8" s="33"/>
      <c r="CCF8" s="33"/>
      <c r="CCG8" s="33"/>
      <c r="CCH8" s="33"/>
      <c r="CCI8" s="33"/>
      <c r="CCJ8" s="33"/>
      <c r="CCK8" s="33"/>
      <c r="CCL8" s="33"/>
      <c r="CCM8" s="33"/>
      <c r="CCN8" s="33"/>
      <c r="CCO8" s="33"/>
      <c r="CCP8" s="33"/>
      <c r="CCQ8" s="33"/>
      <c r="CCR8" s="33"/>
      <c r="CCS8" s="33"/>
      <c r="CCT8" s="33"/>
      <c r="CCU8" s="33"/>
      <c r="CCV8" s="33"/>
      <c r="CCW8" s="33"/>
      <c r="CCX8" s="33"/>
      <c r="CCY8" s="33"/>
      <c r="CCZ8" s="33"/>
      <c r="CDA8" s="33"/>
      <c r="CDB8" s="33"/>
      <c r="CDC8" s="33"/>
      <c r="CDD8" s="33"/>
      <c r="CDE8" s="33"/>
      <c r="CDF8" s="33"/>
      <c r="CDG8" s="33"/>
      <c r="CDH8" s="33"/>
      <c r="CDI8" s="33"/>
      <c r="CDJ8" s="33"/>
      <c r="CDK8" s="33"/>
      <c r="CDL8" s="33"/>
      <c r="CDM8" s="33"/>
      <c r="CDN8" s="33"/>
      <c r="CDO8" s="33"/>
      <c r="CDP8" s="33"/>
      <c r="CDQ8" s="33"/>
      <c r="CDR8" s="33"/>
      <c r="CDS8" s="33"/>
      <c r="CDT8" s="33"/>
      <c r="CDU8" s="33"/>
      <c r="CDV8" s="33"/>
      <c r="CDW8" s="33"/>
      <c r="CDX8" s="33"/>
      <c r="CDY8" s="33"/>
      <c r="CDZ8" s="33"/>
      <c r="CEA8" s="33"/>
      <c r="CEB8" s="33"/>
      <c r="CEC8" s="33"/>
      <c r="CED8" s="33"/>
      <c r="CEE8" s="33"/>
      <c r="CEF8" s="33"/>
      <c r="CEG8" s="33"/>
      <c r="CEH8" s="33"/>
      <c r="CEI8" s="33"/>
      <c r="CEJ8" s="33"/>
      <c r="CEK8" s="33"/>
      <c r="CEL8" s="33"/>
      <c r="CEM8" s="33"/>
      <c r="CEN8" s="33"/>
      <c r="CEO8" s="33"/>
      <c r="CEP8" s="33"/>
      <c r="CEQ8" s="33"/>
      <c r="CER8" s="33"/>
      <c r="CES8" s="33"/>
      <c r="CET8" s="33"/>
      <c r="CEU8" s="33"/>
      <c r="CEV8" s="33"/>
      <c r="CEW8" s="33"/>
      <c r="CEX8" s="33"/>
      <c r="CEY8" s="33"/>
      <c r="CEZ8" s="33"/>
      <c r="CFA8" s="33"/>
      <c r="CFB8" s="33"/>
      <c r="CFC8" s="33"/>
      <c r="CFD8" s="33"/>
      <c r="CFE8" s="33"/>
      <c r="CFF8" s="33"/>
      <c r="CFG8" s="33"/>
      <c r="CFH8" s="33"/>
      <c r="CFI8" s="33"/>
      <c r="CFJ8" s="33"/>
      <c r="CFK8" s="33"/>
      <c r="CFL8" s="33"/>
      <c r="CFM8" s="33"/>
      <c r="CFN8" s="33"/>
      <c r="CFO8" s="33"/>
      <c r="CFP8" s="33"/>
      <c r="CFQ8" s="33"/>
      <c r="CFR8" s="33"/>
      <c r="CFS8" s="33"/>
      <c r="CFT8" s="33"/>
      <c r="CFU8" s="33"/>
      <c r="CFV8" s="33"/>
      <c r="CFW8" s="33"/>
      <c r="CFX8" s="33"/>
      <c r="CFY8" s="33"/>
      <c r="CFZ8" s="33"/>
      <c r="CGA8" s="33"/>
      <c r="CGB8" s="33"/>
      <c r="CGC8" s="33"/>
      <c r="CGD8" s="33"/>
      <c r="CGE8" s="33"/>
      <c r="CGF8" s="33"/>
      <c r="CGG8" s="33"/>
      <c r="CGH8" s="33"/>
      <c r="CGI8" s="33"/>
      <c r="CGJ8" s="33"/>
      <c r="CGK8" s="33"/>
      <c r="CGL8" s="33"/>
      <c r="CGM8" s="33"/>
      <c r="CGN8" s="33"/>
      <c r="CGO8" s="33"/>
      <c r="CGP8" s="33"/>
      <c r="CGQ8" s="33"/>
      <c r="CGR8" s="33"/>
      <c r="CGS8" s="33"/>
      <c r="CGT8" s="33"/>
      <c r="CGU8" s="33"/>
      <c r="CGV8" s="33"/>
      <c r="CGW8" s="33"/>
      <c r="CGX8" s="33"/>
      <c r="CGY8" s="33"/>
      <c r="CGZ8" s="33"/>
      <c r="CHA8" s="33"/>
      <c r="CHB8" s="33"/>
      <c r="CHC8" s="33"/>
      <c r="CHD8" s="33"/>
      <c r="CHE8" s="33"/>
      <c r="CHF8" s="33"/>
      <c r="CHG8" s="33"/>
      <c r="CHH8" s="33"/>
      <c r="CHI8" s="33"/>
      <c r="CHJ8" s="33"/>
      <c r="CHK8" s="33"/>
      <c r="CHL8" s="33"/>
      <c r="CHM8" s="33"/>
      <c r="CHN8" s="33"/>
      <c r="CHO8" s="33"/>
      <c r="CHP8" s="33"/>
      <c r="CHQ8" s="33"/>
      <c r="CHR8" s="33"/>
      <c r="CHS8" s="33"/>
      <c r="CHT8" s="33"/>
      <c r="CHU8" s="33"/>
      <c r="CHV8" s="33"/>
      <c r="CHW8" s="33"/>
      <c r="CHX8" s="33"/>
      <c r="CHY8" s="33"/>
      <c r="CHZ8" s="33"/>
      <c r="CIA8" s="33"/>
      <c r="CIB8" s="33"/>
      <c r="CIC8" s="33"/>
      <c r="CID8" s="33"/>
      <c r="CIE8" s="33"/>
      <c r="CIF8" s="33"/>
      <c r="CIG8" s="33"/>
      <c r="CIH8" s="33"/>
      <c r="CII8" s="33"/>
      <c r="CIJ8" s="33"/>
      <c r="CIK8" s="33"/>
      <c r="CIL8" s="33"/>
      <c r="CIM8" s="33"/>
      <c r="CIN8" s="33"/>
      <c r="CIO8" s="33"/>
      <c r="CIP8" s="33"/>
      <c r="CIQ8" s="33"/>
      <c r="CIR8" s="33"/>
      <c r="CIS8" s="33"/>
      <c r="CIT8" s="33"/>
      <c r="CIU8" s="33"/>
      <c r="CIV8" s="33"/>
      <c r="CIW8" s="33"/>
      <c r="CIX8" s="33"/>
      <c r="CIY8" s="33"/>
      <c r="CIZ8" s="33"/>
      <c r="CJA8" s="33"/>
      <c r="CJB8" s="33"/>
      <c r="CJC8" s="33"/>
      <c r="CJD8" s="33"/>
      <c r="CJE8" s="33"/>
      <c r="CJF8" s="33"/>
      <c r="CJG8" s="33"/>
      <c r="CJH8" s="33"/>
      <c r="CJI8" s="33"/>
      <c r="CJJ8" s="33"/>
      <c r="CJK8" s="33"/>
      <c r="CJL8" s="33"/>
      <c r="CJM8" s="33"/>
      <c r="CJN8" s="33"/>
      <c r="CJO8" s="33"/>
      <c r="CJP8" s="33"/>
      <c r="CJQ8" s="33"/>
      <c r="CJR8" s="33"/>
      <c r="CJS8" s="33"/>
      <c r="CJT8" s="33"/>
      <c r="CJU8" s="33"/>
      <c r="CJV8" s="33"/>
      <c r="CJW8" s="33"/>
      <c r="CJX8" s="33"/>
      <c r="CJY8" s="33"/>
      <c r="CJZ8" s="33"/>
      <c r="CKA8" s="33"/>
      <c r="CKB8" s="33"/>
      <c r="CKC8" s="33"/>
      <c r="CKD8" s="33"/>
      <c r="CKE8" s="33"/>
      <c r="CKF8" s="33"/>
      <c r="CKG8" s="33"/>
      <c r="CKH8" s="33"/>
      <c r="CKI8" s="33"/>
      <c r="CKJ8" s="33"/>
      <c r="CKK8" s="33"/>
      <c r="CKL8" s="33"/>
      <c r="CKM8" s="33"/>
      <c r="CKN8" s="33"/>
      <c r="CKO8" s="33"/>
      <c r="CKP8" s="33"/>
      <c r="CKQ8" s="33"/>
      <c r="CKR8" s="33"/>
      <c r="CKS8" s="33"/>
      <c r="CKT8" s="33"/>
      <c r="CKU8" s="33"/>
      <c r="CKV8" s="33"/>
      <c r="CKW8" s="33"/>
      <c r="CKX8" s="33"/>
      <c r="CKY8" s="33"/>
      <c r="CKZ8" s="33"/>
      <c r="CLA8" s="33"/>
      <c r="CLB8" s="33"/>
      <c r="CLC8" s="33"/>
      <c r="CLD8" s="33"/>
      <c r="CLE8" s="33"/>
      <c r="CLF8" s="33"/>
      <c r="CLG8" s="33"/>
      <c r="CLH8" s="33"/>
      <c r="CLI8" s="33"/>
      <c r="CLJ8" s="33"/>
      <c r="CLK8" s="33"/>
      <c r="CLL8" s="33"/>
      <c r="CLM8" s="33"/>
      <c r="CLN8" s="33"/>
      <c r="CLO8" s="33"/>
      <c r="CLP8" s="33"/>
      <c r="CLQ8" s="33"/>
      <c r="CLR8" s="33"/>
      <c r="CLS8" s="33"/>
      <c r="CLT8" s="33"/>
      <c r="CLU8" s="33"/>
      <c r="CLV8" s="33"/>
      <c r="CLW8" s="33"/>
      <c r="CLX8" s="33"/>
      <c r="CLY8" s="33"/>
      <c r="CLZ8" s="33"/>
      <c r="CMA8" s="33"/>
      <c r="CMB8" s="33"/>
      <c r="CMC8" s="33"/>
      <c r="CMD8" s="33"/>
      <c r="CME8" s="33"/>
      <c r="CMF8" s="33"/>
      <c r="CMG8" s="33"/>
      <c r="CMH8" s="33"/>
      <c r="CMI8" s="33"/>
      <c r="CMJ8" s="33"/>
      <c r="CMK8" s="33"/>
      <c r="CML8" s="33"/>
      <c r="CMM8" s="33"/>
      <c r="CMN8" s="33"/>
      <c r="CMO8" s="33"/>
      <c r="CMP8" s="33"/>
      <c r="CMQ8" s="33"/>
      <c r="CMR8" s="33"/>
      <c r="CMS8" s="33"/>
      <c r="CMT8" s="33"/>
      <c r="CMU8" s="33"/>
      <c r="CMV8" s="33"/>
      <c r="CMW8" s="33"/>
      <c r="CMX8" s="33"/>
      <c r="CMY8" s="33"/>
      <c r="CMZ8" s="33"/>
      <c r="CNA8" s="33"/>
      <c r="CNB8" s="33"/>
      <c r="CNC8" s="33"/>
      <c r="CND8" s="33"/>
      <c r="CNE8" s="33"/>
      <c r="CNF8" s="33"/>
      <c r="CNG8" s="33"/>
      <c r="CNH8" s="33"/>
      <c r="CNI8" s="33"/>
      <c r="CNJ8" s="33"/>
      <c r="CNK8" s="33"/>
      <c r="CNL8" s="33"/>
      <c r="CNM8" s="33"/>
      <c r="CNN8" s="33"/>
      <c r="CNO8" s="33"/>
      <c r="CNP8" s="33"/>
      <c r="CNQ8" s="33"/>
      <c r="CNR8" s="33"/>
      <c r="CNS8" s="33"/>
      <c r="CNT8" s="33"/>
      <c r="CNU8" s="33"/>
      <c r="CNV8" s="33"/>
      <c r="CNW8" s="33"/>
      <c r="CNX8" s="33"/>
      <c r="CNY8" s="33"/>
      <c r="CNZ8" s="33"/>
      <c r="COA8" s="33"/>
      <c r="COB8" s="33"/>
      <c r="COC8" s="33"/>
      <c r="COD8" s="33"/>
      <c r="COE8" s="33"/>
      <c r="COF8" s="33"/>
      <c r="COG8" s="33"/>
      <c r="COH8" s="33"/>
      <c r="COI8" s="33"/>
      <c r="COJ8" s="33"/>
      <c r="COK8" s="33"/>
      <c r="COL8" s="33"/>
      <c r="COM8" s="33"/>
      <c r="CON8" s="33"/>
      <c r="COO8" s="33"/>
      <c r="COP8" s="33"/>
      <c r="COQ8" s="33"/>
      <c r="COR8" s="33"/>
      <c r="COS8" s="33"/>
      <c r="COT8" s="33"/>
      <c r="COU8" s="33"/>
      <c r="COV8" s="33"/>
      <c r="COW8" s="33"/>
      <c r="COX8" s="33"/>
      <c r="COY8" s="33"/>
      <c r="COZ8" s="33"/>
      <c r="CPA8" s="33"/>
      <c r="CPB8" s="33"/>
      <c r="CPC8" s="33"/>
      <c r="CPD8" s="33"/>
      <c r="CPE8" s="33"/>
      <c r="CPF8" s="33"/>
      <c r="CPG8" s="33"/>
      <c r="CPH8" s="33"/>
      <c r="CPI8" s="33"/>
      <c r="CPJ8" s="33"/>
      <c r="CPK8" s="33"/>
      <c r="CPL8" s="33"/>
      <c r="CPM8" s="33"/>
      <c r="CPN8" s="33"/>
      <c r="CPO8" s="33"/>
      <c r="CPP8" s="33"/>
      <c r="CPQ8" s="33"/>
      <c r="CPR8" s="33"/>
      <c r="CPS8" s="33"/>
      <c r="CPT8" s="33"/>
      <c r="CPU8" s="33"/>
      <c r="CPV8" s="33"/>
      <c r="CPW8" s="33"/>
      <c r="CPX8" s="33"/>
      <c r="CPY8" s="33"/>
      <c r="CPZ8" s="33"/>
      <c r="CQA8" s="33"/>
      <c r="CQB8" s="33"/>
      <c r="CQC8" s="33"/>
      <c r="CQD8" s="33"/>
      <c r="CQE8" s="33"/>
      <c r="CQF8" s="33"/>
      <c r="CQG8" s="33"/>
      <c r="CQH8" s="33"/>
      <c r="CQI8" s="33"/>
      <c r="CQJ8" s="33"/>
      <c r="CQK8" s="33"/>
      <c r="CQL8" s="33"/>
      <c r="CQM8" s="33"/>
      <c r="CQN8" s="33"/>
      <c r="CQO8" s="33"/>
      <c r="CQP8" s="33"/>
      <c r="CQQ8" s="33"/>
      <c r="CQR8" s="33"/>
      <c r="CQS8" s="33"/>
      <c r="CQT8" s="33"/>
      <c r="CQU8" s="33"/>
      <c r="CQV8" s="33"/>
      <c r="CQW8" s="33"/>
      <c r="CQX8" s="33"/>
      <c r="CQY8" s="33"/>
      <c r="CQZ8" s="33"/>
      <c r="CRA8" s="33"/>
      <c r="CRB8" s="33"/>
      <c r="CRC8" s="33"/>
      <c r="CRD8" s="33"/>
      <c r="CRE8" s="33"/>
      <c r="CRF8" s="33"/>
      <c r="CRG8" s="33"/>
      <c r="CRH8" s="33"/>
      <c r="CRI8" s="33"/>
      <c r="CRJ8" s="33"/>
      <c r="CRK8" s="33"/>
      <c r="CRL8" s="33"/>
      <c r="CRM8" s="33"/>
      <c r="CRN8" s="33"/>
      <c r="CRO8" s="33"/>
      <c r="CRP8" s="33"/>
      <c r="CRQ8" s="33"/>
      <c r="CRR8" s="33"/>
      <c r="CRS8" s="33"/>
      <c r="CRT8" s="33"/>
      <c r="CRU8" s="33"/>
      <c r="CRV8" s="33"/>
      <c r="CRW8" s="33"/>
      <c r="CRX8" s="33"/>
      <c r="CRY8" s="33"/>
      <c r="CRZ8" s="33"/>
      <c r="CSA8" s="33"/>
      <c r="CSB8" s="33"/>
      <c r="CSC8" s="33"/>
      <c r="CSD8" s="33"/>
      <c r="CSE8" s="33"/>
      <c r="CSF8" s="33"/>
      <c r="CSG8" s="33"/>
      <c r="CSH8" s="33"/>
      <c r="CSI8" s="33"/>
      <c r="CSJ8" s="33"/>
      <c r="CSK8" s="33"/>
      <c r="CSL8" s="33"/>
      <c r="CSM8" s="33"/>
      <c r="CSN8" s="33"/>
      <c r="CSO8" s="33"/>
      <c r="CSP8" s="33"/>
      <c r="CSQ8" s="33"/>
      <c r="CSR8" s="33"/>
      <c r="CSS8" s="33"/>
      <c r="CST8" s="33"/>
      <c r="CSU8" s="33"/>
      <c r="CSV8" s="33"/>
      <c r="CSW8" s="33"/>
      <c r="CSX8" s="33"/>
      <c r="CSY8" s="33"/>
      <c r="CSZ8" s="33"/>
      <c r="CTA8" s="33"/>
      <c r="CTB8" s="33"/>
      <c r="CTC8" s="33"/>
      <c r="CTD8" s="33"/>
      <c r="CTE8" s="33"/>
      <c r="CTF8" s="33"/>
      <c r="CTG8" s="33"/>
      <c r="CTH8" s="33"/>
      <c r="CTI8" s="33"/>
      <c r="CTJ8" s="33"/>
      <c r="CTK8" s="33"/>
      <c r="CTL8" s="33"/>
      <c r="CTM8" s="33"/>
      <c r="CTN8" s="33"/>
      <c r="CTO8" s="33"/>
      <c r="CTP8" s="33"/>
      <c r="CTQ8" s="33"/>
      <c r="CTR8" s="33"/>
      <c r="CTS8" s="33"/>
      <c r="CTT8" s="33"/>
      <c r="CTU8" s="33"/>
      <c r="CTV8" s="33"/>
      <c r="CTW8" s="33"/>
      <c r="CTX8" s="33"/>
      <c r="CTY8" s="33"/>
      <c r="CTZ8" s="33"/>
      <c r="CUA8" s="33"/>
      <c r="CUB8" s="33"/>
      <c r="CUC8" s="33"/>
      <c r="CUD8" s="33"/>
      <c r="CUE8" s="33"/>
      <c r="CUF8" s="33"/>
      <c r="CUG8" s="33"/>
      <c r="CUH8" s="33"/>
      <c r="CUI8" s="33"/>
      <c r="CUJ8" s="33"/>
      <c r="CUK8" s="33"/>
      <c r="CUL8" s="33"/>
      <c r="CUM8" s="33"/>
      <c r="CUN8" s="33"/>
      <c r="CUO8" s="33"/>
      <c r="CUP8" s="33"/>
      <c r="CUQ8" s="33"/>
      <c r="CUR8" s="33"/>
      <c r="CUS8" s="33"/>
      <c r="CUT8" s="33"/>
      <c r="CUU8" s="33"/>
      <c r="CUV8" s="33"/>
      <c r="CUW8" s="33"/>
      <c r="CUX8" s="33"/>
      <c r="CUY8" s="33"/>
      <c r="CUZ8" s="33"/>
      <c r="CVA8" s="33"/>
      <c r="CVB8" s="33"/>
      <c r="CVC8" s="33"/>
      <c r="CVD8" s="33"/>
      <c r="CVE8" s="33"/>
      <c r="CVF8" s="33"/>
      <c r="CVG8" s="33"/>
      <c r="CVH8" s="33"/>
      <c r="CVI8" s="33"/>
      <c r="CVJ8" s="33"/>
      <c r="CVK8" s="33"/>
      <c r="CVL8" s="33"/>
      <c r="CVM8" s="33"/>
      <c r="CVN8" s="33"/>
      <c r="CVO8" s="33"/>
      <c r="CVP8" s="33"/>
      <c r="CVQ8" s="33"/>
      <c r="CVR8" s="33"/>
      <c r="CVS8" s="33"/>
      <c r="CVT8" s="33"/>
      <c r="CVU8" s="33"/>
      <c r="CVV8" s="33"/>
      <c r="CVW8" s="33"/>
      <c r="CVX8" s="33"/>
      <c r="CVY8" s="33"/>
      <c r="CVZ8" s="33"/>
      <c r="CWA8" s="33"/>
      <c r="CWB8" s="33"/>
      <c r="CWC8" s="33"/>
      <c r="CWD8" s="33"/>
      <c r="CWE8" s="33"/>
      <c r="CWF8" s="33"/>
      <c r="CWG8" s="33"/>
      <c r="CWH8" s="33"/>
      <c r="CWI8" s="33"/>
      <c r="CWJ8" s="33"/>
      <c r="CWK8" s="33"/>
      <c r="CWL8" s="33"/>
      <c r="CWM8" s="33"/>
      <c r="CWN8" s="33"/>
      <c r="CWO8" s="33"/>
      <c r="CWP8" s="33"/>
      <c r="CWQ8" s="33"/>
      <c r="CWR8" s="33"/>
      <c r="CWS8" s="33"/>
      <c r="CWT8" s="33"/>
      <c r="CWU8" s="33"/>
      <c r="CWV8" s="33"/>
      <c r="CWW8" s="33"/>
      <c r="CWX8" s="33"/>
      <c r="CWY8" s="33"/>
      <c r="CWZ8" s="33"/>
      <c r="CXA8" s="33"/>
      <c r="CXB8" s="33"/>
      <c r="CXC8" s="33"/>
      <c r="CXD8" s="33"/>
      <c r="CXE8" s="33"/>
      <c r="CXF8" s="33"/>
      <c r="CXG8" s="33"/>
      <c r="CXH8" s="33"/>
      <c r="CXI8" s="33"/>
      <c r="CXJ8" s="33"/>
      <c r="CXK8" s="33"/>
      <c r="CXL8" s="33"/>
      <c r="CXM8" s="33"/>
      <c r="CXN8" s="33"/>
      <c r="CXO8" s="33"/>
      <c r="CXP8" s="33"/>
      <c r="CXQ8" s="33"/>
      <c r="CXR8" s="33"/>
      <c r="CXS8" s="33"/>
      <c r="CXT8" s="33"/>
      <c r="CXU8" s="33"/>
      <c r="CXV8" s="33"/>
      <c r="CXW8" s="33"/>
      <c r="CXX8" s="33"/>
      <c r="CXY8" s="33"/>
      <c r="CXZ8" s="33"/>
      <c r="CYA8" s="33"/>
      <c r="CYB8" s="33"/>
      <c r="CYC8" s="33"/>
      <c r="CYD8" s="33"/>
      <c r="CYE8" s="33"/>
      <c r="CYF8" s="33"/>
      <c r="CYG8" s="33"/>
      <c r="CYH8" s="33"/>
      <c r="CYI8" s="33"/>
      <c r="CYJ8" s="33"/>
      <c r="CYK8" s="33"/>
      <c r="CYL8" s="33"/>
      <c r="CYM8" s="33"/>
      <c r="CYN8" s="33"/>
      <c r="CYO8" s="33"/>
      <c r="CYP8" s="33"/>
      <c r="CYQ8" s="33"/>
      <c r="CYR8" s="33"/>
      <c r="CYS8" s="33"/>
      <c r="CYT8" s="33"/>
      <c r="CYU8" s="33"/>
      <c r="CYV8" s="33"/>
      <c r="CYW8" s="33"/>
      <c r="CYX8" s="33"/>
      <c r="CYY8" s="33"/>
      <c r="CYZ8" s="33"/>
      <c r="CZA8" s="33"/>
      <c r="CZB8" s="33"/>
      <c r="CZC8" s="33"/>
      <c r="CZD8" s="33"/>
      <c r="CZE8" s="33"/>
      <c r="CZF8" s="33"/>
      <c r="CZG8" s="33"/>
      <c r="CZH8" s="33"/>
      <c r="CZI8" s="33"/>
      <c r="CZJ8" s="33"/>
      <c r="CZK8" s="33"/>
      <c r="CZL8" s="33"/>
      <c r="CZM8" s="33"/>
      <c r="CZN8" s="33"/>
      <c r="CZO8" s="33"/>
      <c r="CZP8" s="33"/>
      <c r="CZQ8" s="33"/>
      <c r="CZR8" s="33"/>
      <c r="CZS8" s="33"/>
      <c r="CZT8" s="33"/>
      <c r="CZU8" s="33"/>
      <c r="CZV8" s="33"/>
      <c r="CZW8" s="33"/>
      <c r="CZX8" s="33"/>
      <c r="CZY8" s="33"/>
      <c r="CZZ8" s="33"/>
      <c r="DAA8" s="33"/>
      <c r="DAB8" s="33"/>
      <c r="DAC8" s="33"/>
      <c r="DAD8" s="33"/>
      <c r="DAE8" s="33"/>
      <c r="DAF8" s="33"/>
      <c r="DAG8" s="33"/>
      <c r="DAH8" s="33"/>
      <c r="DAI8" s="33"/>
      <c r="DAJ8" s="33"/>
      <c r="DAK8" s="33"/>
      <c r="DAL8" s="33"/>
      <c r="DAM8" s="33"/>
      <c r="DAN8" s="33"/>
      <c r="DAO8" s="33"/>
      <c r="DAP8" s="33"/>
      <c r="DAQ8" s="33"/>
      <c r="DAR8" s="33"/>
      <c r="DAS8" s="33"/>
      <c r="DAT8" s="33"/>
      <c r="DAU8" s="33"/>
      <c r="DAV8" s="33"/>
      <c r="DAW8" s="33"/>
      <c r="DAX8" s="33"/>
      <c r="DAY8" s="33"/>
      <c r="DAZ8" s="33"/>
      <c r="DBA8" s="33"/>
      <c r="DBB8" s="33"/>
      <c r="DBC8" s="33"/>
      <c r="DBD8" s="33"/>
      <c r="DBE8" s="33"/>
      <c r="DBF8" s="33"/>
      <c r="DBG8" s="33"/>
      <c r="DBH8" s="33"/>
      <c r="DBI8" s="33"/>
      <c r="DBJ8" s="33"/>
      <c r="DBK8" s="33"/>
      <c r="DBL8" s="33"/>
      <c r="DBM8" s="33"/>
      <c r="DBN8" s="33"/>
      <c r="DBO8" s="33"/>
      <c r="DBP8" s="33"/>
      <c r="DBQ8" s="33"/>
      <c r="DBR8" s="33"/>
      <c r="DBS8" s="33"/>
      <c r="DBT8" s="33"/>
      <c r="DBU8" s="33"/>
      <c r="DBV8" s="33"/>
      <c r="DBW8" s="33"/>
      <c r="DBX8" s="33"/>
      <c r="DBY8" s="33"/>
      <c r="DBZ8" s="33"/>
      <c r="DCA8" s="33"/>
      <c r="DCB8" s="33"/>
      <c r="DCC8" s="33"/>
      <c r="DCD8" s="33"/>
      <c r="DCE8" s="33"/>
      <c r="DCF8" s="33"/>
      <c r="DCG8" s="33"/>
      <c r="DCH8" s="33"/>
      <c r="DCI8" s="33"/>
      <c r="DCJ8" s="33"/>
      <c r="DCK8" s="33"/>
      <c r="DCL8" s="33"/>
      <c r="DCM8" s="33"/>
      <c r="DCN8" s="33"/>
      <c r="DCO8" s="33"/>
      <c r="DCP8" s="33"/>
      <c r="DCQ8" s="33"/>
      <c r="DCR8" s="33"/>
      <c r="DCS8" s="33"/>
      <c r="DCT8" s="33"/>
      <c r="DCU8" s="33"/>
      <c r="DCV8" s="33"/>
      <c r="DCW8" s="33"/>
      <c r="DCX8" s="33"/>
      <c r="DCY8" s="33"/>
      <c r="DCZ8" s="33"/>
      <c r="DDA8" s="33"/>
      <c r="DDB8" s="33"/>
      <c r="DDC8" s="33"/>
      <c r="DDD8" s="33"/>
      <c r="DDE8" s="33"/>
      <c r="DDF8" s="33"/>
      <c r="DDG8" s="33"/>
      <c r="DDH8" s="33"/>
      <c r="DDI8" s="33"/>
      <c r="DDJ8" s="33"/>
      <c r="DDK8" s="33"/>
      <c r="DDL8" s="33"/>
      <c r="DDM8" s="33"/>
      <c r="DDN8" s="33"/>
      <c r="DDO8" s="33"/>
      <c r="DDP8" s="33"/>
      <c r="DDQ8" s="33"/>
      <c r="DDR8" s="33"/>
      <c r="DDS8" s="33"/>
      <c r="DDT8" s="33"/>
      <c r="DDU8" s="33"/>
      <c r="DDV8" s="33"/>
      <c r="DDW8" s="33"/>
      <c r="DDX8" s="33"/>
      <c r="DDY8" s="33"/>
      <c r="DDZ8" s="33"/>
      <c r="DEA8" s="33"/>
      <c r="DEB8" s="33"/>
      <c r="DEC8" s="33"/>
      <c r="DED8" s="33"/>
      <c r="DEE8" s="33"/>
      <c r="DEF8" s="33"/>
      <c r="DEG8" s="33"/>
      <c r="DEH8" s="33"/>
      <c r="DEI8" s="33"/>
      <c r="DEJ8" s="33"/>
      <c r="DEK8" s="33"/>
      <c r="DEL8" s="33"/>
      <c r="DEM8" s="33"/>
      <c r="DEN8" s="33"/>
      <c r="DEO8" s="33"/>
      <c r="DEP8" s="33"/>
      <c r="DEQ8" s="33"/>
      <c r="DER8" s="33"/>
      <c r="DES8" s="33"/>
      <c r="DET8" s="33"/>
      <c r="DEU8" s="33"/>
      <c r="DEV8" s="33"/>
      <c r="DEW8" s="33"/>
      <c r="DEX8" s="33"/>
      <c r="DEY8" s="33"/>
      <c r="DEZ8" s="33"/>
      <c r="DFA8" s="33"/>
      <c r="DFB8" s="33"/>
      <c r="DFC8" s="33"/>
      <c r="DFD8" s="33"/>
      <c r="DFE8" s="33"/>
      <c r="DFF8" s="33"/>
      <c r="DFG8" s="33"/>
      <c r="DFH8" s="33"/>
      <c r="DFI8" s="33"/>
      <c r="DFJ8" s="33"/>
      <c r="DFK8" s="33"/>
      <c r="DFL8" s="33"/>
      <c r="DFM8" s="33"/>
      <c r="DFN8" s="33"/>
      <c r="DFO8" s="33"/>
      <c r="DFP8" s="33"/>
      <c r="DFQ8" s="33"/>
      <c r="DFR8" s="33"/>
      <c r="DFS8" s="33"/>
      <c r="DFT8" s="33"/>
      <c r="DFU8" s="33"/>
      <c r="DFV8" s="33"/>
      <c r="DFW8" s="33"/>
      <c r="DFX8" s="33"/>
      <c r="DFY8" s="33"/>
      <c r="DFZ8" s="33"/>
      <c r="DGA8" s="33"/>
      <c r="DGB8" s="33"/>
      <c r="DGC8" s="33"/>
      <c r="DGD8" s="33"/>
      <c r="DGE8" s="33"/>
      <c r="DGF8" s="33"/>
      <c r="DGG8" s="33"/>
      <c r="DGH8" s="33"/>
      <c r="DGI8" s="33"/>
      <c r="DGJ8" s="33"/>
      <c r="DGK8" s="33"/>
      <c r="DGL8" s="33"/>
      <c r="DGM8" s="33"/>
      <c r="DGN8" s="33"/>
      <c r="DGO8" s="33"/>
      <c r="DGP8" s="33"/>
      <c r="DGQ8" s="33"/>
      <c r="DGR8" s="33"/>
      <c r="DGS8" s="33"/>
      <c r="DGT8" s="33"/>
      <c r="DGU8" s="33"/>
      <c r="DGV8" s="33"/>
      <c r="DGW8" s="33"/>
      <c r="DGX8" s="33"/>
      <c r="DGY8" s="33"/>
      <c r="DGZ8" s="33"/>
      <c r="DHA8" s="33"/>
      <c r="DHB8" s="33"/>
      <c r="DHC8" s="33"/>
      <c r="DHD8" s="33"/>
      <c r="DHE8" s="33"/>
      <c r="DHF8" s="33"/>
      <c r="DHG8" s="33"/>
      <c r="DHH8" s="33"/>
      <c r="DHI8" s="33"/>
      <c r="DHJ8" s="33"/>
      <c r="DHK8" s="33"/>
      <c r="DHL8" s="33"/>
      <c r="DHM8" s="33"/>
      <c r="DHN8" s="33"/>
      <c r="DHO8" s="33"/>
      <c r="DHP8" s="33"/>
      <c r="DHQ8" s="33"/>
      <c r="DHR8" s="33"/>
      <c r="DHS8" s="33"/>
      <c r="DHT8" s="33"/>
      <c r="DHU8" s="33"/>
      <c r="DHV8" s="33"/>
      <c r="DHW8" s="33"/>
      <c r="DHX8" s="33"/>
      <c r="DHY8" s="33"/>
      <c r="DHZ8" s="33"/>
      <c r="DIA8" s="33"/>
      <c r="DIB8" s="33"/>
      <c r="DIC8" s="33"/>
      <c r="DID8" s="33"/>
      <c r="DIE8" s="33"/>
      <c r="DIF8" s="33"/>
      <c r="DIG8" s="33"/>
      <c r="DIH8" s="33"/>
      <c r="DII8" s="33"/>
      <c r="DIJ8" s="33"/>
      <c r="DIK8" s="33"/>
      <c r="DIL8" s="33"/>
      <c r="DIM8" s="33"/>
      <c r="DIN8" s="33"/>
      <c r="DIO8" s="33"/>
      <c r="DIP8" s="33"/>
      <c r="DIQ8" s="33"/>
      <c r="DIR8" s="33"/>
      <c r="DIS8" s="33"/>
      <c r="DIT8" s="33"/>
      <c r="DIU8" s="33"/>
      <c r="DIV8" s="33"/>
      <c r="DIW8" s="33"/>
      <c r="DIX8" s="33"/>
      <c r="DIY8" s="33"/>
      <c r="DIZ8" s="33"/>
      <c r="DJA8" s="33"/>
      <c r="DJB8" s="33"/>
      <c r="DJC8" s="33"/>
      <c r="DJD8" s="33"/>
      <c r="DJE8" s="33"/>
      <c r="DJF8" s="33"/>
      <c r="DJG8" s="33"/>
      <c r="DJH8" s="33"/>
      <c r="DJI8" s="33"/>
      <c r="DJJ8" s="33"/>
      <c r="DJK8" s="33"/>
      <c r="DJL8" s="33"/>
      <c r="DJM8" s="33"/>
      <c r="DJN8" s="33"/>
      <c r="DJO8" s="33"/>
      <c r="DJP8" s="33"/>
      <c r="DJQ8" s="33"/>
      <c r="DJR8" s="33"/>
      <c r="DJS8" s="33"/>
      <c r="DJT8" s="33"/>
      <c r="DJU8" s="33"/>
      <c r="DJV8" s="33"/>
      <c r="DJW8" s="33"/>
      <c r="DJX8" s="33"/>
      <c r="DJY8" s="33"/>
      <c r="DJZ8" s="33"/>
      <c r="DKA8" s="33"/>
      <c r="DKB8" s="33"/>
      <c r="DKC8" s="33"/>
      <c r="DKD8" s="33"/>
      <c r="DKE8" s="33"/>
      <c r="DKF8" s="33"/>
      <c r="DKG8" s="33"/>
      <c r="DKH8" s="33"/>
      <c r="DKI8" s="33"/>
      <c r="DKJ8" s="33"/>
      <c r="DKK8" s="33"/>
      <c r="DKL8" s="33"/>
      <c r="DKM8" s="33"/>
      <c r="DKN8" s="33"/>
      <c r="DKO8" s="33"/>
      <c r="DKP8" s="33"/>
      <c r="DKQ8" s="33"/>
      <c r="DKR8" s="33"/>
      <c r="DKS8" s="33"/>
      <c r="DKT8" s="33"/>
      <c r="DKU8" s="33"/>
      <c r="DKV8" s="33"/>
      <c r="DKW8" s="33"/>
      <c r="DKX8" s="33"/>
      <c r="DKY8" s="33"/>
      <c r="DKZ8" s="33"/>
      <c r="DLA8" s="33"/>
      <c r="DLB8" s="33"/>
      <c r="DLC8" s="33"/>
      <c r="DLD8" s="33"/>
      <c r="DLE8" s="33"/>
      <c r="DLF8" s="33"/>
      <c r="DLG8" s="33"/>
      <c r="DLH8" s="33"/>
      <c r="DLI8" s="33"/>
      <c r="DLJ8" s="33"/>
      <c r="DLK8" s="33"/>
      <c r="DLL8" s="33"/>
      <c r="DLM8" s="33"/>
      <c r="DLN8" s="33"/>
      <c r="DLO8" s="33"/>
      <c r="DLP8" s="33"/>
      <c r="DLQ8" s="33"/>
      <c r="DLR8" s="33"/>
      <c r="DLS8" s="33"/>
      <c r="DLT8" s="33"/>
      <c r="DLU8" s="33"/>
      <c r="DLV8" s="33"/>
      <c r="DLW8" s="33"/>
      <c r="DLX8" s="33"/>
      <c r="DLY8" s="33"/>
      <c r="DLZ8" s="33"/>
      <c r="DMA8" s="33"/>
      <c r="DMB8" s="33"/>
      <c r="DMC8" s="33"/>
      <c r="DMD8" s="33"/>
      <c r="DME8" s="33"/>
      <c r="DMF8" s="33"/>
      <c r="DMG8" s="33"/>
      <c r="DMH8" s="33"/>
      <c r="DMI8" s="33"/>
      <c r="DMJ8" s="33"/>
      <c r="DMK8" s="33"/>
      <c r="DML8" s="33"/>
      <c r="DMM8" s="33"/>
      <c r="DMN8" s="33"/>
      <c r="DMO8" s="33"/>
      <c r="DMP8" s="33"/>
      <c r="DMQ8" s="33"/>
      <c r="DMR8" s="33"/>
      <c r="DMS8" s="33"/>
      <c r="DMT8" s="33"/>
      <c r="DMU8" s="33"/>
      <c r="DMV8" s="33"/>
      <c r="DMW8" s="33"/>
      <c r="DMX8" s="33"/>
      <c r="DMY8" s="33"/>
      <c r="DMZ8" s="33"/>
      <c r="DNA8" s="33"/>
      <c r="DNB8" s="33"/>
      <c r="DNC8" s="33"/>
      <c r="DND8" s="33"/>
      <c r="DNE8" s="33"/>
      <c r="DNF8" s="33"/>
      <c r="DNG8" s="33"/>
      <c r="DNH8" s="33"/>
      <c r="DNI8" s="33"/>
      <c r="DNJ8" s="33"/>
      <c r="DNK8" s="33"/>
      <c r="DNL8" s="33"/>
      <c r="DNM8" s="33"/>
      <c r="DNN8" s="33"/>
      <c r="DNO8" s="33"/>
      <c r="DNP8" s="33"/>
      <c r="DNQ8" s="33"/>
      <c r="DNR8" s="33"/>
      <c r="DNS8" s="33"/>
      <c r="DNT8" s="33"/>
      <c r="DNU8" s="33"/>
      <c r="DNV8" s="33"/>
      <c r="DNW8" s="33"/>
      <c r="DNX8" s="33"/>
      <c r="DNY8" s="33"/>
      <c r="DNZ8" s="33"/>
      <c r="DOA8" s="33"/>
      <c r="DOB8" s="33"/>
      <c r="DOC8" s="33"/>
      <c r="DOD8" s="33"/>
      <c r="DOE8" s="33"/>
      <c r="DOF8" s="33"/>
      <c r="DOG8" s="33"/>
      <c r="DOH8" s="33"/>
      <c r="DOI8" s="33"/>
      <c r="DOJ8" s="33"/>
      <c r="DOK8" s="33"/>
      <c r="DOL8" s="33"/>
      <c r="DOM8" s="33"/>
      <c r="DON8" s="33"/>
      <c r="DOO8" s="33"/>
      <c r="DOP8" s="33"/>
      <c r="DOQ8" s="33"/>
      <c r="DOR8" s="33"/>
      <c r="DOS8" s="33"/>
      <c r="DOT8" s="33"/>
      <c r="DOU8" s="33"/>
      <c r="DOV8" s="33"/>
      <c r="DOW8" s="33"/>
      <c r="DOX8" s="33"/>
      <c r="DOY8" s="33"/>
      <c r="DOZ8" s="33"/>
      <c r="DPA8" s="33"/>
      <c r="DPB8" s="33"/>
      <c r="DPC8" s="33"/>
      <c r="DPD8" s="33"/>
      <c r="DPE8" s="33"/>
      <c r="DPF8" s="33"/>
      <c r="DPG8" s="33"/>
      <c r="DPH8" s="33"/>
      <c r="DPI8" s="33"/>
      <c r="DPJ8" s="33"/>
      <c r="DPK8" s="33"/>
      <c r="DPL8" s="33"/>
      <c r="DPM8" s="33"/>
      <c r="DPN8" s="33"/>
      <c r="DPO8" s="33"/>
      <c r="DPP8" s="33"/>
      <c r="DPQ8" s="33"/>
      <c r="DPR8" s="33"/>
      <c r="DPS8" s="33"/>
      <c r="DPT8" s="33"/>
      <c r="DPU8" s="33"/>
      <c r="DPV8" s="33"/>
      <c r="DPW8" s="33"/>
      <c r="DPX8" s="33"/>
      <c r="DPY8" s="33"/>
      <c r="DPZ8" s="33"/>
      <c r="DQA8" s="33"/>
      <c r="DQB8" s="33"/>
      <c r="DQC8" s="33"/>
      <c r="DQD8" s="33"/>
      <c r="DQE8" s="33"/>
      <c r="DQF8" s="33"/>
      <c r="DQG8" s="33"/>
      <c r="DQH8" s="33"/>
      <c r="DQI8" s="33"/>
      <c r="DQJ8" s="33"/>
      <c r="DQK8" s="33"/>
      <c r="DQL8" s="33"/>
      <c r="DQM8" s="33"/>
      <c r="DQN8" s="33"/>
      <c r="DQO8" s="33"/>
      <c r="DQP8" s="33"/>
      <c r="DQQ8" s="33"/>
      <c r="DQR8" s="33"/>
      <c r="DQS8" s="33"/>
      <c r="DQT8" s="33"/>
      <c r="DQU8" s="33"/>
      <c r="DQV8" s="33"/>
      <c r="DQW8" s="33"/>
      <c r="DQX8" s="33"/>
      <c r="DQY8" s="33"/>
      <c r="DQZ8" s="33"/>
      <c r="DRA8" s="33"/>
      <c r="DRB8" s="33"/>
      <c r="DRC8" s="33"/>
      <c r="DRD8" s="33"/>
      <c r="DRE8" s="33"/>
      <c r="DRF8" s="33"/>
      <c r="DRG8" s="33"/>
      <c r="DRH8" s="33"/>
      <c r="DRI8" s="33"/>
      <c r="DRJ8" s="33"/>
      <c r="DRK8" s="33"/>
      <c r="DRL8" s="33"/>
      <c r="DRM8" s="33"/>
      <c r="DRN8" s="33"/>
      <c r="DRO8" s="33"/>
      <c r="DRP8" s="33"/>
      <c r="DRQ8" s="33"/>
      <c r="DRR8" s="33"/>
      <c r="DRS8" s="33"/>
      <c r="DRT8" s="33"/>
      <c r="DRU8" s="33"/>
      <c r="DRV8" s="33"/>
      <c r="DRW8" s="33"/>
      <c r="DRX8" s="33"/>
      <c r="DRY8" s="33"/>
      <c r="DRZ8" s="33"/>
      <c r="DSA8" s="33"/>
      <c r="DSB8" s="33"/>
      <c r="DSC8" s="33"/>
      <c r="DSD8" s="33"/>
      <c r="DSE8" s="33"/>
      <c r="DSF8" s="33"/>
      <c r="DSG8" s="33"/>
      <c r="DSH8" s="33"/>
      <c r="DSI8" s="33"/>
      <c r="DSJ8" s="33"/>
      <c r="DSK8" s="33"/>
      <c r="DSL8" s="33"/>
      <c r="DSM8" s="33"/>
      <c r="DSN8" s="33"/>
      <c r="DSO8" s="33"/>
      <c r="DSP8" s="33"/>
      <c r="DSQ8" s="33"/>
      <c r="DSR8" s="33"/>
      <c r="DSS8" s="33"/>
      <c r="DST8" s="33"/>
      <c r="DSU8" s="33"/>
      <c r="DSV8" s="33"/>
      <c r="DSW8" s="33"/>
      <c r="DSX8" s="33"/>
      <c r="DSY8" s="33"/>
      <c r="DSZ8" s="33"/>
      <c r="DTA8" s="33"/>
      <c r="DTB8" s="33"/>
      <c r="DTC8" s="33"/>
      <c r="DTD8" s="33"/>
      <c r="DTE8" s="33"/>
      <c r="DTF8" s="33"/>
      <c r="DTG8" s="33"/>
      <c r="DTH8" s="33"/>
      <c r="DTI8" s="33"/>
      <c r="DTJ8" s="33"/>
      <c r="DTK8" s="33"/>
      <c r="DTL8" s="33"/>
      <c r="DTM8" s="33"/>
      <c r="DTN8" s="33"/>
      <c r="DTO8" s="33"/>
      <c r="DTP8" s="33"/>
      <c r="DTQ8" s="33"/>
      <c r="DTR8" s="33"/>
      <c r="DTS8" s="33"/>
      <c r="DTT8" s="33"/>
      <c r="DTU8" s="33"/>
      <c r="DTV8" s="33"/>
      <c r="DTW8" s="33"/>
      <c r="DTX8" s="33"/>
      <c r="DTY8" s="33"/>
      <c r="DTZ8" s="33"/>
      <c r="DUA8" s="33"/>
      <c r="DUB8" s="33"/>
      <c r="DUC8" s="33"/>
      <c r="DUD8" s="33"/>
      <c r="DUE8" s="33"/>
      <c r="DUF8" s="33"/>
      <c r="DUG8" s="33"/>
      <c r="DUH8" s="33"/>
      <c r="DUI8" s="33"/>
      <c r="DUJ8" s="33"/>
      <c r="DUK8" s="33"/>
      <c r="DUL8" s="33"/>
      <c r="DUM8" s="33"/>
      <c r="DUN8" s="33"/>
      <c r="DUO8" s="33"/>
      <c r="DUP8" s="33"/>
      <c r="DUQ8" s="33"/>
      <c r="DUR8" s="33"/>
      <c r="DUS8" s="33"/>
      <c r="DUT8" s="33"/>
      <c r="DUU8" s="33"/>
      <c r="DUV8" s="33"/>
      <c r="DUW8" s="33"/>
      <c r="DUX8" s="33"/>
      <c r="DUY8" s="33"/>
      <c r="DUZ8" s="33"/>
      <c r="DVA8" s="33"/>
      <c r="DVB8" s="33"/>
      <c r="DVC8" s="33"/>
      <c r="DVD8" s="33"/>
      <c r="DVE8" s="33"/>
      <c r="DVF8" s="33"/>
      <c r="DVG8" s="33"/>
      <c r="DVH8" s="33"/>
      <c r="DVI8" s="33"/>
      <c r="DVJ8" s="33"/>
      <c r="DVK8" s="33"/>
      <c r="DVL8" s="33"/>
      <c r="DVM8" s="33"/>
      <c r="DVN8" s="33"/>
      <c r="DVO8" s="33"/>
      <c r="DVP8" s="33"/>
      <c r="DVQ8" s="33"/>
      <c r="DVR8" s="33"/>
      <c r="DVS8" s="33"/>
      <c r="DVT8" s="33"/>
      <c r="DVU8" s="33"/>
      <c r="DVV8" s="33"/>
      <c r="DVW8" s="33"/>
      <c r="DVX8" s="33"/>
      <c r="DVY8" s="33"/>
      <c r="DVZ8" s="33"/>
      <c r="DWA8" s="33"/>
      <c r="DWB8" s="33"/>
      <c r="DWC8" s="33"/>
      <c r="DWD8" s="33"/>
      <c r="DWE8" s="33"/>
      <c r="DWF8" s="33"/>
      <c r="DWG8" s="33"/>
      <c r="DWH8" s="33"/>
      <c r="DWI8" s="33"/>
      <c r="DWJ8" s="33"/>
      <c r="DWK8" s="33"/>
      <c r="DWL8" s="33"/>
      <c r="DWM8" s="33"/>
      <c r="DWN8" s="33"/>
      <c r="DWO8" s="33"/>
      <c r="DWP8" s="33"/>
      <c r="DWQ8" s="33"/>
      <c r="DWR8" s="33"/>
      <c r="DWS8" s="33"/>
      <c r="DWT8" s="33"/>
      <c r="DWU8" s="33"/>
      <c r="DWV8" s="33"/>
      <c r="DWW8" s="33"/>
      <c r="DWX8" s="33"/>
      <c r="DWY8" s="33"/>
      <c r="DWZ8" s="33"/>
      <c r="DXA8" s="33"/>
      <c r="DXB8" s="33"/>
      <c r="DXC8" s="33"/>
      <c r="DXD8" s="33"/>
      <c r="DXE8" s="33"/>
      <c r="DXF8" s="33"/>
      <c r="DXG8" s="33"/>
      <c r="DXH8" s="33"/>
      <c r="DXI8" s="33"/>
      <c r="DXJ8" s="33"/>
      <c r="DXK8" s="33"/>
      <c r="DXL8" s="33"/>
      <c r="DXM8" s="33"/>
      <c r="DXN8" s="33"/>
      <c r="DXO8" s="33"/>
      <c r="DXP8" s="33"/>
      <c r="DXQ8" s="33"/>
      <c r="DXR8" s="33"/>
      <c r="DXS8" s="33"/>
      <c r="DXT8" s="33"/>
      <c r="DXU8" s="33"/>
      <c r="DXV8" s="33"/>
      <c r="DXW8" s="33"/>
      <c r="DXX8" s="33"/>
      <c r="DXY8" s="33"/>
      <c r="DXZ8" s="33"/>
      <c r="DYA8" s="33"/>
      <c r="DYB8" s="33"/>
      <c r="DYC8" s="33"/>
      <c r="DYD8" s="33"/>
      <c r="DYE8" s="33"/>
      <c r="DYF8" s="33"/>
      <c r="DYG8" s="33"/>
      <c r="DYH8" s="33"/>
      <c r="DYI8" s="33"/>
      <c r="DYJ8" s="33"/>
      <c r="DYK8" s="33"/>
      <c r="DYL8" s="33"/>
      <c r="DYM8" s="33"/>
      <c r="DYN8" s="33"/>
      <c r="DYO8" s="33"/>
      <c r="DYP8" s="33"/>
      <c r="DYQ8" s="33"/>
      <c r="DYR8" s="33"/>
      <c r="DYS8" s="33"/>
      <c r="DYT8" s="33"/>
      <c r="DYU8" s="33"/>
      <c r="DYV8" s="33"/>
      <c r="DYW8" s="33"/>
      <c r="DYX8" s="33"/>
      <c r="DYY8" s="33"/>
      <c r="DYZ8" s="33"/>
      <c r="DZA8" s="33"/>
      <c r="DZB8" s="33"/>
      <c r="DZC8" s="33"/>
      <c r="DZD8" s="33"/>
      <c r="DZE8" s="33"/>
      <c r="DZF8" s="33"/>
      <c r="DZG8" s="33"/>
      <c r="DZH8" s="33"/>
      <c r="DZI8" s="33"/>
      <c r="DZJ8" s="33"/>
      <c r="DZK8" s="33"/>
      <c r="DZL8" s="33"/>
      <c r="DZM8" s="33"/>
      <c r="DZN8" s="33"/>
      <c r="DZO8" s="33"/>
      <c r="DZP8" s="33"/>
      <c r="DZQ8" s="33"/>
      <c r="DZR8" s="33"/>
      <c r="DZS8" s="33"/>
      <c r="DZT8" s="33"/>
      <c r="DZU8" s="33"/>
      <c r="DZV8" s="33"/>
      <c r="DZW8" s="33"/>
      <c r="DZX8" s="33"/>
      <c r="DZY8" s="33"/>
      <c r="DZZ8" s="33"/>
      <c r="EAA8" s="33"/>
      <c r="EAB8" s="33"/>
      <c r="EAC8" s="33"/>
      <c r="EAD8" s="33"/>
      <c r="EAE8" s="33"/>
      <c r="EAF8" s="33"/>
      <c r="EAG8" s="33"/>
      <c r="EAH8" s="33"/>
      <c r="EAI8" s="33"/>
      <c r="EAJ8" s="33"/>
      <c r="EAK8" s="33"/>
      <c r="EAL8" s="33"/>
      <c r="EAM8" s="33"/>
      <c r="EAN8" s="33"/>
      <c r="EAO8" s="33"/>
      <c r="EAP8" s="33"/>
      <c r="EAQ8" s="33"/>
      <c r="EAR8" s="33"/>
      <c r="EAS8" s="33"/>
      <c r="EAT8" s="33"/>
      <c r="EAU8" s="33"/>
      <c r="EAV8" s="33"/>
      <c r="EAW8" s="33"/>
      <c r="EAX8" s="33"/>
      <c r="EAY8" s="33"/>
      <c r="EAZ8" s="33"/>
      <c r="EBA8" s="33"/>
      <c r="EBB8" s="33"/>
      <c r="EBC8" s="33"/>
      <c r="EBD8" s="33"/>
      <c r="EBE8" s="33"/>
      <c r="EBF8" s="33"/>
      <c r="EBG8" s="33"/>
      <c r="EBH8" s="33"/>
      <c r="EBI8" s="33"/>
      <c r="EBJ8" s="33"/>
      <c r="EBK8" s="33"/>
      <c r="EBL8" s="33"/>
      <c r="EBM8" s="33"/>
      <c r="EBN8" s="33"/>
      <c r="EBO8" s="33"/>
      <c r="EBP8" s="33"/>
      <c r="EBQ8" s="33"/>
      <c r="EBR8" s="33"/>
      <c r="EBS8" s="33"/>
      <c r="EBT8" s="33"/>
      <c r="EBU8" s="33"/>
      <c r="EBV8" s="33"/>
      <c r="EBW8" s="33"/>
      <c r="EBX8" s="33"/>
      <c r="EBY8" s="33"/>
      <c r="EBZ8" s="33"/>
      <c r="ECA8" s="33"/>
      <c r="ECB8" s="33"/>
      <c r="ECC8" s="33"/>
      <c r="ECD8" s="33"/>
      <c r="ECE8" s="33"/>
      <c r="ECF8" s="33"/>
      <c r="ECG8" s="33"/>
      <c r="ECH8" s="33"/>
      <c r="ECI8" s="33"/>
      <c r="ECJ8" s="33"/>
      <c r="ECK8" s="33"/>
      <c r="ECL8" s="33"/>
      <c r="ECM8" s="33"/>
      <c r="ECN8" s="33"/>
      <c r="ECO8" s="33"/>
      <c r="ECP8" s="33"/>
      <c r="ECQ8" s="33"/>
      <c r="ECR8" s="33"/>
      <c r="ECS8" s="33"/>
      <c r="ECT8" s="33"/>
      <c r="ECU8" s="33"/>
      <c r="ECV8" s="33"/>
      <c r="ECW8" s="33"/>
      <c r="ECX8" s="33"/>
      <c r="ECY8" s="33"/>
      <c r="ECZ8" s="33"/>
      <c r="EDA8" s="33"/>
      <c r="EDB8" s="33"/>
      <c r="EDC8" s="33"/>
      <c r="EDD8" s="33"/>
      <c r="EDE8" s="33"/>
      <c r="EDF8" s="33"/>
      <c r="EDG8" s="33"/>
      <c r="EDH8" s="33"/>
      <c r="EDI8" s="33"/>
      <c r="EDJ8" s="33"/>
      <c r="EDK8" s="33"/>
      <c r="EDL8" s="33"/>
      <c r="EDM8" s="33"/>
      <c r="EDN8" s="33"/>
      <c r="EDO8" s="33"/>
      <c r="EDP8" s="33"/>
      <c r="EDQ8" s="33"/>
      <c r="EDR8" s="33"/>
      <c r="EDS8" s="33"/>
      <c r="EDT8" s="33"/>
      <c r="EDU8" s="33"/>
      <c r="EDV8" s="33"/>
      <c r="EDW8" s="33"/>
      <c r="EDX8" s="33"/>
      <c r="EDY8" s="33"/>
      <c r="EDZ8" s="33"/>
      <c r="EEA8" s="33"/>
      <c r="EEB8" s="33"/>
      <c r="EEC8" s="33"/>
      <c r="EED8" s="33"/>
      <c r="EEE8" s="33"/>
      <c r="EEF8" s="33"/>
      <c r="EEG8" s="33"/>
      <c r="EEH8" s="33"/>
      <c r="EEI8" s="33"/>
      <c r="EEJ8" s="33"/>
      <c r="EEK8" s="33"/>
      <c r="EEL8" s="33"/>
      <c r="EEM8" s="33"/>
      <c r="EEN8" s="33"/>
      <c r="EEO8" s="33"/>
      <c r="EEP8" s="33"/>
      <c r="EEQ8" s="33"/>
      <c r="EER8" s="33"/>
      <c r="EES8" s="33"/>
      <c r="EET8" s="33"/>
      <c r="EEU8" s="33"/>
      <c r="EEV8" s="33"/>
      <c r="EEW8" s="33"/>
      <c r="EEX8" s="33"/>
      <c r="EEY8" s="33"/>
      <c r="EEZ8" s="33"/>
      <c r="EFA8" s="33"/>
      <c r="EFB8" s="33"/>
      <c r="EFC8" s="33"/>
      <c r="EFD8" s="33"/>
      <c r="EFE8" s="33"/>
      <c r="EFF8" s="33"/>
      <c r="EFG8" s="33"/>
      <c r="EFH8" s="33"/>
      <c r="EFI8" s="33"/>
      <c r="EFJ8" s="33"/>
      <c r="EFK8" s="33"/>
      <c r="EFL8" s="33"/>
      <c r="EFM8" s="33"/>
      <c r="EFN8" s="33"/>
      <c r="EFO8" s="33"/>
      <c r="EFP8" s="33"/>
      <c r="EFQ8" s="33"/>
      <c r="EFR8" s="33"/>
      <c r="EFS8" s="33"/>
      <c r="EFT8" s="33"/>
      <c r="EFU8" s="33"/>
      <c r="EFV8" s="33"/>
      <c r="EFW8" s="33"/>
      <c r="EFX8" s="33"/>
      <c r="EFY8" s="33"/>
      <c r="EFZ8" s="33"/>
      <c r="EGA8" s="33"/>
      <c r="EGB8" s="33"/>
      <c r="EGC8" s="33"/>
      <c r="EGD8" s="33"/>
      <c r="EGE8" s="33"/>
      <c r="EGF8" s="33"/>
      <c r="EGG8" s="33"/>
      <c r="EGH8" s="33"/>
      <c r="EGI8" s="33"/>
      <c r="EGJ8" s="33"/>
      <c r="EGK8" s="33"/>
      <c r="EGL8" s="33"/>
      <c r="EGM8" s="33"/>
      <c r="EGN8" s="33"/>
      <c r="EGO8" s="33"/>
      <c r="EGP8" s="33"/>
      <c r="EGQ8" s="33"/>
      <c r="EGR8" s="33"/>
      <c r="EGS8" s="33"/>
      <c r="EGT8" s="33"/>
      <c r="EGU8" s="33"/>
      <c r="EGV8" s="33"/>
      <c r="EGW8" s="33"/>
      <c r="EGX8" s="33"/>
      <c r="EGY8" s="33"/>
      <c r="EGZ8" s="33"/>
      <c r="EHA8" s="33"/>
      <c r="EHB8" s="33"/>
      <c r="EHC8" s="33"/>
      <c r="EHD8" s="33"/>
      <c r="EHE8" s="33"/>
      <c r="EHF8" s="33"/>
      <c r="EHG8" s="33"/>
      <c r="EHH8" s="33"/>
      <c r="EHI8" s="33"/>
      <c r="EHJ8" s="33"/>
      <c r="EHK8" s="33"/>
      <c r="EHL8" s="33"/>
      <c r="EHM8" s="33"/>
      <c r="EHN8" s="33"/>
      <c r="EHO8" s="33"/>
      <c r="EHP8" s="33"/>
      <c r="EHQ8" s="33"/>
      <c r="EHR8" s="33"/>
      <c r="EHS8" s="33"/>
      <c r="EHT8" s="33"/>
      <c r="EHU8" s="33"/>
      <c r="EHV8" s="33"/>
      <c r="EHW8" s="33"/>
      <c r="EHX8" s="33"/>
      <c r="EHY8" s="33"/>
      <c r="EHZ8" s="33"/>
      <c r="EIA8" s="33"/>
      <c r="EIB8" s="33"/>
      <c r="EIC8" s="33"/>
      <c r="EID8" s="33"/>
      <c r="EIE8" s="33"/>
      <c r="EIF8" s="33"/>
      <c r="EIG8" s="33"/>
      <c r="EIH8" s="33"/>
      <c r="EII8" s="33"/>
      <c r="EIJ8" s="33"/>
      <c r="EIK8" s="33"/>
      <c r="EIL8" s="33"/>
      <c r="EIM8" s="33"/>
      <c r="EIN8" s="33"/>
      <c r="EIO8" s="33"/>
      <c r="EIP8" s="33"/>
      <c r="EIQ8" s="33"/>
      <c r="EIR8" s="33"/>
      <c r="EIS8" s="33"/>
      <c r="EIT8" s="33"/>
      <c r="EIU8" s="33"/>
      <c r="EIV8" s="33"/>
      <c r="EIW8" s="33"/>
      <c r="EIX8" s="33"/>
      <c r="EIY8" s="33"/>
      <c r="EIZ8" s="33"/>
      <c r="EJA8" s="33"/>
      <c r="EJB8" s="33"/>
      <c r="EJC8" s="33"/>
      <c r="EJD8" s="33"/>
      <c r="EJE8" s="33"/>
      <c r="EJF8" s="33"/>
      <c r="EJG8" s="33"/>
      <c r="EJH8" s="33"/>
      <c r="EJI8" s="33"/>
      <c r="EJJ8" s="33"/>
      <c r="EJK8" s="33"/>
      <c r="EJL8" s="33"/>
      <c r="EJM8" s="33"/>
      <c r="EJN8" s="33"/>
      <c r="EJO8" s="33"/>
      <c r="EJP8" s="33"/>
      <c r="EJQ8" s="33"/>
      <c r="EJR8" s="33"/>
      <c r="EJS8" s="33"/>
      <c r="EJT8" s="33"/>
      <c r="EJU8" s="33"/>
      <c r="EJV8" s="33"/>
      <c r="EJW8" s="33"/>
      <c r="EJX8" s="33"/>
      <c r="EJY8" s="33"/>
      <c r="EJZ8" s="33"/>
      <c r="EKA8" s="33"/>
      <c r="EKB8" s="33"/>
      <c r="EKC8" s="33"/>
      <c r="EKD8" s="33"/>
      <c r="EKE8" s="33"/>
      <c r="EKF8" s="33"/>
      <c r="EKG8" s="33"/>
      <c r="EKH8" s="33"/>
      <c r="EKI8" s="33"/>
      <c r="EKJ8" s="33"/>
      <c r="EKK8" s="33"/>
      <c r="EKL8" s="33"/>
      <c r="EKM8" s="33"/>
      <c r="EKN8" s="33"/>
      <c r="EKO8" s="33"/>
      <c r="EKP8" s="33"/>
      <c r="EKQ8" s="33"/>
      <c r="EKR8" s="33"/>
      <c r="EKS8" s="33"/>
      <c r="EKT8" s="33"/>
      <c r="EKU8" s="33"/>
      <c r="EKV8" s="33"/>
      <c r="EKW8" s="33"/>
      <c r="EKX8" s="33"/>
      <c r="EKY8" s="33"/>
      <c r="EKZ8" s="33"/>
      <c r="ELA8" s="33"/>
      <c r="ELB8" s="33"/>
      <c r="ELC8" s="33"/>
      <c r="ELD8" s="33"/>
      <c r="ELE8" s="33"/>
      <c r="ELF8" s="33"/>
      <c r="ELG8" s="33"/>
      <c r="ELH8" s="33"/>
      <c r="ELI8" s="33"/>
      <c r="ELJ8" s="33"/>
      <c r="ELK8" s="33"/>
      <c r="ELL8" s="33"/>
      <c r="ELM8" s="33"/>
      <c r="ELN8" s="33"/>
      <c r="ELO8" s="33"/>
      <c r="ELP8" s="33"/>
      <c r="ELQ8" s="33"/>
      <c r="ELR8" s="33"/>
      <c r="ELS8" s="33"/>
      <c r="ELT8" s="33"/>
      <c r="ELU8" s="33"/>
      <c r="ELV8" s="33"/>
      <c r="ELW8" s="33"/>
      <c r="ELX8" s="33"/>
      <c r="ELY8" s="33"/>
      <c r="ELZ8" s="33"/>
      <c r="EMA8" s="33"/>
      <c r="EMB8" s="33"/>
      <c r="EMC8" s="33"/>
      <c r="EMD8" s="33"/>
      <c r="EME8" s="33"/>
      <c r="EMF8" s="33"/>
      <c r="EMG8" s="33"/>
      <c r="EMH8" s="33"/>
      <c r="EMI8" s="33"/>
      <c r="EMJ8" s="33"/>
      <c r="EMK8" s="33"/>
      <c r="EML8" s="33"/>
      <c r="EMM8" s="33"/>
      <c r="EMN8" s="33"/>
      <c r="EMO8" s="33"/>
      <c r="EMP8" s="33"/>
      <c r="EMQ8" s="33"/>
      <c r="EMR8" s="33"/>
      <c r="EMS8" s="33"/>
      <c r="EMT8" s="33"/>
      <c r="EMU8" s="33"/>
      <c r="EMV8" s="33"/>
      <c r="EMW8" s="33"/>
      <c r="EMX8" s="33"/>
      <c r="EMY8" s="33"/>
      <c r="EMZ8" s="33"/>
      <c r="ENA8" s="33"/>
      <c r="ENB8" s="33"/>
      <c r="ENC8" s="33"/>
      <c r="END8" s="33"/>
      <c r="ENE8" s="33"/>
      <c r="ENF8" s="33"/>
      <c r="ENG8" s="33"/>
      <c r="ENH8" s="33"/>
      <c r="ENI8" s="33"/>
      <c r="ENJ8" s="33"/>
      <c r="ENK8" s="33"/>
      <c r="ENL8" s="33"/>
      <c r="ENM8" s="33"/>
      <c r="ENN8" s="33"/>
      <c r="ENO8" s="33"/>
      <c r="ENP8" s="33"/>
      <c r="ENQ8" s="33"/>
      <c r="ENR8" s="33"/>
      <c r="ENS8" s="33"/>
      <c r="ENT8" s="33"/>
      <c r="ENU8" s="33"/>
      <c r="ENV8" s="33"/>
      <c r="ENW8" s="33"/>
      <c r="ENX8" s="33"/>
      <c r="ENY8" s="33"/>
      <c r="ENZ8" s="33"/>
      <c r="EOA8" s="33"/>
      <c r="EOB8" s="33"/>
      <c r="EOC8" s="33"/>
      <c r="EOD8" s="33"/>
      <c r="EOE8" s="33"/>
      <c r="EOF8" s="33"/>
      <c r="EOG8" s="33"/>
      <c r="EOH8" s="33"/>
      <c r="EOI8" s="33"/>
      <c r="EOJ8" s="33"/>
      <c r="EOK8" s="33"/>
      <c r="EOL8" s="33"/>
      <c r="EOM8" s="33"/>
      <c r="EON8" s="33"/>
      <c r="EOO8" s="33"/>
      <c r="EOP8" s="33"/>
      <c r="EOQ8" s="33"/>
      <c r="EOR8" s="33"/>
      <c r="EOS8" s="33"/>
      <c r="EOT8" s="33"/>
      <c r="EOU8" s="33"/>
      <c r="EOV8" s="33"/>
      <c r="EOW8" s="33"/>
      <c r="EOX8" s="33"/>
      <c r="EOY8" s="33"/>
      <c r="EOZ8" s="33"/>
      <c r="EPA8" s="33"/>
      <c r="EPB8" s="33"/>
      <c r="EPC8" s="33"/>
      <c r="EPD8" s="33"/>
      <c r="EPE8" s="33"/>
      <c r="EPF8" s="33"/>
      <c r="EPG8" s="33"/>
      <c r="EPH8" s="33"/>
      <c r="EPI8" s="33"/>
      <c r="EPJ8" s="33"/>
      <c r="EPK8" s="33"/>
      <c r="EPL8" s="33"/>
      <c r="EPM8" s="33"/>
      <c r="EPN8" s="33"/>
      <c r="EPO8" s="33"/>
      <c r="EPP8" s="33"/>
      <c r="EPQ8" s="33"/>
      <c r="EPR8" s="33"/>
      <c r="EPS8" s="33"/>
      <c r="EPT8" s="33"/>
      <c r="EPU8" s="33"/>
      <c r="EPV8" s="33"/>
      <c r="EPW8" s="33"/>
      <c r="EPX8" s="33"/>
      <c r="EPY8" s="33"/>
      <c r="EPZ8" s="33"/>
      <c r="EQA8" s="33"/>
      <c r="EQB8" s="33"/>
      <c r="EQC8" s="33"/>
      <c r="EQD8" s="33"/>
      <c r="EQE8" s="33"/>
      <c r="EQF8" s="33"/>
      <c r="EQG8" s="33"/>
      <c r="EQH8" s="33"/>
      <c r="EQI8" s="33"/>
      <c r="EQJ8" s="33"/>
      <c r="EQK8" s="33"/>
      <c r="EQL8" s="33"/>
      <c r="EQM8" s="33"/>
      <c r="EQN8" s="33"/>
      <c r="EQO8" s="33"/>
      <c r="EQP8" s="33"/>
      <c r="EQQ8" s="33"/>
      <c r="EQR8" s="33"/>
      <c r="EQS8" s="33"/>
      <c r="EQT8" s="33"/>
      <c r="EQU8" s="33"/>
      <c r="EQV8" s="33"/>
      <c r="EQW8" s="33"/>
      <c r="EQX8" s="33"/>
      <c r="EQY8" s="33"/>
      <c r="EQZ8" s="33"/>
      <c r="ERA8" s="33"/>
      <c r="ERB8" s="33"/>
      <c r="ERC8" s="33"/>
      <c r="ERD8" s="33"/>
      <c r="ERE8" s="33"/>
      <c r="ERF8" s="33"/>
      <c r="ERG8" s="33"/>
      <c r="ERH8" s="33"/>
      <c r="ERI8" s="33"/>
      <c r="ERJ8" s="33"/>
      <c r="ERK8" s="33"/>
      <c r="ERL8" s="33"/>
      <c r="ERM8" s="33"/>
      <c r="ERN8" s="33"/>
      <c r="ERO8" s="33"/>
      <c r="ERP8" s="33"/>
      <c r="ERQ8" s="33"/>
      <c r="ERR8" s="33"/>
      <c r="ERS8" s="33"/>
      <c r="ERT8" s="33"/>
      <c r="ERU8" s="33"/>
      <c r="ERV8" s="33"/>
      <c r="ERW8" s="33"/>
      <c r="ERX8" s="33"/>
      <c r="ERY8" s="33"/>
      <c r="ERZ8" s="33"/>
      <c r="ESA8" s="33"/>
      <c r="ESB8" s="33"/>
      <c r="ESC8" s="33"/>
      <c r="ESD8" s="33"/>
      <c r="ESE8" s="33"/>
      <c r="ESF8" s="33"/>
      <c r="ESG8" s="33"/>
      <c r="ESH8" s="33"/>
      <c r="ESI8" s="33"/>
      <c r="ESJ8" s="33"/>
      <c r="ESK8" s="33"/>
      <c r="ESL8" s="33"/>
      <c r="ESM8" s="33"/>
      <c r="ESN8" s="33"/>
      <c r="ESO8" s="33"/>
      <c r="ESP8" s="33"/>
      <c r="ESQ8" s="33"/>
      <c r="ESR8" s="33"/>
      <c r="ESS8" s="33"/>
      <c r="EST8" s="33"/>
      <c r="ESU8" s="33"/>
      <c r="ESV8" s="33"/>
      <c r="ESW8" s="33"/>
      <c r="ESX8" s="33"/>
      <c r="ESY8" s="33"/>
      <c r="ESZ8" s="33"/>
      <c r="ETA8" s="33"/>
      <c r="ETB8" s="33"/>
      <c r="ETC8" s="33"/>
      <c r="ETD8" s="33"/>
      <c r="ETE8" s="33"/>
      <c r="ETF8" s="33"/>
      <c r="ETG8" s="33"/>
      <c r="ETH8" s="33"/>
      <c r="ETI8" s="33"/>
      <c r="ETJ8" s="33"/>
      <c r="ETK8" s="33"/>
      <c r="ETL8" s="33"/>
      <c r="ETM8" s="33"/>
      <c r="ETN8" s="33"/>
      <c r="ETO8" s="33"/>
      <c r="ETP8" s="33"/>
      <c r="ETQ8" s="33"/>
      <c r="ETR8" s="33"/>
      <c r="ETS8" s="33"/>
      <c r="ETT8" s="33"/>
      <c r="ETU8" s="33"/>
      <c r="ETV8" s="33"/>
      <c r="ETW8" s="33"/>
      <c r="ETX8" s="33"/>
      <c r="ETY8" s="33"/>
      <c r="ETZ8" s="33"/>
      <c r="EUA8" s="33"/>
      <c r="EUB8" s="33"/>
      <c r="EUC8" s="33"/>
      <c r="EUD8" s="33"/>
      <c r="EUE8" s="33"/>
      <c r="EUF8" s="33"/>
      <c r="EUG8" s="33"/>
      <c r="EUH8" s="33"/>
      <c r="EUI8" s="33"/>
      <c r="EUJ8" s="33"/>
      <c r="EUK8" s="33"/>
      <c r="EUL8" s="33"/>
      <c r="EUM8" s="33"/>
      <c r="EUN8" s="33"/>
      <c r="EUO8" s="33"/>
      <c r="EUP8" s="33"/>
      <c r="EUQ8" s="33"/>
      <c r="EUR8" s="33"/>
      <c r="EUS8" s="33"/>
      <c r="EUT8" s="33"/>
      <c r="EUU8" s="33"/>
      <c r="EUV8" s="33"/>
      <c r="EUW8" s="33"/>
      <c r="EUX8" s="33"/>
      <c r="EUY8" s="33"/>
      <c r="EUZ8" s="33"/>
      <c r="EVA8" s="33"/>
      <c r="EVB8" s="33"/>
      <c r="EVC8" s="33"/>
      <c r="EVD8" s="33"/>
      <c r="EVE8" s="33"/>
      <c r="EVF8" s="33"/>
      <c r="EVG8" s="33"/>
      <c r="EVH8" s="33"/>
      <c r="EVI8" s="33"/>
      <c r="EVJ8" s="33"/>
      <c r="EVK8" s="33"/>
      <c r="EVL8" s="33"/>
      <c r="EVM8" s="33"/>
      <c r="EVN8" s="33"/>
      <c r="EVO8" s="33"/>
      <c r="EVP8" s="33"/>
      <c r="EVQ8" s="33"/>
      <c r="EVR8" s="33"/>
      <c r="EVS8" s="33"/>
      <c r="EVT8" s="33"/>
      <c r="EVU8" s="33"/>
      <c r="EVV8" s="33"/>
      <c r="EVW8" s="33"/>
      <c r="EVX8" s="33"/>
      <c r="EVY8" s="33"/>
      <c r="EVZ8" s="33"/>
      <c r="EWA8" s="33"/>
      <c r="EWB8" s="33"/>
      <c r="EWC8" s="33"/>
      <c r="EWD8" s="33"/>
      <c r="EWE8" s="33"/>
      <c r="EWF8" s="33"/>
      <c r="EWG8" s="33"/>
      <c r="EWH8" s="33"/>
      <c r="EWI8" s="33"/>
      <c r="EWJ8" s="33"/>
      <c r="EWK8" s="33"/>
      <c r="EWL8" s="33"/>
      <c r="EWM8" s="33"/>
      <c r="EWN8" s="33"/>
      <c r="EWO8" s="33"/>
      <c r="EWP8" s="33"/>
      <c r="EWQ8" s="33"/>
      <c r="EWR8" s="33"/>
      <c r="EWS8" s="33"/>
      <c r="EWT8" s="33"/>
      <c r="EWU8" s="33"/>
      <c r="EWV8" s="33"/>
      <c r="EWW8" s="33"/>
      <c r="EWX8" s="33"/>
      <c r="EWY8" s="33"/>
      <c r="EWZ8" s="33"/>
      <c r="EXA8" s="33"/>
      <c r="EXB8" s="33"/>
      <c r="EXC8" s="33"/>
      <c r="EXD8" s="33"/>
      <c r="EXE8" s="33"/>
      <c r="EXF8" s="33"/>
      <c r="EXG8" s="33"/>
      <c r="EXH8" s="33"/>
      <c r="EXI8" s="33"/>
      <c r="EXJ8" s="33"/>
      <c r="EXK8" s="33"/>
      <c r="EXL8" s="33"/>
      <c r="EXM8" s="33"/>
      <c r="EXN8" s="33"/>
      <c r="EXO8" s="33"/>
      <c r="EXP8" s="33"/>
      <c r="EXQ8" s="33"/>
      <c r="EXR8" s="33"/>
      <c r="EXS8" s="33"/>
      <c r="EXT8" s="33"/>
      <c r="EXU8" s="33"/>
      <c r="EXV8" s="33"/>
      <c r="EXW8" s="33"/>
      <c r="EXX8" s="33"/>
      <c r="EXY8" s="33"/>
      <c r="EXZ8" s="33"/>
      <c r="EYA8" s="33"/>
      <c r="EYB8" s="33"/>
      <c r="EYC8" s="33"/>
      <c r="EYD8" s="33"/>
      <c r="EYE8" s="33"/>
      <c r="EYF8" s="33"/>
      <c r="EYG8" s="33"/>
      <c r="EYH8" s="33"/>
      <c r="EYI8" s="33"/>
      <c r="EYJ8" s="33"/>
      <c r="EYK8" s="33"/>
      <c r="EYL8" s="33"/>
      <c r="EYM8" s="33"/>
      <c r="EYN8" s="33"/>
      <c r="EYO8" s="33"/>
      <c r="EYP8" s="33"/>
      <c r="EYQ8" s="33"/>
      <c r="EYR8" s="33"/>
      <c r="EYS8" s="33"/>
      <c r="EYT8" s="33"/>
      <c r="EYU8" s="33"/>
      <c r="EYV8" s="33"/>
      <c r="EYW8" s="33"/>
      <c r="EYX8" s="33"/>
      <c r="EYY8" s="33"/>
      <c r="EYZ8" s="33"/>
      <c r="EZA8" s="33"/>
      <c r="EZB8" s="33"/>
      <c r="EZC8" s="33"/>
      <c r="EZD8" s="33"/>
      <c r="EZE8" s="33"/>
      <c r="EZF8" s="33"/>
      <c r="EZG8" s="33"/>
      <c r="EZH8" s="33"/>
      <c r="EZI8" s="33"/>
      <c r="EZJ8" s="33"/>
      <c r="EZK8" s="33"/>
      <c r="EZL8" s="33"/>
      <c r="EZM8" s="33"/>
      <c r="EZN8" s="33"/>
      <c r="EZO8" s="33"/>
      <c r="EZP8" s="33"/>
      <c r="EZQ8" s="33"/>
      <c r="EZR8" s="33"/>
      <c r="EZS8" s="33"/>
      <c r="EZT8" s="33"/>
      <c r="EZU8" s="33"/>
      <c r="EZV8" s="33"/>
      <c r="EZW8" s="33"/>
      <c r="EZX8" s="33"/>
      <c r="EZY8" s="33"/>
      <c r="EZZ8" s="33"/>
      <c r="FAA8" s="33"/>
      <c r="FAB8" s="33"/>
      <c r="FAC8" s="33"/>
      <c r="FAD8" s="33"/>
      <c r="FAE8" s="33"/>
      <c r="FAF8" s="33"/>
      <c r="FAG8" s="33"/>
      <c r="FAH8" s="33"/>
      <c r="FAI8" s="33"/>
      <c r="FAJ8" s="33"/>
      <c r="FAK8" s="33"/>
      <c r="FAL8" s="33"/>
      <c r="FAM8" s="33"/>
      <c r="FAN8" s="33"/>
      <c r="FAO8" s="33"/>
      <c r="FAP8" s="33"/>
      <c r="FAQ8" s="33"/>
      <c r="FAR8" s="33"/>
      <c r="FAS8" s="33"/>
      <c r="FAT8" s="33"/>
      <c r="FAU8" s="33"/>
      <c r="FAV8" s="33"/>
      <c r="FAW8" s="33"/>
      <c r="FAX8" s="33"/>
      <c r="FAY8" s="33"/>
      <c r="FAZ8" s="33"/>
      <c r="FBA8" s="33"/>
      <c r="FBB8" s="33"/>
      <c r="FBC8" s="33"/>
      <c r="FBD8" s="33"/>
      <c r="FBE8" s="33"/>
      <c r="FBF8" s="33"/>
      <c r="FBG8" s="33"/>
      <c r="FBH8" s="33"/>
      <c r="FBI8" s="33"/>
      <c r="FBJ8" s="33"/>
      <c r="FBK8" s="33"/>
      <c r="FBL8" s="33"/>
      <c r="FBM8" s="33"/>
      <c r="FBN8" s="33"/>
      <c r="FBO8" s="33"/>
      <c r="FBP8" s="33"/>
      <c r="FBQ8" s="33"/>
      <c r="FBR8" s="33"/>
      <c r="FBS8" s="33"/>
      <c r="FBT8" s="33"/>
      <c r="FBU8" s="33"/>
      <c r="FBV8" s="33"/>
      <c r="FBW8" s="33"/>
      <c r="FBX8" s="33"/>
      <c r="FBY8" s="33"/>
      <c r="FBZ8" s="33"/>
      <c r="FCA8" s="33"/>
      <c r="FCB8" s="33"/>
      <c r="FCC8" s="33"/>
      <c r="FCD8" s="33"/>
      <c r="FCE8" s="33"/>
      <c r="FCF8" s="33"/>
      <c r="FCG8" s="33"/>
      <c r="FCH8" s="33"/>
      <c r="FCI8" s="33"/>
      <c r="FCJ8" s="33"/>
      <c r="FCK8" s="33"/>
      <c r="FCL8" s="33"/>
      <c r="FCM8" s="33"/>
      <c r="FCN8" s="33"/>
      <c r="FCO8" s="33"/>
      <c r="FCP8" s="33"/>
      <c r="FCQ8" s="33"/>
      <c r="FCR8" s="33"/>
      <c r="FCS8" s="33"/>
      <c r="FCT8" s="33"/>
      <c r="FCU8" s="33"/>
      <c r="FCV8" s="33"/>
      <c r="FCW8" s="33"/>
      <c r="FCX8" s="33"/>
      <c r="FCY8" s="33"/>
      <c r="FCZ8" s="33"/>
      <c r="FDA8" s="33"/>
      <c r="FDB8" s="33"/>
      <c r="FDC8" s="33"/>
      <c r="FDD8" s="33"/>
      <c r="FDE8" s="33"/>
      <c r="FDF8" s="33"/>
      <c r="FDG8" s="33"/>
      <c r="FDH8" s="33"/>
      <c r="FDI8" s="33"/>
      <c r="FDJ8" s="33"/>
      <c r="FDK8" s="33"/>
      <c r="FDL8" s="33"/>
      <c r="FDM8" s="33"/>
      <c r="FDN8" s="33"/>
      <c r="FDO8" s="33"/>
      <c r="FDP8" s="33"/>
      <c r="FDQ8" s="33"/>
      <c r="FDR8" s="33"/>
      <c r="FDS8" s="33"/>
      <c r="FDT8" s="33"/>
      <c r="FDU8" s="33"/>
      <c r="FDV8" s="33"/>
      <c r="FDW8" s="33"/>
      <c r="FDX8" s="33"/>
      <c r="FDY8" s="33"/>
      <c r="FDZ8" s="33"/>
      <c r="FEA8" s="33"/>
      <c r="FEB8" s="33"/>
      <c r="FEC8" s="33"/>
      <c r="FED8" s="33"/>
      <c r="FEE8" s="33"/>
      <c r="FEF8" s="33"/>
      <c r="FEG8" s="33"/>
      <c r="FEH8" s="33"/>
      <c r="FEI8" s="33"/>
      <c r="FEJ8" s="33"/>
      <c r="FEK8" s="33"/>
      <c r="FEL8" s="33"/>
      <c r="FEM8" s="33"/>
      <c r="FEN8" s="33"/>
      <c r="FEO8" s="33"/>
      <c r="FEP8" s="33"/>
      <c r="FEQ8" s="33"/>
      <c r="FER8" s="33"/>
      <c r="FES8" s="33"/>
      <c r="FET8" s="33"/>
      <c r="FEU8" s="33"/>
      <c r="FEV8" s="33"/>
      <c r="FEW8" s="33"/>
      <c r="FEX8" s="33"/>
      <c r="FEY8" s="33"/>
      <c r="FEZ8" s="33"/>
      <c r="FFA8" s="33"/>
      <c r="FFB8" s="33"/>
      <c r="FFC8" s="33"/>
      <c r="FFD8" s="33"/>
      <c r="FFE8" s="33"/>
      <c r="FFF8" s="33"/>
      <c r="FFG8" s="33"/>
      <c r="FFH8" s="33"/>
      <c r="FFI8" s="33"/>
      <c r="FFJ8" s="33"/>
      <c r="FFK8" s="33"/>
      <c r="FFL8" s="33"/>
      <c r="FFM8" s="33"/>
      <c r="FFN8" s="33"/>
      <c r="FFO8" s="33"/>
      <c r="FFP8" s="33"/>
      <c r="FFQ8" s="33"/>
      <c r="FFR8" s="33"/>
      <c r="FFS8" s="33"/>
      <c r="FFT8" s="33"/>
      <c r="FFU8" s="33"/>
      <c r="FFV8" s="33"/>
      <c r="FFW8" s="33"/>
      <c r="FFX8" s="33"/>
      <c r="FFY8" s="33"/>
      <c r="FFZ8" s="33"/>
      <c r="FGA8" s="33"/>
      <c r="FGB8" s="33"/>
      <c r="FGC8" s="33"/>
      <c r="FGD8" s="33"/>
      <c r="FGE8" s="33"/>
      <c r="FGF8" s="33"/>
      <c r="FGG8" s="33"/>
      <c r="FGH8" s="33"/>
      <c r="FGI8" s="33"/>
      <c r="FGJ8" s="33"/>
      <c r="FGK8" s="33"/>
      <c r="FGL8" s="33"/>
      <c r="FGM8" s="33"/>
      <c r="FGN8" s="33"/>
      <c r="FGO8" s="33"/>
      <c r="FGP8" s="33"/>
      <c r="FGQ8" s="33"/>
      <c r="FGR8" s="33"/>
      <c r="FGS8" s="33"/>
      <c r="FGT8" s="33"/>
      <c r="FGU8" s="33"/>
      <c r="FGV8" s="33"/>
      <c r="FGW8" s="33"/>
      <c r="FGX8" s="33"/>
      <c r="FGY8" s="33"/>
      <c r="FGZ8" s="33"/>
      <c r="FHA8" s="33"/>
      <c r="FHB8" s="33"/>
      <c r="FHC8" s="33"/>
      <c r="FHD8" s="33"/>
      <c r="FHE8" s="33"/>
      <c r="FHF8" s="33"/>
      <c r="FHG8" s="33"/>
      <c r="FHH8" s="33"/>
      <c r="FHI8" s="33"/>
      <c r="FHJ8" s="33"/>
      <c r="FHK8" s="33"/>
      <c r="FHL8" s="33"/>
      <c r="FHM8" s="33"/>
      <c r="FHN8" s="33"/>
      <c r="FHO8" s="33"/>
      <c r="FHP8" s="33"/>
      <c r="FHQ8" s="33"/>
      <c r="FHR8" s="33"/>
      <c r="FHS8" s="33"/>
      <c r="FHT8" s="33"/>
      <c r="FHU8" s="33"/>
      <c r="FHV8" s="33"/>
      <c r="FHW8" s="33"/>
      <c r="FHX8" s="33"/>
      <c r="FHY8" s="33"/>
      <c r="FHZ8" s="33"/>
      <c r="FIA8" s="33"/>
      <c r="FIB8" s="33"/>
      <c r="FIC8" s="33"/>
      <c r="FID8" s="33"/>
      <c r="FIE8" s="33"/>
      <c r="FIF8" s="33"/>
      <c r="FIG8" s="33"/>
      <c r="FIH8" s="33"/>
      <c r="FII8" s="33"/>
      <c r="FIJ8" s="33"/>
      <c r="FIK8" s="33"/>
      <c r="FIL8" s="33"/>
      <c r="FIM8" s="33"/>
      <c r="FIN8" s="33"/>
      <c r="FIO8" s="33"/>
      <c r="FIP8" s="33"/>
      <c r="FIQ8" s="33"/>
      <c r="FIR8" s="33"/>
      <c r="FIS8" s="33"/>
      <c r="FIT8" s="33"/>
      <c r="FIU8" s="33"/>
      <c r="FIV8" s="33"/>
      <c r="FIW8" s="33"/>
      <c r="FIX8" s="33"/>
      <c r="FIY8" s="33"/>
      <c r="FIZ8" s="33"/>
      <c r="FJA8" s="33"/>
      <c r="FJB8" s="33"/>
      <c r="FJC8" s="33"/>
      <c r="FJD8" s="33"/>
      <c r="FJE8" s="33"/>
      <c r="FJF8" s="33"/>
      <c r="FJG8" s="33"/>
      <c r="FJH8" s="33"/>
      <c r="FJI8" s="33"/>
      <c r="FJJ8" s="33"/>
      <c r="FJK8" s="33"/>
      <c r="FJL8" s="33"/>
      <c r="FJM8" s="33"/>
      <c r="FJN8" s="33"/>
      <c r="FJO8" s="33"/>
      <c r="FJP8" s="33"/>
      <c r="FJQ8" s="33"/>
      <c r="FJR8" s="33"/>
      <c r="FJS8" s="33"/>
      <c r="FJT8" s="33"/>
      <c r="FJU8" s="33"/>
      <c r="FJV8" s="33"/>
      <c r="FJW8" s="33"/>
      <c r="FJX8" s="33"/>
      <c r="FJY8" s="33"/>
      <c r="FJZ8" s="33"/>
      <c r="FKA8" s="33"/>
      <c r="FKB8" s="33"/>
      <c r="FKC8" s="33"/>
      <c r="FKD8" s="33"/>
      <c r="FKE8" s="33"/>
      <c r="FKF8" s="33"/>
      <c r="FKG8" s="33"/>
      <c r="FKH8" s="33"/>
      <c r="FKI8" s="33"/>
      <c r="FKJ8" s="33"/>
      <c r="FKK8" s="33"/>
      <c r="FKL8" s="33"/>
      <c r="FKM8" s="33"/>
      <c r="FKN8" s="33"/>
      <c r="FKO8" s="33"/>
      <c r="FKP8" s="33"/>
      <c r="FKQ8" s="33"/>
      <c r="FKR8" s="33"/>
      <c r="FKS8" s="33"/>
      <c r="FKT8" s="33"/>
      <c r="FKU8" s="33"/>
      <c r="FKV8" s="33"/>
      <c r="FKW8" s="33"/>
      <c r="FKX8" s="33"/>
      <c r="FKY8" s="33"/>
      <c r="FKZ8" s="33"/>
      <c r="FLA8" s="33"/>
      <c r="FLB8" s="33"/>
      <c r="FLC8" s="33"/>
      <c r="FLD8" s="33"/>
      <c r="FLE8" s="33"/>
      <c r="FLF8" s="33"/>
      <c r="FLG8" s="33"/>
      <c r="FLH8" s="33"/>
      <c r="FLI8" s="33"/>
      <c r="FLJ8" s="33"/>
      <c r="FLK8" s="33"/>
      <c r="FLL8" s="33"/>
      <c r="FLM8" s="33"/>
      <c r="FLN8" s="33"/>
      <c r="FLO8" s="33"/>
      <c r="FLP8" s="33"/>
      <c r="FLQ8" s="33"/>
      <c r="FLR8" s="33"/>
      <c r="FLS8" s="33"/>
      <c r="FLT8" s="33"/>
      <c r="FLU8" s="33"/>
      <c r="FLV8" s="33"/>
      <c r="FLW8" s="33"/>
      <c r="FLX8" s="33"/>
      <c r="FLY8" s="33"/>
      <c r="FLZ8" s="33"/>
      <c r="FMA8" s="33"/>
      <c r="FMB8" s="33"/>
      <c r="FMC8" s="33"/>
      <c r="FMD8" s="33"/>
      <c r="FME8" s="33"/>
      <c r="FMF8" s="33"/>
      <c r="FMG8" s="33"/>
      <c r="FMH8" s="33"/>
      <c r="FMI8" s="33"/>
      <c r="FMJ8" s="33"/>
      <c r="FMK8" s="33"/>
      <c r="FML8" s="33"/>
      <c r="FMM8" s="33"/>
      <c r="FMN8" s="33"/>
      <c r="FMO8" s="33"/>
      <c r="FMP8" s="33"/>
      <c r="FMQ8" s="33"/>
      <c r="FMR8" s="33"/>
      <c r="FMS8" s="33"/>
      <c r="FMT8" s="33"/>
      <c r="FMU8" s="33"/>
      <c r="FMV8" s="33"/>
      <c r="FMW8" s="33"/>
      <c r="FMX8" s="33"/>
      <c r="FMY8" s="33"/>
      <c r="FMZ8" s="33"/>
      <c r="FNA8" s="33"/>
      <c r="FNB8" s="33"/>
      <c r="FNC8" s="33"/>
      <c r="FND8" s="33"/>
      <c r="FNE8" s="33"/>
      <c r="FNF8" s="33"/>
      <c r="FNG8" s="33"/>
      <c r="FNH8" s="33"/>
      <c r="FNI8" s="33"/>
      <c r="FNJ8" s="33"/>
      <c r="FNK8" s="33"/>
      <c r="FNL8" s="33"/>
      <c r="FNM8" s="33"/>
      <c r="FNN8" s="33"/>
      <c r="FNO8" s="33"/>
      <c r="FNP8" s="33"/>
      <c r="FNQ8" s="33"/>
      <c r="FNR8" s="33"/>
      <c r="FNS8" s="33"/>
      <c r="FNT8" s="33"/>
      <c r="FNU8" s="33"/>
      <c r="FNV8" s="33"/>
      <c r="FNW8" s="33"/>
      <c r="FNX8" s="33"/>
      <c r="FNY8" s="33"/>
      <c r="FNZ8" s="33"/>
      <c r="FOA8" s="33"/>
      <c r="FOB8" s="33"/>
      <c r="FOC8" s="33"/>
      <c r="FOD8" s="33"/>
      <c r="FOE8" s="33"/>
      <c r="FOF8" s="33"/>
      <c r="FOG8" s="33"/>
      <c r="FOH8" s="33"/>
      <c r="FOI8" s="33"/>
      <c r="FOJ8" s="33"/>
      <c r="FOK8" s="33"/>
      <c r="FOL8" s="33"/>
      <c r="FOM8" s="33"/>
      <c r="FON8" s="33"/>
      <c r="FOO8" s="33"/>
      <c r="FOP8" s="33"/>
      <c r="FOQ8" s="33"/>
      <c r="FOR8" s="33"/>
      <c r="FOS8" s="33"/>
      <c r="FOT8" s="33"/>
      <c r="FOU8" s="33"/>
      <c r="FOV8" s="33"/>
      <c r="FOW8" s="33"/>
      <c r="FOX8" s="33"/>
      <c r="FOY8" s="33"/>
      <c r="FOZ8" s="33"/>
      <c r="FPA8" s="33"/>
      <c r="FPB8" s="33"/>
      <c r="FPC8" s="33"/>
      <c r="FPD8" s="33"/>
      <c r="FPE8" s="33"/>
      <c r="FPF8" s="33"/>
      <c r="FPG8" s="33"/>
      <c r="FPH8" s="33"/>
      <c r="FPI8" s="33"/>
      <c r="FPJ8" s="33"/>
      <c r="FPK8" s="33"/>
      <c r="FPL8" s="33"/>
      <c r="FPM8" s="33"/>
      <c r="FPN8" s="33"/>
      <c r="FPO8" s="33"/>
      <c r="FPP8" s="33"/>
      <c r="FPQ8" s="33"/>
      <c r="FPR8" s="33"/>
      <c r="FPS8" s="33"/>
      <c r="FPT8" s="33"/>
      <c r="FPU8" s="33"/>
      <c r="FPV8" s="33"/>
      <c r="FPW8" s="33"/>
      <c r="FPX8" s="33"/>
      <c r="FPY8" s="33"/>
      <c r="FPZ8" s="33"/>
      <c r="FQA8" s="33"/>
      <c r="FQB8" s="33"/>
      <c r="FQC8" s="33"/>
      <c r="FQD8" s="33"/>
      <c r="FQE8" s="33"/>
      <c r="FQF8" s="33"/>
      <c r="FQG8" s="33"/>
      <c r="FQH8" s="33"/>
      <c r="FQI8" s="33"/>
      <c r="FQJ8" s="33"/>
      <c r="FQK8" s="33"/>
      <c r="FQL8" s="33"/>
      <c r="FQM8" s="33"/>
      <c r="FQN8" s="33"/>
      <c r="FQO8" s="33"/>
      <c r="FQP8" s="33"/>
      <c r="FQQ8" s="33"/>
      <c r="FQR8" s="33"/>
      <c r="FQS8" s="33"/>
      <c r="FQT8" s="33"/>
      <c r="FQU8" s="33"/>
      <c r="FQV8" s="33"/>
      <c r="FQW8" s="33"/>
      <c r="FQX8" s="33"/>
      <c r="FQY8" s="33"/>
      <c r="FQZ8" s="33"/>
      <c r="FRA8" s="33"/>
      <c r="FRB8" s="33"/>
      <c r="FRC8" s="33"/>
      <c r="FRD8" s="33"/>
      <c r="FRE8" s="33"/>
      <c r="FRF8" s="33"/>
      <c r="FRG8" s="33"/>
      <c r="FRH8" s="33"/>
      <c r="FRI8" s="33"/>
      <c r="FRJ8" s="33"/>
      <c r="FRK8" s="33"/>
      <c r="FRL8" s="33"/>
      <c r="FRM8" s="33"/>
      <c r="FRN8" s="33"/>
      <c r="FRO8" s="33"/>
      <c r="FRP8" s="33"/>
      <c r="FRQ8" s="33"/>
      <c r="FRR8" s="33"/>
      <c r="FRS8" s="33"/>
      <c r="FRT8" s="33"/>
      <c r="FRU8" s="33"/>
      <c r="FRV8" s="33"/>
      <c r="FRW8" s="33"/>
      <c r="FRX8" s="33"/>
      <c r="FRY8" s="33"/>
      <c r="FRZ8" s="33"/>
      <c r="FSA8" s="33"/>
      <c r="FSB8" s="33"/>
      <c r="FSC8" s="33"/>
      <c r="FSD8" s="33"/>
      <c r="FSE8" s="33"/>
      <c r="FSF8" s="33"/>
      <c r="FSG8" s="33"/>
      <c r="FSH8" s="33"/>
      <c r="FSI8" s="33"/>
      <c r="FSJ8" s="33"/>
      <c r="FSK8" s="33"/>
      <c r="FSL8" s="33"/>
      <c r="FSM8" s="33"/>
      <c r="FSN8" s="33"/>
      <c r="FSO8" s="33"/>
      <c r="FSP8" s="33"/>
      <c r="FSQ8" s="33"/>
      <c r="FSR8" s="33"/>
      <c r="FSS8" s="33"/>
      <c r="FST8" s="33"/>
      <c r="FSU8" s="33"/>
      <c r="FSV8" s="33"/>
      <c r="FSW8" s="33"/>
      <c r="FSX8" s="33"/>
      <c r="FSY8" s="33"/>
      <c r="FSZ8" s="33"/>
      <c r="FTA8" s="33"/>
      <c r="FTB8" s="33"/>
      <c r="FTC8" s="33"/>
      <c r="FTD8" s="33"/>
      <c r="FTE8" s="33"/>
      <c r="FTF8" s="33"/>
      <c r="FTG8" s="33"/>
      <c r="FTH8" s="33"/>
      <c r="FTI8" s="33"/>
      <c r="FTJ8" s="33"/>
      <c r="FTK8" s="33"/>
      <c r="FTL8" s="33"/>
      <c r="FTM8" s="33"/>
      <c r="FTN8" s="33"/>
      <c r="FTO8" s="33"/>
      <c r="FTP8" s="33"/>
      <c r="FTQ8" s="33"/>
      <c r="FTR8" s="33"/>
      <c r="FTS8" s="33"/>
      <c r="FTT8" s="33"/>
      <c r="FTU8" s="33"/>
      <c r="FTV8" s="33"/>
      <c r="FTW8" s="33"/>
      <c r="FTX8" s="33"/>
      <c r="FTY8" s="33"/>
      <c r="FTZ8" s="33"/>
      <c r="FUA8" s="33"/>
      <c r="FUB8" s="33"/>
      <c r="FUC8" s="33"/>
      <c r="FUD8" s="33"/>
      <c r="FUE8" s="33"/>
      <c r="FUF8" s="33"/>
      <c r="FUG8" s="33"/>
      <c r="FUH8" s="33"/>
      <c r="FUI8" s="33"/>
      <c r="FUJ8" s="33"/>
      <c r="FUK8" s="33"/>
      <c r="FUL8" s="33"/>
      <c r="FUM8" s="33"/>
      <c r="FUN8" s="33"/>
      <c r="FUO8" s="33"/>
      <c r="FUP8" s="33"/>
      <c r="FUQ8" s="33"/>
      <c r="FUR8" s="33"/>
      <c r="FUS8" s="33"/>
      <c r="FUT8" s="33"/>
      <c r="FUU8" s="33"/>
      <c r="FUV8" s="33"/>
      <c r="FUW8" s="33"/>
      <c r="FUX8" s="33"/>
      <c r="FUY8" s="33"/>
      <c r="FUZ8" s="33"/>
      <c r="FVA8" s="33"/>
      <c r="FVB8" s="33"/>
      <c r="FVC8" s="33"/>
      <c r="FVD8" s="33"/>
      <c r="FVE8" s="33"/>
      <c r="FVF8" s="33"/>
      <c r="FVG8" s="33"/>
      <c r="FVH8" s="33"/>
      <c r="FVI8" s="33"/>
      <c r="FVJ8" s="33"/>
      <c r="FVK8" s="33"/>
      <c r="FVL8" s="33"/>
      <c r="FVM8" s="33"/>
      <c r="FVN8" s="33"/>
      <c r="FVO8" s="33"/>
      <c r="FVP8" s="33"/>
      <c r="FVQ8" s="33"/>
      <c r="FVR8" s="33"/>
      <c r="FVS8" s="33"/>
      <c r="FVT8" s="33"/>
      <c r="FVU8" s="33"/>
      <c r="FVV8" s="33"/>
      <c r="FVW8" s="33"/>
      <c r="FVX8" s="33"/>
      <c r="FVY8" s="33"/>
      <c r="FVZ8" s="33"/>
      <c r="FWA8" s="33"/>
      <c r="FWB8" s="33"/>
      <c r="FWC8" s="33"/>
      <c r="FWD8" s="33"/>
      <c r="FWE8" s="33"/>
      <c r="FWF8" s="33"/>
      <c r="FWG8" s="33"/>
      <c r="FWH8" s="33"/>
      <c r="FWI8" s="33"/>
      <c r="FWJ8" s="33"/>
      <c r="FWK8" s="33"/>
      <c r="FWL8" s="33"/>
      <c r="FWM8" s="33"/>
      <c r="FWN8" s="33"/>
      <c r="FWO8" s="33"/>
      <c r="FWP8" s="33"/>
      <c r="FWQ8" s="33"/>
      <c r="FWR8" s="33"/>
      <c r="FWS8" s="33"/>
      <c r="FWT8" s="33"/>
      <c r="FWU8" s="33"/>
      <c r="FWV8" s="33"/>
      <c r="FWW8" s="33"/>
      <c r="FWX8" s="33"/>
      <c r="FWY8" s="33"/>
      <c r="FWZ8" s="33"/>
      <c r="FXA8" s="33"/>
      <c r="FXB8" s="33"/>
      <c r="FXC8" s="33"/>
      <c r="FXD8" s="33"/>
      <c r="FXE8" s="33"/>
      <c r="FXF8" s="33"/>
      <c r="FXG8" s="33"/>
      <c r="FXH8" s="33"/>
      <c r="FXI8" s="33"/>
      <c r="FXJ8" s="33"/>
      <c r="FXK8" s="33"/>
      <c r="FXL8" s="33"/>
      <c r="FXM8" s="33"/>
      <c r="FXN8" s="33"/>
      <c r="FXO8" s="33"/>
      <c r="FXP8" s="33"/>
      <c r="FXQ8" s="33"/>
      <c r="FXR8" s="33"/>
      <c r="FXS8" s="33"/>
      <c r="FXT8" s="33"/>
      <c r="FXU8" s="33"/>
      <c r="FXV8" s="33"/>
      <c r="FXW8" s="33"/>
      <c r="FXX8" s="33"/>
      <c r="FXY8" s="33"/>
      <c r="FXZ8" s="33"/>
      <c r="FYA8" s="33"/>
      <c r="FYB8" s="33"/>
      <c r="FYC8" s="33"/>
      <c r="FYD8" s="33"/>
      <c r="FYE8" s="33"/>
      <c r="FYF8" s="33"/>
      <c r="FYG8" s="33"/>
      <c r="FYH8" s="33"/>
      <c r="FYI8" s="33"/>
      <c r="FYJ8" s="33"/>
      <c r="FYK8" s="33"/>
      <c r="FYL8" s="33"/>
      <c r="FYM8" s="33"/>
      <c r="FYN8" s="33"/>
      <c r="FYO8" s="33"/>
      <c r="FYP8" s="33"/>
      <c r="FYQ8" s="33"/>
      <c r="FYR8" s="33"/>
      <c r="FYS8" s="33"/>
      <c r="FYT8" s="33"/>
      <c r="FYU8" s="33"/>
      <c r="FYV8" s="33"/>
      <c r="FYW8" s="33"/>
      <c r="FYX8" s="33"/>
      <c r="FYY8" s="33"/>
      <c r="FYZ8" s="33"/>
      <c r="FZA8" s="33"/>
      <c r="FZB8" s="33"/>
      <c r="FZC8" s="33"/>
      <c r="FZD8" s="33"/>
      <c r="FZE8" s="33"/>
      <c r="FZF8" s="33"/>
      <c r="FZG8" s="33"/>
      <c r="FZH8" s="33"/>
      <c r="FZI8" s="33"/>
      <c r="FZJ8" s="33"/>
      <c r="FZK8" s="33"/>
      <c r="FZL8" s="33"/>
      <c r="FZM8" s="33"/>
      <c r="FZN8" s="33"/>
      <c r="FZO8" s="33"/>
      <c r="FZP8" s="33"/>
      <c r="FZQ8" s="33"/>
      <c r="FZR8" s="33"/>
      <c r="FZS8" s="33"/>
      <c r="FZT8" s="33"/>
      <c r="FZU8" s="33"/>
      <c r="FZV8" s="33"/>
      <c r="FZW8" s="33"/>
      <c r="FZX8" s="33"/>
      <c r="FZY8" s="33"/>
      <c r="FZZ8" s="33"/>
      <c r="GAA8" s="33"/>
      <c r="GAB8" s="33"/>
      <c r="GAC8" s="33"/>
      <c r="GAD8" s="33"/>
      <c r="GAE8" s="33"/>
      <c r="GAF8" s="33"/>
      <c r="GAG8" s="33"/>
      <c r="GAH8" s="33"/>
      <c r="GAI8" s="33"/>
      <c r="GAJ8" s="33"/>
      <c r="GAK8" s="33"/>
      <c r="GAL8" s="33"/>
      <c r="GAM8" s="33"/>
      <c r="GAN8" s="33"/>
      <c r="GAO8" s="33"/>
      <c r="GAP8" s="33"/>
      <c r="GAQ8" s="33"/>
      <c r="GAR8" s="33"/>
      <c r="GAS8" s="33"/>
      <c r="GAT8" s="33"/>
      <c r="GAU8" s="33"/>
      <c r="GAV8" s="33"/>
      <c r="GAW8" s="33"/>
      <c r="GAX8" s="33"/>
      <c r="GAY8" s="33"/>
      <c r="GAZ8" s="33"/>
      <c r="GBA8" s="33"/>
      <c r="GBB8" s="33"/>
      <c r="GBC8" s="33"/>
      <c r="GBD8" s="33"/>
      <c r="GBE8" s="33"/>
      <c r="GBF8" s="33"/>
      <c r="GBG8" s="33"/>
      <c r="GBH8" s="33"/>
      <c r="GBI8" s="33"/>
      <c r="GBJ8" s="33"/>
      <c r="GBK8" s="33"/>
      <c r="GBL8" s="33"/>
      <c r="GBM8" s="33"/>
      <c r="GBN8" s="33"/>
      <c r="GBO8" s="33"/>
      <c r="GBP8" s="33"/>
      <c r="GBQ8" s="33"/>
      <c r="GBR8" s="33"/>
      <c r="GBS8" s="33"/>
      <c r="GBT8" s="33"/>
      <c r="GBU8" s="33"/>
      <c r="GBV8" s="33"/>
      <c r="GBW8" s="33"/>
      <c r="GBX8" s="33"/>
      <c r="GBY8" s="33"/>
      <c r="GBZ8" s="33"/>
      <c r="GCA8" s="33"/>
      <c r="GCB8" s="33"/>
      <c r="GCC8" s="33"/>
      <c r="GCD8" s="33"/>
      <c r="GCE8" s="33"/>
      <c r="GCF8" s="33"/>
      <c r="GCG8" s="33"/>
      <c r="GCH8" s="33"/>
      <c r="GCI8" s="33"/>
      <c r="GCJ8" s="33"/>
      <c r="GCK8" s="33"/>
      <c r="GCL8" s="33"/>
      <c r="GCM8" s="33"/>
      <c r="GCN8" s="33"/>
      <c r="GCO8" s="33"/>
      <c r="GCP8" s="33"/>
      <c r="GCQ8" s="33"/>
      <c r="GCR8" s="33"/>
      <c r="GCS8" s="33"/>
      <c r="GCT8" s="33"/>
      <c r="GCU8" s="33"/>
      <c r="GCV8" s="33"/>
      <c r="GCW8" s="33"/>
      <c r="GCX8" s="33"/>
      <c r="GCY8" s="33"/>
      <c r="GCZ8" s="33"/>
      <c r="GDA8" s="33"/>
      <c r="GDB8" s="33"/>
      <c r="GDC8" s="33"/>
      <c r="GDD8" s="33"/>
      <c r="GDE8" s="33"/>
      <c r="GDF8" s="33"/>
      <c r="GDG8" s="33"/>
      <c r="GDH8" s="33"/>
      <c r="GDI8" s="33"/>
      <c r="GDJ8" s="33"/>
      <c r="GDK8" s="33"/>
      <c r="GDL8" s="33"/>
      <c r="GDM8" s="33"/>
      <c r="GDN8" s="33"/>
      <c r="GDO8" s="33"/>
      <c r="GDP8" s="33"/>
      <c r="GDQ8" s="33"/>
      <c r="GDR8" s="33"/>
      <c r="GDS8" s="33"/>
      <c r="GDT8" s="33"/>
      <c r="GDU8" s="33"/>
      <c r="GDV8" s="33"/>
      <c r="GDW8" s="33"/>
      <c r="GDX8" s="33"/>
      <c r="GDY8" s="33"/>
      <c r="GDZ8" s="33"/>
      <c r="GEA8" s="33"/>
      <c r="GEB8" s="33"/>
      <c r="GEC8" s="33"/>
      <c r="GED8" s="33"/>
      <c r="GEE8" s="33"/>
      <c r="GEF8" s="33"/>
      <c r="GEG8" s="33"/>
      <c r="GEH8" s="33"/>
      <c r="GEI8" s="33"/>
      <c r="GEJ8" s="33"/>
      <c r="GEK8" s="33"/>
      <c r="GEL8" s="33"/>
      <c r="GEM8" s="33"/>
      <c r="GEN8" s="33"/>
      <c r="GEO8" s="33"/>
      <c r="GEP8" s="33"/>
      <c r="GEQ8" s="33"/>
      <c r="GER8" s="33"/>
      <c r="GES8" s="33"/>
      <c r="GET8" s="33"/>
      <c r="GEU8" s="33"/>
      <c r="GEV8" s="33"/>
      <c r="GEW8" s="33"/>
      <c r="GEX8" s="33"/>
      <c r="GEY8" s="33"/>
      <c r="GEZ8" s="33"/>
      <c r="GFA8" s="33"/>
      <c r="GFB8" s="33"/>
      <c r="GFC8" s="33"/>
      <c r="GFD8" s="33"/>
      <c r="GFE8" s="33"/>
      <c r="GFF8" s="33"/>
      <c r="GFG8" s="33"/>
      <c r="GFH8" s="33"/>
      <c r="GFI8" s="33"/>
      <c r="GFJ8" s="33"/>
      <c r="GFK8" s="33"/>
      <c r="GFL8" s="33"/>
      <c r="GFM8" s="33"/>
      <c r="GFN8" s="33"/>
      <c r="GFO8" s="33"/>
      <c r="GFP8" s="33"/>
      <c r="GFQ8" s="33"/>
      <c r="GFR8" s="33"/>
      <c r="GFS8" s="33"/>
      <c r="GFT8" s="33"/>
      <c r="GFU8" s="33"/>
      <c r="GFV8" s="33"/>
      <c r="GFW8" s="33"/>
      <c r="GFX8" s="33"/>
      <c r="GFY8" s="33"/>
      <c r="GFZ8" s="33"/>
      <c r="GGA8" s="33"/>
      <c r="GGB8" s="33"/>
      <c r="GGC8" s="33"/>
      <c r="GGD8" s="33"/>
      <c r="GGE8" s="33"/>
      <c r="GGF8" s="33"/>
      <c r="GGG8" s="33"/>
      <c r="GGH8" s="33"/>
      <c r="GGI8" s="33"/>
      <c r="GGJ8" s="33"/>
      <c r="GGK8" s="33"/>
      <c r="GGL8" s="33"/>
      <c r="GGM8" s="33"/>
      <c r="GGN8" s="33"/>
      <c r="GGO8" s="33"/>
      <c r="GGP8" s="33"/>
      <c r="GGQ8" s="33"/>
      <c r="GGR8" s="33"/>
      <c r="GGS8" s="33"/>
      <c r="GGT8" s="33"/>
      <c r="GGU8" s="33"/>
      <c r="GGV8" s="33"/>
      <c r="GGW8" s="33"/>
      <c r="GGX8" s="33"/>
      <c r="GGY8" s="33"/>
      <c r="GGZ8" s="33"/>
      <c r="GHA8" s="33"/>
      <c r="GHB8" s="33"/>
      <c r="GHC8" s="33"/>
      <c r="GHD8" s="33"/>
      <c r="GHE8" s="33"/>
      <c r="GHF8" s="33"/>
      <c r="GHG8" s="33"/>
      <c r="GHH8" s="33"/>
      <c r="GHI8" s="33"/>
      <c r="GHJ8" s="33"/>
      <c r="GHK8" s="33"/>
      <c r="GHL8" s="33"/>
      <c r="GHM8" s="33"/>
      <c r="GHN8" s="33"/>
      <c r="GHO8" s="33"/>
      <c r="GHP8" s="33"/>
      <c r="GHQ8" s="33"/>
      <c r="GHR8" s="33"/>
      <c r="GHS8" s="33"/>
      <c r="GHT8" s="33"/>
      <c r="GHU8" s="33"/>
      <c r="GHV8" s="33"/>
      <c r="GHW8" s="33"/>
      <c r="GHX8" s="33"/>
      <c r="GHY8" s="33"/>
      <c r="GHZ8" s="33"/>
      <c r="GIA8" s="33"/>
      <c r="GIB8" s="33"/>
      <c r="GIC8" s="33"/>
      <c r="GID8" s="33"/>
      <c r="GIE8" s="33"/>
      <c r="GIF8" s="33"/>
      <c r="GIG8" s="33"/>
      <c r="GIH8" s="33"/>
      <c r="GII8" s="33"/>
      <c r="GIJ8" s="33"/>
      <c r="GIK8" s="33"/>
      <c r="GIL8" s="33"/>
      <c r="GIM8" s="33"/>
      <c r="GIN8" s="33"/>
      <c r="GIO8" s="33"/>
      <c r="GIP8" s="33"/>
      <c r="GIQ8" s="33"/>
      <c r="GIR8" s="33"/>
      <c r="GIS8" s="33"/>
      <c r="GIT8" s="33"/>
      <c r="GIU8" s="33"/>
      <c r="GIV8" s="33"/>
      <c r="GIW8" s="33"/>
      <c r="GIX8" s="33"/>
      <c r="GIY8" s="33"/>
      <c r="GIZ8" s="33"/>
      <c r="GJA8" s="33"/>
      <c r="GJB8" s="33"/>
      <c r="GJC8" s="33"/>
      <c r="GJD8" s="33"/>
      <c r="GJE8" s="33"/>
      <c r="GJF8" s="33"/>
      <c r="GJG8" s="33"/>
      <c r="GJH8" s="33"/>
      <c r="GJI8" s="33"/>
      <c r="GJJ8" s="33"/>
      <c r="GJK8" s="33"/>
      <c r="GJL8" s="33"/>
      <c r="GJM8" s="33"/>
      <c r="GJN8" s="33"/>
      <c r="GJO8" s="33"/>
      <c r="GJP8" s="33"/>
      <c r="GJQ8" s="33"/>
      <c r="GJR8" s="33"/>
      <c r="GJS8" s="33"/>
      <c r="GJT8" s="33"/>
      <c r="GJU8" s="33"/>
      <c r="GJV8" s="33"/>
      <c r="GJW8" s="33"/>
      <c r="GJX8" s="33"/>
      <c r="GJY8" s="33"/>
      <c r="GJZ8" s="33"/>
      <c r="GKA8" s="33"/>
      <c r="GKB8" s="33"/>
      <c r="GKC8" s="33"/>
      <c r="GKD8" s="33"/>
      <c r="GKE8" s="33"/>
      <c r="GKF8" s="33"/>
      <c r="GKG8" s="33"/>
      <c r="GKH8" s="33"/>
      <c r="GKI8" s="33"/>
      <c r="GKJ8" s="33"/>
      <c r="GKK8" s="33"/>
      <c r="GKL8" s="33"/>
      <c r="GKM8" s="33"/>
      <c r="GKN8" s="33"/>
      <c r="GKO8" s="33"/>
      <c r="GKP8" s="33"/>
      <c r="GKQ8" s="33"/>
      <c r="GKR8" s="33"/>
      <c r="GKS8" s="33"/>
      <c r="GKT8" s="33"/>
      <c r="GKU8" s="33"/>
      <c r="GKV8" s="33"/>
      <c r="GKW8" s="33"/>
      <c r="GKX8" s="33"/>
      <c r="GKY8" s="33"/>
      <c r="GKZ8" s="33"/>
      <c r="GLA8" s="33"/>
      <c r="GLB8" s="33"/>
      <c r="GLC8" s="33"/>
      <c r="GLD8" s="33"/>
      <c r="GLE8" s="33"/>
      <c r="GLF8" s="33"/>
      <c r="GLG8" s="33"/>
      <c r="GLH8" s="33"/>
      <c r="GLI8" s="33"/>
      <c r="GLJ8" s="33"/>
      <c r="GLK8" s="33"/>
      <c r="GLL8" s="33"/>
      <c r="GLM8" s="33"/>
      <c r="GLN8" s="33"/>
      <c r="GLO8" s="33"/>
      <c r="GLP8" s="33"/>
      <c r="GLQ8" s="33"/>
      <c r="GLR8" s="33"/>
      <c r="GLS8" s="33"/>
      <c r="GLT8" s="33"/>
      <c r="GLU8" s="33"/>
      <c r="GLV8" s="33"/>
      <c r="GLW8" s="33"/>
      <c r="GLX8" s="33"/>
      <c r="GLY8" s="33"/>
      <c r="GLZ8" s="33"/>
      <c r="GMA8" s="33"/>
      <c r="GMB8" s="33"/>
      <c r="GMC8" s="33"/>
      <c r="GMD8" s="33"/>
      <c r="GME8" s="33"/>
      <c r="GMF8" s="33"/>
      <c r="GMG8" s="33"/>
      <c r="GMH8" s="33"/>
      <c r="GMI8" s="33"/>
      <c r="GMJ8" s="33"/>
      <c r="GMK8" s="33"/>
      <c r="GML8" s="33"/>
      <c r="GMM8" s="33"/>
      <c r="GMN8" s="33"/>
      <c r="GMO8" s="33"/>
      <c r="GMP8" s="33"/>
      <c r="GMQ8" s="33"/>
      <c r="GMR8" s="33"/>
      <c r="GMS8" s="33"/>
      <c r="GMT8" s="33"/>
      <c r="GMU8" s="33"/>
      <c r="GMV8" s="33"/>
      <c r="GMW8" s="33"/>
      <c r="GMX8" s="33"/>
      <c r="GMY8" s="33"/>
      <c r="GMZ8" s="33"/>
      <c r="GNA8" s="33"/>
      <c r="GNB8" s="33"/>
      <c r="GNC8" s="33"/>
      <c r="GND8" s="33"/>
      <c r="GNE8" s="33"/>
      <c r="GNF8" s="33"/>
      <c r="GNG8" s="33"/>
      <c r="GNH8" s="33"/>
      <c r="GNI8" s="33"/>
      <c r="GNJ8" s="33"/>
      <c r="GNK8" s="33"/>
      <c r="GNL8" s="33"/>
      <c r="GNM8" s="33"/>
      <c r="GNN8" s="33"/>
      <c r="GNO8" s="33"/>
      <c r="GNP8" s="33"/>
      <c r="GNQ8" s="33"/>
      <c r="GNR8" s="33"/>
      <c r="GNS8" s="33"/>
      <c r="GNT8" s="33"/>
      <c r="GNU8" s="33"/>
      <c r="GNV8" s="33"/>
      <c r="GNW8" s="33"/>
      <c r="GNX8" s="33"/>
      <c r="GNY8" s="33"/>
      <c r="GNZ8" s="33"/>
      <c r="GOA8" s="33"/>
      <c r="GOB8" s="33"/>
      <c r="GOC8" s="33"/>
      <c r="GOD8" s="33"/>
      <c r="GOE8" s="33"/>
      <c r="GOF8" s="33"/>
      <c r="GOG8" s="33"/>
      <c r="GOH8" s="33"/>
      <c r="GOI8" s="33"/>
      <c r="GOJ8" s="33"/>
      <c r="GOK8" s="33"/>
      <c r="GOL8" s="33"/>
      <c r="GOM8" s="33"/>
      <c r="GON8" s="33"/>
      <c r="GOO8" s="33"/>
      <c r="GOP8" s="33"/>
      <c r="GOQ8" s="33"/>
      <c r="GOR8" s="33"/>
      <c r="GOS8" s="33"/>
      <c r="GOT8" s="33"/>
      <c r="GOU8" s="33"/>
      <c r="GOV8" s="33"/>
      <c r="GOW8" s="33"/>
      <c r="GOX8" s="33"/>
      <c r="GOY8" s="33"/>
      <c r="GOZ8" s="33"/>
      <c r="GPA8" s="33"/>
      <c r="GPB8" s="33"/>
      <c r="GPC8" s="33"/>
      <c r="GPD8" s="33"/>
      <c r="GPE8" s="33"/>
      <c r="GPF8" s="33"/>
      <c r="GPG8" s="33"/>
      <c r="GPH8" s="33"/>
      <c r="GPI8" s="33"/>
      <c r="GPJ8" s="33"/>
      <c r="GPK8" s="33"/>
      <c r="GPL8" s="33"/>
      <c r="GPM8" s="33"/>
      <c r="GPN8" s="33"/>
      <c r="GPO8" s="33"/>
      <c r="GPP8" s="33"/>
      <c r="GPQ8" s="33"/>
      <c r="GPR8" s="33"/>
      <c r="GPS8" s="33"/>
      <c r="GPT8" s="33"/>
      <c r="GPU8" s="33"/>
      <c r="GPV8" s="33"/>
      <c r="GPW8" s="33"/>
      <c r="GPX8" s="33"/>
      <c r="GPY8" s="33"/>
      <c r="GPZ8" s="33"/>
      <c r="GQA8" s="33"/>
      <c r="GQB8" s="33"/>
      <c r="GQC8" s="33"/>
      <c r="GQD8" s="33"/>
      <c r="GQE8" s="33"/>
      <c r="GQF8" s="33"/>
      <c r="GQG8" s="33"/>
      <c r="GQH8" s="33"/>
      <c r="GQI8" s="33"/>
      <c r="GQJ8" s="33"/>
      <c r="GQK8" s="33"/>
      <c r="GQL8" s="33"/>
      <c r="GQM8" s="33"/>
      <c r="GQN8" s="33"/>
      <c r="GQO8" s="33"/>
      <c r="GQP8" s="33"/>
      <c r="GQQ8" s="33"/>
      <c r="GQR8" s="33"/>
      <c r="GQS8" s="33"/>
      <c r="GQT8" s="33"/>
      <c r="GQU8" s="33"/>
      <c r="GQV8" s="33"/>
      <c r="GQW8" s="33"/>
      <c r="GQX8" s="33"/>
      <c r="GQY8" s="33"/>
      <c r="GQZ8" s="33"/>
      <c r="GRA8" s="33"/>
      <c r="GRB8" s="33"/>
      <c r="GRC8" s="33"/>
      <c r="GRD8" s="33"/>
      <c r="GRE8" s="33"/>
      <c r="GRF8" s="33"/>
      <c r="GRG8" s="33"/>
      <c r="GRH8" s="33"/>
      <c r="GRI8" s="33"/>
      <c r="GRJ8" s="33"/>
      <c r="GRK8" s="33"/>
      <c r="GRL8" s="33"/>
      <c r="GRM8" s="33"/>
      <c r="GRN8" s="33"/>
      <c r="GRO8" s="33"/>
      <c r="GRP8" s="33"/>
      <c r="GRQ8" s="33"/>
      <c r="GRR8" s="33"/>
      <c r="GRS8" s="33"/>
      <c r="GRT8" s="33"/>
      <c r="GRU8" s="33"/>
      <c r="GRV8" s="33"/>
      <c r="GRW8" s="33"/>
      <c r="GRX8" s="33"/>
      <c r="GRY8" s="33"/>
      <c r="GRZ8" s="33"/>
      <c r="GSA8" s="33"/>
      <c r="GSB8" s="33"/>
      <c r="GSC8" s="33"/>
      <c r="GSD8" s="33"/>
      <c r="GSE8" s="33"/>
      <c r="GSF8" s="33"/>
      <c r="GSG8" s="33"/>
      <c r="GSH8" s="33"/>
      <c r="GSI8" s="33"/>
      <c r="GSJ8" s="33"/>
      <c r="GSK8" s="33"/>
      <c r="GSL8" s="33"/>
      <c r="GSM8" s="33"/>
      <c r="GSN8" s="33"/>
      <c r="GSO8" s="33"/>
      <c r="GSP8" s="33"/>
      <c r="GSQ8" s="33"/>
      <c r="GSR8" s="33"/>
      <c r="GSS8" s="33"/>
      <c r="GST8" s="33"/>
      <c r="GSU8" s="33"/>
      <c r="GSV8" s="33"/>
      <c r="GSW8" s="33"/>
      <c r="GSX8" s="33"/>
      <c r="GSY8" s="33"/>
      <c r="GSZ8" s="33"/>
      <c r="GTA8" s="33"/>
      <c r="GTB8" s="33"/>
      <c r="GTC8" s="33"/>
      <c r="GTD8" s="33"/>
      <c r="GTE8" s="33"/>
      <c r="GTF8" s="33"/>
      <c r="GTG8" s="33"/>
      <c r="GTH8" s="33"/>
      <c r="GTI8" s="33"/>
      <c r="GTJ8" s="33"/>
      <c r="GTK8" s="33"/>
      <c r="GTL8" s="33"/>
      <c r="GTM8" s="33"/>
      <c r="GTN8" s="33"/>
      <c r="GTO8" s="33"/>
      <c r="GTP8" s="33"/>
      <c r="GTQ8" s="33"/>
      <c r="GTR8" s="33"/>
      <c r="GTS8" s="33"/>
      <c r="GTT8" s="33"/>
      <c r="GTU8" s="33"/>
      <c r="GTV8" s="33"/>
      <c r="GTW8" s="33"/>
      <c r="GTX8" s="33"/>
      <c r="GTY8" s="33"/>
      <c r="GTZ8" s="33"/>
      <c r="GUA8" s="33"/>
      <c r="GUB8" s="33"/>
      <c r="GUC8" s="33"/>
      <c r="GUD8" s="33"/>
      <c r="GUE8" s="33"/>
      <c r="GUF8" s="33"/>
      <c r="GUG8" s="33"/>
      <c r="GUH8" s="33"/>
      <c r="GUI8" s="33"/>
      <c r="GUJ8" s="33"/>
      <c r="GUK8" s="33"/>
      <c r="GUL8" s="33"/>
      <c r="GUM8" s="33"/>
      <c r="GUN8" s="33"/>
      <c r="GUO8" s="33"/>
      <c r="GUP8" s="33"/>
      <c r="GUQ8" s="33"/>
      <c r="GUR8" s="33"/>
      <c r="GUS8" s="33"/>
      <c r="GUT8" s="33"/>
      <c r="GUU8" s="33"/>
      <c r="GUV8" s="33"/>
      <c r="GUW8" s="33"/>
      <c r="GUX8" s="33"/>
      <c r="GUY8" s="33"/>
      <c r="GUZ8" s="33"/>
      <c r="GVA8" s="33"/>
      <c r="GVB8" s="33"/>
      <c r="GVC8" s="33"/>
      <c r="GVD8" s="33"/>
      <c r="GVE8" s="33"/>
      <c r="GVF8" s="33"/>
      <c r="GVG8" s="33"/>
      <c r="GVH8" s="33"/>
      <c r="GVI8" s="33"/>
      <c r="GVJ8" s="33"/>
      <c r="GVK8" s="33"/>
      <c r="GVL8" s="33"/>
      <c r="GVM8" s="33"/>
      <c r="GVN8" s="33"/>
      <c r="GVO8" s="33"/>
      <c r="GVP8" s="33"/>
      <c r="GVQ8" s="33"/>
      <c r="GVR8" s="33"/>
      <c r="GVS8" s="33"/>
      <c r="GVT8" s="33"/>
      <c r="GVU8" s="33"/>
      <c r="GVV8" s="33"/>
      <c r="GVW8" s="33"/>
      <c r="GVX8" s="33"/>
      <c r="GVY8" s="33"/>
      <c r="GVZ8" s="33"/>
      <c r="GWA8" s="33"/>
      <c r="GWB8" s="33"/>
      <c r="GWC8" s="33"/>
      <c r="GWD8" s="33"/>
      <c r="GWE8" s="33"/>
      <c r="GWF8" s="33"/>
      <c r="GWG8" s="33"/>
      <c r="GWH8" s="33"/>
      <c r="GWI8" s="33"/>
      <c r="GWJ8" s="33"/>
      <c r="GWK8" s="33"/>
      <c r="GWL8" s="33"/>
      <c r="GWM8" s="33"/>
      <c r="GWN8" s="33"/>
      <c r="GWO8" s="33"/>
      <c r="GWP8" s="33"/>
      <c r="GWQ8" s="33"/>
      <c r="GWR8" s="33"/>
      <c r="GWS8" s="33"/>
      <c r="GWT8" s="33"/>
      <c r="GWU8" s="33"/>
      <c r="GWV8" s="33"/>
      <c r="GWW8" s="33"/>
      <c r="GWX8" s="33"/>
      <c r="GWY8" s="33"/>
      <c r="GWZ8" s="33"/>
      <c r="GXA8" s="33"/>
      <c r="GXB8" s="33"/>
      <c r="GXC8" s="33"/>
      <c r="GXD8" s="33"/>
      <c r="GXE8" s="33"/>
      <c r="GXF8" s="33"/>
      <c r="GXG8" s="33"/>
      <c r="GXH8" s="33"/>
      <c r="GXI8" s="33"/>
      <c r="GXJ8" s="33"/>
      <c r="GXK8" s="33"/>
      <c r="GXL8" s="33"/>
      <c r="GXM8" s="33"/>
      <c r="GXN8" s="33"/>
      <c r="GXO8" s="33"/>
      <c r="GXP8" s="33"/>
      <c r="GXQ8" s="33"/>
      <c r="GXR8" s="33"/>
      <c r="GXS8" s="33"/>
      <c r="GXT8" s="33"/>
      <c r="GXU8" s="33"/>
      <c r="GXV8" s="33"/>
      <c r="GXW8" s="33"/>
      <c r="GXX8" s="33"/>
      <c r="GXY8" s="33"/>
      <c r="GXZ8" s="33"/>
      <c r="GYA8" s="33"/>
      <c r="GYB8" s="33"/>
      <c r="GYC8" s="33"/>
      <c r="GYD8" s="33"/>
      <c r="GYE8" s="33"/>
      <c r="GYF8" s="33"/>
      <c r="GYG8" s="33"/>
      <c r="GYH8" s="33"/>
      <c r="GYI8" s="33"/>
      <c r="GYJ8" s="33"/>
      <c r="GYK8" s="33"/>
      <c r="GYL8" s="33"/>
      <c r="GYM8" s="33"/>
      <c r="GYN8" s="33"/>
      <c r="GYO8" s="33"/>
      <c r="GYP8" s="33"/>
      <c r="GYQ8" s="33"/>
      <c r="GYR8" s="33"/>
      <c r="GYS8" s="33"/>
      <c r="GYT8" s="33"/>
      <c r="GYU8" s="33"/>
      <c r="GYV8" s="33"/>
      <c r="GYW8" s="33"/>
      <c r="GYX8" s="33"/>
      <c r="GYY8" s="33"/>
      <c r="GYZ8" s="33"/>
      <c r="GZA8" s="33"/>
      <c r="GZB8" s="33"/>
      <c r="GZC8" s="33"/>
      <c r="GZD8" s="33"/>
      <c r="GZE8" s="33"/>
      <c r="GZF8" s="33"/>
      <c r="GZG8" s="33"/>
      <c r="GZH8" s="33"/>
      <c r="GZI8" s="33"/>
      <c r="GZJ8" s="33"/>
      <c r="GZK8" s="33"/>
      <c r="GZL8" s="33"/>
      <c r="GZM8" s="33"/>
      <c r="GZN8" s="33"/>
      <c r="GZO8" s="33"/>
      <c r="GZP8" s="33"/>
      <c r="GZQ8" s="33"/>
      <c r="GZR8" s="33"/>
      <c r="GZS8" s="33"/>
      <c r="GZT8" s="33"/>
      <c r="GZU8" s="33"/>
      <c r="GZV8" s="33"/>
      <c r="GZW8" s="33"/>
      <c r="GZX8" s="33"/>
      <c r="GZY8" s="33"/>
      <c r="GZZ8" s="33"/>
      <c r="HAA8" s="33"/>
      <c r="HAB8" s="33"/>
      <c r="HAC8" s="33"/>
      <c r="HAD8" s="33"/>
      <c r="HAE8" s="33"/>
      <c r="HAF8" s="33"/>
      <c r="HAG8" s="33"/>
      <c r="HAH8" s="33"/>
      <c r="HAI8" s="33"/>
      <c r="HAJ8" s="33"/>
      <c r="HAK8" s="33"/>
      <c r="HAL8" s="33"/>
      <c r="HAM8" s="33"/>
      <c r="HAN8" s="33"/>
      <c r="HAO8" s="33"/>
      <c r="HAP8" s="33"/>
      <c r="HAQ8" s="33"/>
      <c r="HAR8" s="33"/>
      <c r="HAS8" s="33"/>
      <c r="HAT8" s="33"/>
      <c r="HAU8" s="33"/>
      <c r="HAV8" s="33"/>
      <c r="HAW8" s="33"/>
      <c r="HAX8" s="33"/>
      <c r="HAY8" s="33"/>
      <c r="HAZ8" s="33"/>
      <c r="HBA8" s="33"/>
      <c r="HBB8" s="33"/>
      <c r="HBC8" s="33"/>
      <c r="HBD8" s="33"/>
      <c r="HBE8" s="33"/>
      <c r="HBF8" s="33"/>
      <c r="HBG8" s="33"/>
      <c r="HBH8" s="33"/>
      <c r="HBI8" s="33"/>
      <c r="HBJ8" s="33"/>
      <c r="HBK8" s="33"/>
      <c r="HBL8" s="33"/>
      <c r="HBM8" s="33"/>
      <c r="HBN8" s="33"/>
      <c r="HBO8" s="33"/>
      <c r="HBP8" s="33"/>
      <c r="HBQ8" s="33"/>
      <c r="HBR8" s="33"/>
      <c r="HBS8" s="33"/>
      <c r="HBT8" s="33"/>
      <c r="HBU8" s="33"/>
      <c r="HBV8" s="33"/>
      <c r="HBW8" s="33"/>
      <c r="HBX8" s="33"/>
      <c r="HBY8" s="33"/>
      <c r="HBZ8" s="33"/>
      <c r="HCA8" s="33"/>
      <c r="HCB8" s="33"/>
      <c r="HCC8" s="33"/>
      <c r="HCD8" s="33"/>
      <c r="HCE8" s="33"/>
      <c r="HCF8" s="33"/>
      <c r="HCG8" s="33"/>
      <c r="HCH8" s="33"/>
      <c r="HCI8" s="33"/>
      <c r="HCJ8" s="33"/>
      <c r="HCK8" s="33"/>
      <c r="HCL8" s="33"/>
      <c r="HCM8" s="33"/>
      <c r="HCN8" s="33"/>
      <c r="HCO8" s="33"/>
      <c r="HCP8" s="33"/>
      <c r="HCQ8" s="33"/>
      <c r="HCR8" s="33"/>
      <c r="HCS8" s="33"/>
      <c r="HCT8" s="33"/>
      <c r="HCU8" s="33"/>
      <c r="HCV8" s="33"/>
      <c r="HCW8" s="33"/>
      <c r="HCX8" s="33"/>
      <c r="HCY8" s="33"/>
      <c r="HCZ8" s="33"/>
      <c r="HDA8" s="33"/>
      <c r="HDB8" s="33"/>
      <c r="HDC8" s="33"/>
      <c r="HDD8" s="33"/>
      <c r="HDE8" s="33"/>
      <c r="HDF8" s="33"/>
      <c r="HDG8" s="33"/>
      <c r="HDH8" s="33"/>
      <c r="HDI8" s="33"/>
      <c r="HDJ8" s="33"/>
      <c r="HDK8" s="33"/>
      <c r="HDL8" s="33"/>
      <c r="HDM8" s="33"/>
      <c r="HDN8" s="33"/>
      <c r="HDO8" s="33"/>
      <c r="HDP8" s="33"/>
      <c r="HDQ8" s="33"/>
      <c r="HDR8" s="33"/>
      <c r="HDS8" s="33"/>
      <c r="HDT8" s="33"/>
      <c r="HDU8" s="33"/>
      <c r="HDV8" s="33"/>
      <c r="HDW8" s="33"/>
      <c r="HDX8" s="33"/>
      <c r="HDY8" s="33"/>
      <c r="HDZ8" s="33"/>
      <c r="HEA8" s="33"/>
      <c r="HEB8" s="33"/>
      <c r="HEC8" s="33"/>
      <c r="HED8" s="33"/>
      <c r="HEE8" s="33"/>
      <c r="HEF8" s="33"/>
      <c r="HEG8" s="33"/>
      <c r="HEH8" s="33"/>
      <c r="HEI8" s="33"/>
      <c r="HEJ8" s="33"/>
      <c r="HEK8" s="33"/>
      <c r="HEL8" s="33"/>
      <c r="HEM8" s="33"/>
      <c r="HEN8" s="33"/>
      <c r="HEO8" s="33"/>
      <c r="HEP8" s="33"/>
      <c r="HEQ8" s="33"/>
      <c r="HER8" s="33"/>
      <c r="HES8" s="33"/>
      <c r="HET8" s="33"/>
      <c r="HEU8" s="33"/>
      <c r="HEV8" s="33"/>
      <c r="HEW8" s="33"/>
      <c r="HEX8" s="33"/>
      <c r="HEY8" s="33"/>
      <c r="HEZ8" s="33"/>
      <c r="HFA8" s="33"/>
      <c r="HFB8" s="33"/>
      <c r="HFC8" s="33"/>
      <c r="HFD8" s="33"/>
      <c r="HFE8" s="33"/>
      <c r="HFF8" s="33"/>
      <c r="HFG8" s="33"/>
      <c r="HFH8" s="33"/>
      <c r="HFI8" s="33"/>
      <c r="HFJ8" s="33"/>
      <c r="HFK8" s="33"/>
      <c r="HFL8" s="33"/>
      <c r="HFM8" s="33"/>
      <c r="HFN8" s="33"/>
      <c r="HFO8" s="33"/>
      <c r="HFP8" s="33"/>
      <c r="HFQ8" s="33"/>
      <c r="HFR8" s="33"/>
      <c r="HFS8" s="33"/>
      <c r="HFT8" s="33"/>
      <c r="HFU8" s="33"/>
      <c r="HFV8" s="33"/>
      <c r="HFW8" s="33"/>
      <c r="HFX8" s="33"/>
      <c r="HFY8" s="33"/>
      <c r="HFZ8" s="33"/>
      <c r="HGA8" s="33"/>
      <c r="HGB8" s="33"/>
      <c r="HGC8" s="33"/>
      <c r="HGD8" s="33"/>
      <c r="HGE8" s="33"/>
      <c r="HGF8" s="33"/>
      <c r="HGG8" s="33"/>
      <c r="HGH8" s="33"/>
      <c r="HGI8" s="33"/>
      <c r="HGJ8" s="33"/>
      <c r="HGK8" s="33"/>
      <c r="HGL8" s="33"/>
      <c r="HGM8" s="33"/>
      <c r="HGN8" s="33"/>
      <c r="HGO8" s="33"/>
      <c r="HGP8" s="33"/>
      <c r="HGQ8" s="33"/>
      <c r="HGR8" s="33"/>
      <c r="HGS8" s="33"/>
      <c r="HGT8" s="33"/>
      <c r="HGU8" s="33"/>
      <c r="HGV8" s="33"/>
      <c r="HGW8" s="33"/>
      <c r="HGX8" s="33"/>
      <c r="HGY8" s="33"/>
      <c r="HGZ8" s="33"/>
      <c r="HHA8" s="33"/>
      <c r="HHB8" s="33"/>
      <c r="HHC8" s="33"/>
      <c r="HHD8" s="33"/>
      <c r="HHE8" s="33"/>
      <c r="HHF8" s="33"/>
      <c r="HHG8" s="33"/>
      <c r="HHH8" s="33"/>
      <c r="HHI8" s="33"/>
      <c r="HHJ8" s="33"/>
      <c r="HHK8" s="33"/>
      <c r="HHL8" s="33"/>
      <c r="HHM8" s="33"/>
      <c r="HHN8" s="33"/>
      <c r="HHO8" s="33"/>
      <c r="HHP8" s="33"/>
      <c r="HHQ8" s="33"/>
      <c r="HHR8" s="33"/>
      <c r="HHS8" s="33"/>
      <c r="HHT8" s="33"/>
      <c r="HHU8" s="33"/>
      <c r="HHV8" s="33"/>
      <c r="HHW8" s="33"/>
      <c r="HHX8" s="33"/>
      <c r="HHY8" s="33"/>
      <c r="HHZ8" s="33"/>
      <c r="HIA8" s="33"/>
      <c r="HIB8" s="33"/>
      <c r="HIC8" s="33"/>
      <c r="HID8" s="33"/>
      <c r="HIE8" s="33"/>
      <c r="HIF8" s="33"/>
      <c r="HIG8" s="33"/>
      <c r="HIH8" s="33"/>
      <c r="HII8" s="33"/>
      <c r="HIJ8" s="33"/>
      <c r="HIK8" s="33"/>
      <c r="HIL8" s="33"/>
      <c r="HIM8" s="33"/>
      <c r="HIN8" s="33"/>
      <c r="HIO8" s="33"/>
      <c r="HIP8" s="33"/>
      <c r="HIQ8" s="33"/>
      <c r="HIR8" s="33"/>
      <c r="HIS8" s="33"/>
      <c r="HIT8" s="33"/>
      <c r="HIU8" s="33"/>
      <c r="HIV8" s="33"/>
      <c r="HIW8" s="33"/>
      <c r="HIX8" s="33"/>
      <c r="HIY8" s="33"/>
      <c r="HIZ8" s="33"/>
      <c r="HJA8" s="33"/>
      <c r="HJB8" s="33"/>
      <c r="HJC8" s="33"/>
      <c r="HJD8" s="33"/>
      <c r="HJE8" s="33"/>
      <c r="HJF8" s="33"/>
      <c r="HJG8" s="33"/>
      <c r="HJH8" s="33"/>
      <c r="HJI8" s="33"/>
      <c r="HJJ8" s="33"/>
      <c r="HJK8" s="33"/>
      <c r="HJL8" s="33"/>
      <c r="HJM8" s="33"/>
      <c r="HJN8" s="33"/>
      <c r="HJO8" s="33"/>
      <c r="HJP8" s="33"/>
      <c r="HJQ8" s="33"/>
      <c r="HJR8" s="33"/>
      <c r="HJS8" s="33"/>
      <c r="HJT8" s="33"/>
      <c r="HJU8" s="33"/>
      <c r="HJV8" s="33"/>
      <c r="HJW8" s="33"/>
      <c r="HJX8" s="33"/>
      <c r="HJY8" s="33"/>
      <c r="HJZ8" s="33"/>
      <c r="HKA8" s="33"/>
      <c r="HKB8" s="33"/>
      <c r="HKC8" s="33"/>
      <c r="HKD8" s="33"/>
      <c r="HKE8" s="33"/>
      <c r="HKF8" s="33"/>
      <c r="HKG8" s="33"/>
      <c r="HKH8" s="33"/>
      <c r="HKI8" s="33"/>
      <c r="HKJ8" s="33"/>
      <c r="HKK8" s="33"/>
      <c r="HKL8" s="33"/>
      <c r="HKM8" s="33"/>
      <c r="HKN8" s="33"/>
      <c r="HKO8" s="33"/>
      <c r="HKP8" s="33"/>
      <c r="HKQ8" s="33"/>
      <c r="HKR8" s="33"/>
      <c r="HKS8" s="33"/>
      <c r="HKT8" s="33"/>
      <c r="HKU8" s="33"/>
      <c r="HKV8" s="33"/>
      <c r="HKW8" s="33"/>
      <c r="HKX8" s="33"/>
      <c r="HKY8" s="33"/>
      <c r="HKZ8" s="33"/>
      <c r="HLA8" s="33"/>
      <c r="HLB8" s="33"/>
      <c r="HLC8" s="33"/>
      <c r="HLD8" s="33"/>
      <c r="HLE8" s="33"/>
      <c r="HLF8" s="33"/>
      <c r="HLG8" s="33"/>
      <c r="HLH8" s="33"/>
      <c r="HLI8" s="33"/>
      <c r="HLJ8" s="33"/>
      <c r="HLK8" s="33"/>
      <c r="HLL8" s="33"/>
      <c r="HLM8" s="33"/>
      <c r="HLN8" s="33"/>
      <c r="HLO8" s="33"/>
      <c r="HLP8" s="33"/>
      <c r="HLQ8" s="33"/>
      <c r="HLR8" s="33"/>
      <c r="HLS8" s="33"/>
      <c r="HLT8" s="33"/>
      <c r="HLU8" s="33"/>
      <c r="HLV8" s="33"/>
      <c r="HLW8" s="33"/>
      <c r="HLX8" s="33"/>
      <c r="HLY8" s="33"/>
      <c r="HLZ8" s="33"/>
      <c r="HMA8" s="33"/>
      <c r="HMB8" s="33"/>
      <c r="HMC8" s="33"/>
      <c r="HMD8" s="33"/>
      <c r="HME8" s="33"/>
      <c r="HMF8" s="33"/>
      <c r="HMG8" s="33"/>
      <c r="HMH8" s="33"/>
      <c r="HMI8" s="33"/>
      <c r="HMJ8" s="33"/>
      <c r="HMK8" s="33"/>
      <c r="HML8" s="33"/>
      <c r="HMM8" s="33"/>
      <c r="HMN8" s="33"/>
      <c r="HMO8" s="33"/>
      <c r="HMP8" s="33"/>
      <c r="HMQ8" s="33"/>
      <c r="HMR8" s="33"/>
      <c r="HMS8" s="33"/>
      <c r="HMT8" s="33"/>
      <c r="HMU8" s="33"/>
      <c r="HMV8" s="33"/>
      <c r="HMW8" s="33"/>
      <c r="HMX8" s="33"/>
      <c r="HMY8" s="33"/>
      <c r="HMZ8" s="33"/>
      <c r="HNA8" s="33"/>
      <c r="HNB8" s="33"/>
      <c r="HNC8" s="33"/>
      <c r="HND8" s="33"/>
      <c r="HNE8" s="33"/>
      <c r="HNF8" s="33"/>
      <c r="HNG8" s="33"/>
      <c r="HNH8" s="33"/>
      <c r="HNI8" s="33"/>
      <c r="HNJ8" s="33"/>
      <c r="HNK8" s="33"/>
      <c r="HNL8" s="33"/>
      <c r="HNM8" s="33"/>
      <c r="HNN8" s="33"/>
      <c r="HNO8" s="33"/>
      <c r="HNP8" s="33"/>
      <c r="HNQ8" s="33"/>
      <c r="HNR8" s="33"/>
      <c r="HNS8" s="33"/>
      <c r="HNT8" s="33"/>
      <c r="HNU8" s="33"/>
      <c r="HNV8" s="33"/>
      <c r="HNW8" s="33"/>
      <c r="HNX8" s="33"/>
      <c r="HNY8" s="33"/>
      <c r="HNZ8" s="33"/>
      <c r="HOA8" s="33"/>
      <c r="HOB8" s="33"/>
      <c r="HOC8" s="33"/>
      <c r="HOD8" s="33"/>
      <c r="HOE8" s="33"/>
      <c r="HOF8" s="33"/>
      <c r="HOG8" s="33"/>
      <c r="HOH8" s="33"/>
      <c r="HOI8" s="33"/>
      <c r="HOJ8" s="33"/>
      <c r="HOK8" s="33"/>
      <c r="HOL8" s="33"/>
      <c r="HOM8" s="33"/>
      <c r="HON8" s="33"/>
      <c r="HOO8" s="33"/>
      <c r="HOP8" s="33"/>
      <c r="HOQ8" s="33"/>
      <c r="HOR8" s="33"/>
      <c r="HOS8" s="33"/>
      <c r="HOT8" s="33"/>
      <c r="HOU8" s="33"/>
      <c r="HOV8" s="33"/>
      <c r="HOW8" s="33"/>
      <c r="HOX8" s="33"/>
      <c r="HOY8" s="33"/>
      <c r="HOZ8" s="33"/>
      <c r="HPA8" s="33"/>
      <c r="HPB8" s="33"/>
      <c r="HPC8" s="33"/>
      <c r="HPD8" s="33"/>
      <c r="HPE8" s="33"/>
      <c r="HPF8" s="33"/>
      <c r="HPG8" s="33"/>
      <c r="HPH8" s="33"/>
      <c r="HPI8" s="33"/>
      <c r="HPJ8" s="33"/>
      <c r="HPK8" s="33"/>
      <c r="HPL8" s="33"/>
      <c r="HPM8" s="33"/>
      <c r="HPN8" s="33"/>
      <c r="HPO8" s="33"/>
      <c r="HPP8" s="33"/>
      <c r="HPQ8" s="33"/>
      <c r="HPR8" s="33"/>
      <c r="HPS8" s="33"/>
      <c r="HPT8" s="33"/>
      <c r="HPU8" s="33"/>
      <c r="HPV8" s="33"/>
      <c r="HPW8" s="33"/>
      <c r="HPX8" s="33"/>
      <c r="HPY8" s="33"/>
      <c r="HPZ8" s="33"/>
      <c r="HQA8" s="33"/>
      <c r="HQB8" s="33"/>
      <c r="HQC8" s="33"/>
      <c r="HQD8" s="33"/>
      <c r="HQE8" s="33"/>
      <c r="HQF8" s="33"/>
      <c r="HQG8" s="33"/>
      <c r="HQH8" s="33"/>
      <c r="HQI8" s="33"/>
      <c r="HQJ8" s="33"/>
      <c r="HQK8" s="33"/>
      <c r="HQL8" s="33"/>
      <c r="HQM8" s="33"/>
      <c r="HQN8" s="33"/>
      <c r="HQO8" s="33"/>
      <c r="HQP8" s="33"/>
      <c r="HQQ8" s="33"/>
      <c r="HQR8" s="33"/>
      <c r="HQS8" s="33"/>
      <c r="HQT8" s="33"/>
      <c r="HQU8" s="33"/>
      <c r="HQV8" s="33"/>
      <c r="HQW8" s="33"/>
      <c r="HQX8" s="33"/>
      <c r="HQY8" s="33"/>
      <c r="HQZ8" s="33"/>
      <c r="HRA8" s="33"/>
      <c r="HRB8" s="33"/>
      <c r="HRC8" s="33"/>
      <c r="HRD8" s="33"/>
      <c r="HRE8" s="33"/>
      <c r="HRF8" s="33"/>
      <c r="HRG8" s="33"/>
      <c r="HRH8" s="33"/>
      <c r="HRI8" s="33"/>
      <c r="HRJ8" s="33"/>
      <c r="HRK8" s="33"/>
      <c r="HRL8" s="33"/>
      <c r="HRM8" s="33"/>
      <c r="HRN8" s="33"/>
      <c r="HRO8" s="33"/>
      <c r="HRP8" s="33"/>
      <c r="HRQ8" s="33"/>
      <c r="HRR8" s="33"/>
      <c r="HRS8" s="33"/>
      <c r="HRT8" s="33"/>
      <c r="HRU8" s="33"/>
      <c r="HRV8" s="33"/>
      <c r="HRW8" s="33"/>
      <c r="HRX8" s="33"/>
      <c r="HRY8" s="33"/>
      <c r="HRZ8" s="33"/>
      <c r="HSA8" s="33"/>
      <c r="HSB8" s="33"/>
      <c r="HSC8" s="33"/>
      <c r="HSD8" s="33"/>
      <c r="HSE8" s="33"/>
      <c r="HSF8" s="33"/>
      <c r="HSG8" s="33"/>
      <c r="HSH8" s="33"/>
      <c r="HSI8" s="33"/>
      <c r="HSJ8" s="33"/>
      <c r="HSK8" s="33"/>
      <c r="HSL8" s="33"/>
      <c r="HSM8" s="33"/>
      <c r="HSN8" s="33"/>
      <c r="HSO8" s="33"/>
      <c r="HSP8" s="33"/>
      <c r="HSQ8" s="33"/>
      <c r="HSR8" s="33"/>
      <c r="HSS8" s="33"/>
      <c r="HST8" s="33"/>
      <c r="HSU8" s="33"/>
      <c r="HSV8" s="33"/>
      <c r="HSW8" s="33"/>
      <c r="HSX8" s="33"/>
      <c r="HSY8" s="33"/>
      <c r="HSZ8" s="33"/>
      <c r="HTA8" s="33"/>
      <c r="HTB8" s="33"/>
      <c r="HTC8" s="33"/>
      <c r="HTD8" s="33"/>
      <c r="HTE8" s="33"/>
      <c r="HTF8" s="33"/>
      <c r="HTG8" s="33"/>
      <c r="HTH8" s="33"/>
      <c r="HTI8" s="33"/>
      <c r="HTJ8" s="33"/>
      <c r="HTK8" s="33"/>
      <c r="HTL8" s="33"/>
      <c r="HTM8" s="33"/>
      <c r="HTN8" s="33"/>
      <c r="HTO8" s="33"/>
      <c r="HTP8" s="33"/>
      <c r="HTQ8" s="33"/>
      <c r="HTR8" s="33"/>
      <c r="HTS8" s="33"/>
      <c r="HTT8" s="33"/>
      <c r="HTU8" s="33"/>
      <c r="HTV8" s="33"/>
      <c r="HTW8" s="33"/>
      <c r="HTX8" s="33"/>
      <c r="HTY8" s="33"/>
      <c r="HTZ8" s="33"/>
      <c r="HUA8" s="33"/>
      <c r="HUB8" s="33"/>
      <c r="HUC8" s="33"/>
      <c r="HUD8" s="33"/>
      <c r="HUE8" s="33"/>
      <c r="HUF8" s="33"/>
      <c r="HUG8" s="33"/>
      <c r="HUH8" s="33"/>
      <c r="HUI8" s="33"/>
      <c r="HUJ8" s="33"/>
      <c r="HUK8" s="33"/>
      <c r="HUL8" s="33"/>
      <c r="HUM8" s="33"/>
      <c r="HUN8" s="33"/>
      <c r="HUO8" s="33"/>
      <c r="HUP8" s="33"/>
      <c r="HUQ8" s="33"/>
      <c r="HUR8" s="33"/>
      <c r="HUS8" s="33"/>
      <c r="HUT8" s="33"/>
      <c r="HUU8" s="33"/>
      <c r="HUV8" s="33"/>
      <c r="HUW8" s="33"/>
      <c r="HUX8" s="33"/>
      <c r="HUY8" s="33"/>
      <c r="HUZ8" s="33"/>
      <c r="HVA8" s="33"/>
      <c r="HVB8" s="33"/>
      <c r="HVC8" s="33"/>
      <c r="HVD8" s="33"/>
      <c r="HVE8" s="33"/>
      <c r="HVF8" s="33"/>
      <c r="HVG8" s="33"/>
      <c r="HVH8" s="33"/>
      <c r="HVI8" s="33"/>
      <c r="HVJ8" s="33"/>
      <c r="HVK8" s="33"/>
      <c r="HVL8" s="33"/>
      <c r="HVM8" s="33"/>
      <c r="HVN8" s="33"/>
      <c r="HVO8" s="33"/>
      <c r="HVP8" s="33"/>
      <c r="HVQ8" s="33"/>
      <c r="HVR8" s="33"/>
      <c r="HVS8" s="33"/>
      <c r="HVT8" s="33"/>
      <c r="HVU8" s="33"/>
      <c r="HVV8" s="33"/>
      <c r="HVW8" s="33"/>
      <c r="HVX8" s="33"/>
      <c r="HVY8" s="33"/>
      <c r="HVZ8" s="33"/>
      <c r="HWA8" s="33"/>
      <c r="HWB8" s="33"/>
      <c r="HWC8" s="33"/>
      <c r="HWD8" s="33"/>
      <c r="HWE8" s="33"/>
      <c r="HWF8" s="33"/>
      <c r="HWG8" s="33"/>
      <c r="HWH8" s="33"/>
      <c r="HWI8" s="33"/>
      <c r="HWJ8" s="33"/>
      <c r="HWK8" s="33"/>
      <c r="HWL8" s="33"/>
      <c r="HWM8" s="33"/>
      <c r="HWN8" s="33"/>
      <c r="HWO8" s="33"/>
      <c r="HWP8" s="33"/>
      <c r="HWQ8" s="33"/>
      <c r="HWR8" s="33"/>
      <c r="HWS8" s="33"/>
      <c r="HWT8" s="33"/>
      <c r="HWU8" s="33"/>
      <c r="HWV8" s="33"/>
      <c r="HWW8" s="33"/>
      <c r="HWX8" s="33"/>
      <c r="HWY8" s="33"/>
      <c r="HWZ8" s="33"/>
      <c r="HXA8" s="33"/>
      <c r="HXB8" s="33"/>
      <c r="HXC8" s="33"/>
      <c r="HXD8" s="33"/>
      <c r="HXE8" s="33"/>
      <c r="HXF8" s="33"/>
      <c r="HXG8" s="33"/>
      <c r="HXH8" s="33"/>
      <c r="HXI8" s="33"/>
      <c r="HXJ8" s="33"/>
      <c r="HXK8" s="33"/>
      <c r="HXL8" s="33"/>
      <c r="HXM8" s="33"/>
      <c r="HXN8" s="33"/>
      <c r="HXO8" s="33"/>
      <c r="HXP8" s="33"/>
      <c r="HXQ8" s="33"/>
      <c r="HXR8" s="33"/>
      <c r="HXS8" s="33"/>
      <c r="HXT8" s="33"/>
      <c r="HXU8" s="33"/>
      <c r="HXV8" s="33"/>
      <c r="HXW8" s="33"/>
      <c r="HXX8" s="33"/>
      <c r="HXY8" s="33"/>
      <c r="HXZ8" s="33"/>
      <c r="HYA8" s="33"/>
      <c r="HYB8" s="33"/>
      <c r="HYC8" s="33"/>
      <c r="HYD8" s="33"/>
      <c r="HYE8" s="33"/>
      <c r="HYF8" s="33"/>
      <c r="HYG8" s="33"/>
      <c r="HYH8" s="33"/>
      <c r="HYI8" s="33"/>
      <c r="HYJ8" s="33"/>
      <c r="HYK8" s="33"/>
      <c r="HYL8" s="33"/>
      <c r="HYM8" s="33"/>
      <c r="HYN8" s="33"/>
      <c r="HYO8" s="33"/>
      <c r="HYP8" s="33"/>
      <c r="HYQ8" s="33"/>
      <c r="HYR8" s="33"/>
      <c r="HYS8" s="33"/>
      <c r="HYT8" s="33"/>
      <c r="HYU8" s="33"/>
      <c r="HYV8" s="33"/>
      <c r="HYW8" s="33"/>
      <c r="HYX8" s="33"/>
      <c r="HYY8" s="33"/>
      <c r="HYZ8" s="33"/>
      <c r="HZA8" s="33"/>
      <c r="HZB8" s="33"/>
      <c r="HZC8" s="33"/>
      <c r="HZD8" s="33"/>
      <c r="HZE8" s="33"/>
      <c r="HZF8" s="33"/>
      <c r="HZG8" s="33"/>
      <c r="HZH8" s="33"/>
      <c r="HZI8" s="33"/>
      <c r="HZJ8" s="33"/>
      <c r="HZK8" s="33"/>
      <c r="HZL8" s="33"/>
      <c r="HZM8" s="33"/>
      <c r="HZN8" s="33"/>
      <c r="HZO8" s="33"/>
      <c r="HZP8" s="33"/>
      <c r="HZQ8" s="33"/>
      <c r="HZR8" s="33"/>
      <c r="HZS8" s="33"/>
      <c r="HZT8" s="33"/>
      <c r="HZU8" s="33"/>
      <c r="HZV8" s="33"/>
      <c r="HZW8" s="33"/>
      <c r="HZX8" s="33"/>
      <c r="HZY8" s="33"/>
      <c r="HZZ8" s="33"/>
      <c r="IAA8" s="33"/>
      <c r="IAB8" s="33"/>
      <c r="IAC8" s="33"/>
      <c r="IAD8" s="33"/>
      <c r="IAE8" s="33"/>
      <c r="IAF8" s="33"/>
      <c r="IAG8" s="33"/>
      <c r="IAH8" s="33"/>
      <c r="IAI8" s="33"/>
      <c r="IAJ8" s="33"/>
      <c r="IAK8" s="33"/>
      <c r="IAL8" s="33"/>
      <c r="IAM8" s="33"/>
      <c r="IAN8" s="33"/>
      <c r="IAO8" s="33"/>
      <c r="IAP8" s="33"/>
      <c r="IAQ8" s="33"/>
      <c r="IAR8" s="33"/>
      <c r="IAS8" s="33"/>
      <c r="IAT8" s="33"/>
      <c r="IAU8" s="33"/>
      <c r="IAV8" s="33"/>
      <c r="IAW8" s="33"/>
      <c r="IAX8" s="33"/>
      <c r="IAY8" s="33"/>
      <c r="IAZ8" s="33"/>
      <c r="IBA8" s="33"/>
      <c r="IBB8" s="33"/>
      <c r="IBC8" s="33"/>
      <c r="IBD8" s="33"/>
      <c r="IBE8" s="33"/>
      <c r="IBF8" s="33"/>
      <c r="IBG8" s="33"/>
      <c r="IBH8" s="33"/>
      <c r="IBI8" s="33"/>
      <c r="IBJ8" s="33"/>
      <c r="IBK8" s="33"/>
      <c r="IBL8" s="33"/>
      <c r="IBM8" s="33"/>
      <c r="IBN8" s="33"/>
      <c r="IBO8" s="33"/>
      <c r="IBP8" s="33"/>
      <c r="IBQ8" s="33"/>
      <c r="IBR8" s="33"/>
      <c r="IBS8" s="33"/>
      <c r="IBT8" s="33"/>
      <c r="IBU8" s="33"/>
      <c r="IBV8" s="33"/>
      <c r="IBW8" s="33"/>
      <c r="IBX8" s="33"/>
      <c r="IBY8" s="33"/>
      <c r="IBZ8" s="33"/>
      <c r="ICA8" s="33"/>
      <c r="ICB8" s="33"/>
      <c r="ICC8" s="33"/>
      <c r="ICD8" s="33"/>
      <c r="ICE8" s="33"/>
      <c r="ICF8" s="33"/>
      <c r="ICG8" s="33"/>
      <c r="ICH8" s="33"/>
      <c r="ICI8" s="33"/>
      <c r="ICJ8" s="33"/>
      <c r="ICK8" s="33"/>
      <c r="ICL8" s="33"/>
      <c r="ICM8" s="33"/>
      <c r="ICN8" s="33"/>
      <c r="ICO8" s="33"/>
      <c r="ICP8" s="33"/>
      <c r="ICQ8" s="33"/>
      <c r="ICR8" s="33"/>
      <c r="ICS8" s="33"/>
      <c r="ICT8" s="33"/>
      <c r="ICU8" s="33"/>
      <c r="ICV8" s="33"/>
      <c r="ICW8" s="33"/>
      <c r="ICX8" s="33"/>
      <c r="ICY8" s="33"/>
      <c r="ICZ8" s="33"/>
      <c r="IDA8" s="33"/>
      <c r="IDB8" s="33"/>
      <c r="IDC8" s="33"/>
      <c r="IDD8" s="33"/>
      <c r="IDE8" s="33"/>
      <c r="IDF8" s="33"/>
      <c r="IDG8" s="33"/>
      <c r="IDH8" s="33"/>
      <c r="IDI8" s="33"/>
      <c r="IDJ8" s="33"/>
      <c r="IDK8" s="33"/>
      <c r="IDL8" s="33"/>
      <c r="IDM8" s="33"/>
      <c r="IDN8" s="33"/>
      <c r="IDO8" s="33"/>
      <c r="IDP8" s="33"/>
      <c r="IDQ8" s="33"/>
      <c r="IDR8" s="33"/>
      <c r="IDS8" s="33"/>
      <c r="IDT8" s="33"/>
      <c r="IDU8" s="33"/>
      <c r="IDV8" s="33"/>
      <c r="IDW8" s="33"/>
      <c r="IDX8" s="33"/>
      <c r="IDY8" s="33"/>
      <c r="IDZ8" s="33"/>
      <c r="IEA8" s="33"/>
      <c r="IEB8" s="33"/>
      <c r="IEC8" s="33"/>
      <c r="IED8" s="33"/>
      <c r="IEE8" s="33"/>
      <c r="IEF8" s="33"/>
      <c r="IEG8" s="33"/>
      <c r="IEH8" s="33"/>
      <c r="IEI8" s="33"/>
      <c r="IEJ8" s="33"/>
      <c r="IEK8" s="33"/>
      <c r="IEL8" s="33"/>
      <c r="IEM8" s="33"/>
      <c r="IEN8" s="33"/>
      <c r="IEO8" s="33"/>
      <c r="IEP8" s="33"/>
      <c r="IEQ8" s="33"/>
      <c r="IER8" s="33"/>
      <c r="IES8" s="33"/>
      <c r="IET8" s="33"/>
      <c r="IEU8" s="33"/>
      <c r="IEV8" s="33"/>
      <c r="IEW8" s="33"/>
      <c r="IEX8" s="33"/>
      <c r="IEY8" s="33"/>
      <c r="IEZ8" s="33"/>
      <c r="IFA8" s="33"/>
      <c r="IFB8" s="33"/>
      <c r="IFC8" s="33"/>
      <c r="IFD8" s="33"/>
      <c r="IFE8" s="33"/>
      <c r="IFF8" s="33"/>
      <c r="IFG8" s="33"/>
      <c r="IFH8" s="33"/>
      <c r="IFI8" s="33"/>
      <c r="IFJ8" s="33"/>
      <c r="IFK8" s="33"/>
      <c r="IFL8" s="33"/>
      <c r="IFM8" s="33"/>
      <c r="IFN8" s="33"/>
      <c r="IFO8" s="33"/>
      <c r="IFP8" s="33"/>
      <c r="IFQ8" s="33"/>
      <c r="IFR8" s="33"/>
      <c r="IFS8" s="33"/>
      <c r="IFT8" s="33"/>
      <c r="IFU8" s="33"/>
      <c r="IFV8" s="33"/>
      <c r="IFW8" s="33"/>
      <c r="IFX8" s="33"/>
      <c r="IFY8" s="33"/>
      <c r="IFZ8" s="33"/>
      <c r="IGA8" s="33"/>
      <c r="IGB8" s="33"/>
      <c r="IGC8" s="33"/>
      <c r="IGD8" s="33"/>
      <c r="IGE8" s="33"/>
      <c r="IGF8" s="33"/>
      <c r="IGG8" s="33"/>
      <c r="IGH8" s="33"/>
      <c r="IGI8" s="33"/>
      <c r="IGJ8" s="33"/>
      <c r="IGK8" s="33"/>
      <c r="IGL8" s="33"/>
      <c r="IGM8" s="33"/>
      <c r="IGN8" s="33"/>
      <c r="IGO8" s="33"/>
      <c r="IGP8" s="33"/>
      <c r="IGQ8" s="33"/>
      <c r="IGR8" s="33"/>
      <c r="IGS8" s="33"/>
      <c r="IGT8" s="33"/>
      <c r="IGU8" s="33"/>
      <c r="IGV8" s="33"/>
      <c r="IGW8" s="33"/>
      <c r="IGX8" s="33"/>
      <c r="IGY8" s="33"/>
      <c r="IGZ8" s="33"/>
      <c r="IHA8" s="33"/>
      <c r="IHB8" s="33"/>
      <c r="IHC8" s="33"/>
      <c r="IHD8" s="33"/>
      <c r="IHE8" s="33"/>
      <c r="IHF8" s="33"/>
      <c r="IHG8" s="33"/>
      <c r="IHH8" s="33"/>
      <c r="IHI8" s="33"/>
      <c r="IHJ8" s="33"/>
      <c r="IHK8" s="33"/>
      <c r="IHL8" s="33"/>
      <c r="IHM8" s="33"/>
      <c r="IHN8" s="33"/>
      <c r="IHO8" s="33"/>
      <c r="IHP8" s="33"/>
      <c r="IHQ8" s="33"/>
      <c r="IHR8" s="33"/>
      <c r="IHS8" s="33"/>
      <c r="IHT8" s="33"/>
      <c r="IHU8" s="33"/>
      <c r="IHV8" s="33"/>
      <c r="IHW8" s="33"/>
      <c r="IHX8" s="33"/>
      <c r="IHY8" s="33"/>
      <c r="IHZ8" s="33"/>
      <c r="IIA8" s="33"/>
      <c r="IIB8" s="33"/>
      <c r="IIC8" s="33"/>
      <c r="IID8" s="33"/>
      <c r="IIE8" s="33"/>
      <c r="IIF8" s="33"/>
      <c r="IIG8" s="33"/>
      <c r="IIH8" s="33"/>
      <c r="III8" s="33"/>
      <c r="IIJ8" s="33"/>
      <c r="IIK8" s="33"/>
      <c r="IIL8" s="33"/>
      <c r="IIM8" s="33"/>
      <c r="IIN8" s="33"/>
      <c r="IIO8" s="33"/>
      <c r="IIP8" s="33"/>
      <c r="IIQ8" s="33"/>
      <c r="IIR8" s="33"/>
      <c r="IIS8" s="33"/>
      <c r="IIT8" s="33"/>
      <c r="IIU8" s="33"/>
      <c r="IIV8" s="33"/>
      <c r="IIW8" s="33"/>
      <c r="IIX8" s="33"/>
      <c r="IIY8" s="33"/>
      <c r="IIZ8" s="33"/>
      <c r="IJA8" s="33"/>
      <c r="IJB8" s="33"/>
      <c r="IJC8" s="33"/>
      <c r="IJD8" s="33"/>
      <c r="IJE8" s="33"/>
      <c r="IJF8" s="33"/>
      <c r="IJG8" s="33"/>
      <c r="IJH8" s="33"/>
      <c r="IJI8" s="33"/>
      <c r="IJJ8" s="33"/>
      <c r="IJK8" s="33"/>
      <c r="IJL8" s="33"/>
      <c r="IJM8" s="33"/>
      <c r="IJN8" s="33"/>
      <c r="IJO8" s="33"/>
      <c r="IJP8" s="33"/>
      <c r="IJQ8" s="33"/>
      <c r="IJR8" s="33"/>
      <c r="IJS8" s="33"/>
      <c r="IJT8" s="33"/>
      <c r="IJU8" s="33"/>
      <c r="IJV8" s="33"/>
      <c r="IJW8" s="33"/>
      <c r="IJX8" s="33"/>
      <c r="IJY8" s="33"/>
      <c r="IJZ8" s="33"/>
      <c r="IKA8" s="33"/>
      <c r="IKB8" s="33"/>
      <c r="IKC8" s="33"/>
      <c r="IKD8" s="33"/>
      <c r="IKE8" s="33"/>
      <c r="IKF8" s="33"/>
      <c r="IKG8" s="33"/>
      <c r="IKH8" s="33"/>
      <c r="IKI8" s="33"/>
      <c r="IKJ8" s="33"/>
      <c r="IKK8" s="33"/>
      <c r="IKL8" s="33"/>
      <c r="IKM8" s="33"/>
      <c r="IKN8" s="33"/>
      <c r="IKO8" s="33"/>
      <c r="IKP8" s="33"/>
      <c r="IKQ8" s="33"/>
      <c r="IKR8" s="33"/>
      <c r="IKS8" s="33"/>
      <c r="IKT8" s="33"/>
      <c r="IKU8" s="33"/>
      <c r="IKV8" s="33"/>
      <c r="IKW8" s="33"/>
      <c r="IKX8" s="33"/>
      <c r="IKY8" s="33"/>
      <c r="IKZ8" s="33"/>
      <c r="ILA8" s="33"/>
      <c r="ILB8" s="33"/>
      <c r="ILC8" s="33"/>
      <c r="ILD8" s="33"/>
      <c r="ILE8" s="33"/>
      <c r="ILF8" s="33"/>
      <c r="ILG8" s="33"/>
      <c r="ILH8" s="33"/>
      <c r="ILI8" s="33"/>
      <c r="ILJ8" s="33"/>
      <c r="ILK8" s="33"/>
      <c r="ILL8" s="33"/>
      <c r="ILM8" s="33"/>
      <c r="ILN8" s="33"/>
      <c r="ILO8" s="33"/>
      <c r="ILP8" s="33"/>
      <c r="ILQ8" s="33"/>
      <c r="ILR8" s="33"/>
      <c r="ILS8" s="33"/>
      <c r="ILT8" s="33"/>
      <c r="ILU8" s="33"/>
      <c r="ILV8" s="33"/>
      <c r="ILW8" s="33"/>
      <c r="ILX8" s="33"/>
      <c r="ILY8" s="33"/>
      <c r="ILZ8" s="33"/>
      <c r="IMA8" s="33"/>
      <c r="IMB8" s="33"/>
      <c r="IMC8" s="33"/>
      <c r="IMD8" s="33"/>
      <c r="IME8" s="33"/>
      <c r="IMF8" s="33"/>
      <c r="IMG8" s="33"/>
      <c r="IMH8" s="33"/>
      <c r="IMI8" s="33"/>
      <c r="IMJ8" s="33"/>
      <c r="IMK8" s="33"/>
      <c r="IML8" s="33"/>
      <c r="IMM8" s="33"/>
      <c r="IMN8" s="33"/>
      <c r="IMO8" s="33"/>
      <c r="IMP8" s="33"/>
      <c r="IMQ8" s="33"/>
      <c r="IMR8" s="33"/>
      <c r="IMS8" s="33"/>
      <c r="IMT8" s="33"/>
      <c r="IMU8" s="33"/>
      <c r="IMV8" s="33"/>
      <c r="IMW8" s="33"/>
      <c r="IMX8" s="33"/>
      <c r="IMY8" s="33"/>
      <c r="IMZ8" s="33"/>
      <c r="INA8" s="33"/>
      <c r="INB8" s="33"/>
      <c r="INC8" s="33"/>
      <c r="IND8" s="33"/>
      <c r="INE8" s="33"/>
      <c r="INF8" s="33"/>
      <c r="ING8" s="33"/>
      <c r="INH8" s="33"/>
      <c r="INI8" s="33"/>
      <c r="INJ8" s="33"/>
      <c r="INK8" s="33"/>
      <c r="INL8" s="33"/>
      <c r="INM8" s="33"/>
      <c r="INN8" s="33"/>
      <c r="INO8" s="33"/>
      <c r="INP8" s="33"/>
      <c r="INQ8" s="33"/>
      <c r="INR8" s="33"/>
      <c r="INS8" s="33"/>
      <c r="INT8" s="33"/>
      <c r="INU8" s="33"/>
      <c r="INV8" s="33"/>
      <c r="INW8" s="33"/>
      <c r="INX8" s="33"/>
      <c r="INY8" s="33"/>
      <c r="INZ8" s="33"/>
      <c r="IOA8" s="33"/>
      <c r="IOB8" s="33"/>
      <c r="IOC8" s="33"/>
      <c r="IOD8" s="33"/>
      <c r="IOE8" s="33"/>
      <c r="IOF8" s="33"/>
      <c r="IOG8" s="33"/>
      <c r="IOH8" s="33"/>
      <c r="IOI8" s="33"/>
      <c r="IOJ8" s="33"/>
      <c r="IOK8" s="33"/>
      <c r="IOL8" s="33"/>
      <c r="IOM8" s="33"/>
      <c r="ION8" s="33"/>
      <c r="IOO8" s="33"/>
      <c r="IOP8" s="33"/>
      <c r="IOQ8" s="33"/>
      <c r="IOR8" s="33"/>
      <c r="IOS8" s="33"/>
      <c r="IOT8" s="33"/>
      <c r="IOU8" s="33"/>
      <c r="IOV8" s="33"/>
      <c r="IOW8" s="33"/>
      <c r="IOX8" s="33"/>
      <c r="IOY8" s="33"/>
      <c r="IOZ8" s="33"/>
      <c r="IPA8" s="33"/>
      <c r="IPB8" s="33"/>
      <c r="IPC8" s="33"/>
      <c r="IPD8" s="33"/>
      <c r="IPE8" s="33"/>
      <c r="IPF8" s="33"/>
      <c r="IPG8" s="33"/>
      <c r="IPH8" s="33"/>
      <c r="IPI8" s="33"/>
      <c r="IPJ8" s="33"/>
      <c r="IPK8" s="33"/>
      <c r="IPL8" s="33"/>
      <c r="IPM8" s="33"/>
      <c r="IPN8" s="33"/>
      <c r="IPO8" s="33"/>
      <c r="IPP8" s="33"/>
      <c r="IPQ8" s="33"/>
      <c r="IPR8" s="33"/>
      <c r="IPS8" s="33"/>
      <c r="IPT8" s="33"/>
      <c r="IPU8" s="33"/>
      <c r="IPV8" s="33"/>
      <c r="IPW8" s="33"/>
      <c r="IPX8" s="33"/>
      <c r="IPY8" s="33"/>
      <c r="IPZ8" s="33"/>
      <c r="IQA8" s="33"/>
      <c r="IQB8" s="33"/>
      <c r="IQC8" s="33"/>
      <c r="IQD8" s="33"/>
      <c r="IQE8" s="33"/>
      <c r="IQF8" s="33"/>
      <c r="IQG8" s="33"/>
      <c r="IQH8" s="33"/>
      <c r="IQI8" s="33"/>
      <c r="IQJ8" s="33"/>
      <c r="IQK8" s="33"/>
      <c r="IQL8" s="33"/>
      <c r="IQM8" s="33"/>
      <c r="IQN8" s="33"/>
      <c r="IQO8" s="33"/>
      <c r="IQP8" s="33"/>
      <c r="IQQ8" s="33"/>
      <c r="IQR8" s="33"/>
      <c r="IQS8" s="33"/>
      <c r="IQT8" s="33"/>
      <c r="IQU8" s="33"/>
      <c r="IQV8" s="33"/>
      <c r="IQW8" s="33"/>
      <c r="IQX8" s="33"/>
      <c r="IQY8" s="33"/>
      <c r="IQZ8" s="33"/>
      <c r="IRA8" s="33"/>
      <c r="IRB8" s="33"/>
      <c r="IRC8" s="33"/>
      <c r="IRD8" s="33"/>
      <c r="IRE8" s="33"/>
      <c r="IRF8" s="33"/>
      <c r="IRG8" s="33"/>
      <c r="IRH8" s="33"/>
      <c r="IRI8" s="33"/>
      <c r="IRJ8" s="33"/>
      <c r="IRK8" s="33"/>
      <c r="IRL8" s="33"/>
      <c r="IRM8" s="33"/>
      <c r="IRN8" s="33"/>
      <c r="IRO8" s="33"/>
      <c r="IRP8" s="33"/>
      <c r="IRQ8" s="33"/>
      <c r="IRR8" s="33"/>
      <c r="IRS8" s="33"/>
      <c r="IRT8" s="33"/>
      <c r="IRU8" s="33"/>
      <c r="IRV8" s="33"/>
      <c r="IRW8" s="33"/>
      <c r="IRX8" s="33"/>
      <c r="IRY8" s="33"/>
      <c r="IRZ8" s="33"/>
      <c r="ISA8" s="33"/>
      <c r="ISB8" s="33"/>
      <c r="ISC8" s="33"/>
      <c r="ISD8" s="33"/>
      <c r="ISE8" s="33"/>
      <c r="ISF8" s="33"/>
      <c r="ISG8" s="33"/>
      <c r="ISH8" s="33"/>
      <c r="ISI8" s="33"/>
      <c r="ISJ8" s="33"/>
      <c r="ISK8" s="33"/>
      <c r="ISL8" s="33"/>
      <c r="ISM8" s="33"/>
      <c r="ISN8" s="33"/>
      <c r="ISO8" s="33"/>
      <c r="ISP8" s="33"/>
      <c r="ISQ8" s="33"/>
      <c r="ISR8" s="33"/>
      <c r="ISS8" s="33"/>
      <c r="IST8" s="33"/>
      <c r="ISU8" s="33"/>
      <c r="ISV8" s="33"/>
      <c r="ISW8" s="33"/>
      <c r="ISX8" s="33"/>
      <c r="ISY8" s="33"/>
      <c r="ISZ8" s="33"/>
      <c r="ITA8" s="33"/>
      <c r="ITB8" s="33"/>
      <c r="ITC8" s="33"/>
      <c r="ITD8" s="33"/>
      <c r="ITE8" s="33"/>
      <c r="ITF8" s="33"/>
      <c r="ITG8" s="33"/>
      <c r="ITH8" s="33"/>
      <c r="ITI8" s="33"/>
      <c r="ITJ8" s="33"/>
      <c r="ITK8" s="33"/>
      <c r="ITL8" s="33"/>
      <c r="ITM8" s="33"/>
      <c r="ITN8" s="33"/>
      <c r="ITO8" s="33"/>
      <c r="ITP8" s="33"/>
      <c r="ITQ8" s="33"/>
      <c r="ITR8" s="33"/>
      <c r="ITS8" s="33"/>
      <c r="ITT8" s="33"/>
      <c r="ITU8" s="33"/>
      <c r="ITV8" s="33"/>
      <c r="ITW8" s="33"/>
      <c r="ITX8" s="33"/>
      <c r="ITY8" s="33"/>
      <c r="ITZ8" s="33"/>
      <c r="IUA8" s="33"/>
      <c r="IUB8" s="33"/>
      <c r="IUC8" s="33"/>
      <c r="IUD8" s="33"/>
      <c r="IUE8" s="33"/>
      <c r="IUF8" s="33"/>
      <c r="IUG8" s="33"/>
      <c r="IUH8" s="33"/>
      <c r="IUI8" s="33"/>
      <c r="IUJ8" s="33"/>
      <c r="IUK8" s="33"/>
      <c r="IUL8" s="33"/>
      <c r="IUM8" s="33"/>
      <c r="IUN8" s="33"/>
      <c r="IUO8" s="33"/>
      <c r="IUP8" s="33"/>
      <c r="IUQ8" s="33"/>
      <c r="IUR8" s="33"/>
      <c r="IUS8" s="33"/>
      <c r="IUT8" s="33"/>
      <c r="IUU8" s="33"/>
      <c r="IUV8" s="33"/>
      <c r="IUW8" s="33"/>
      <c r="IUX8" s="33"/>
      <c r="IUY8" s="33"/>
      <c r="IUZ8" s="33"/>
      <c r="IVA8" s="33"/>
      <c r="IVB8" s="33"/>
      <c r="IVC8" s="33"/>
      <c r="IVD8" s="33"/>
      <c r="IVE8" s="33"/>
      <c r="IVF8" s="33"/>
      <c r="IVG8" s="33"/>
      <c r="IVH8" s="33"/>
      <c r="IVI8" s="33"/>
      <c r="IVJ8" s="33"/>
      <c r="IVK8" s="33"/>
      <c r="IVL8" s="33"/>
      <c r="IVM8" s="33"/>
      <c r="IVN8" s="33"/>
      <c r="IVO8" s="33"/>
      <c r="IVP8" s="33"/>
      <c r="IVQ8" s="33"/>
      <c r="IVR8" s="33"/>
      <c r="IVS8" s="33"/>
      <c r="IVT8" s="33"/>
      <c r="IVU8" s="33"/>
      <c r="IVV8" s="33"/>
      <c r="IVW8" s="33"/>
      <c r="IVX8" s="33"/>
      <c r="IVY8" s="33"/>
      <c r="IVZ8" s="33"/>
      <c r="IWA8" s="33"/>
      <c r="IWB8" s="33"/>
      <c r="IWC8" s="33"/>
      <c r="IWD8" s="33"/>
      <c r="IWE8" s="33"/>
      <c r="IWF8" s="33"/>
      <c r="IWG8" s="33"/>
      <c r="IWH8" s="33"/>
      <c r="IWI8" s="33"/>
      <c r="IWJ8" s="33"/>
      <c r="IWK8" s="33"/>
      <c r="IWL8" s="33"/>
      <c r="IWM8" s="33"/>
      <c r="IWN8" s="33"/>
      <c r="IWO8" s="33"/>
      <c r="IWP8" s="33"/>
      <c r="IWQ8" s="33"/>
      <c r="IWR8" s="33"/>
      <c r="IWS8" s="33"/>
      <c r="IWT8" s="33"/>
      <c r="IWU8" s="33"/>
      <c r="IWV8" s="33"/>
      <c r="IWW8" s="33"/>
      <c r="IWX8" s="33"/>
      <c r="IWY8" s="33"/>
      <c r="IWZ8" s="33"/>
      <c r="IXA8" s="33"/>
      <c r="IXB8" s="33"/>
      <c r="IXC8" s="33"/>
      <c r="IXD8" s="33"/>
      <c r="IXE8" s="33"/>
      <c r="IXF8" s="33"/>
      <c r="IXG8" s="33"/>
      <c r="IXH8" s="33"/>
      <c r="IXI8" s="33"/>
      <c r="IXJ8" s="33"/>
      <c r="IXK8" s="33"/>
      <c r="IXL8" s="33"/>
      <c r="IXM8" s="33"/>
      <c r="IXN8" s="33"/>
      <c r="IXO8" s="33"/>
      <c r="IXP8" s="33"/>
      <c r="IXQ8" s="33"/>
      <c r="IXR8" s="33"/>
      <c r="IXS8" s="33"/>
      <c r="IXT8" s="33"/>
      <c r="IXU8" s="33"/>
      <c r="IXV8" s="33"/>
      <c r="IXW8" s="33"/>
      <c r="IXX8" s="33"/>
      <c r="IXY8" s="33"/>
      <c r="IXZ8" s="33"/>
      <c r="IYA8" s="33"/>
      <c r="IYB8" s="33"/>
      <c r="IYC8" s="33"/>
      <c r="IYD8" s="33"/>
      <c r="IYE8" s="33"/>
      <c r="IYF8" s="33"/>
      <c r="IYG8" s="33"/>
      <c r="IYH8" s="33"/>
      <c r="IYI8" s="33"/>
      <c r="IYJ8" s="33"/>
      <c r="IYK8" s="33"/>
      <c r="IYL8" s="33"/>
      <c r="IYM8" s="33"/>
      <c r="IYN8" s="33"/>
      <c r="IYO8" s="33"/>
      <c r="IYP8" s="33"/>
      <c r="IYQ8" s="33"/>
      <c r="IYR8" s="33"/>
      <c r="IYS8" s="33"/>
      <c r="IYT8" s="33"/>
      <c r="IYU8" s="33"/>
      <c r="IYV8" s="33"/>
      <c r="IYW8" s="33"/>
      <c r="IYX8" s="33"/>
      <c r="IYY8" s="33"/>
      <c r="IYZ8" s="33"/>
      <c r="IZA8" s="33"/>
      <c r="IZB8" s="33"/>
      <c r="IZC8" s="33"/>
      <c r="IZD8" s="33"/>
      <c r="IZE8" s="33"/>
      <c r="IZF8" s="33"/>
      <c r="IZG8" s="33"/>
      <c r="IZH8" s="33"/>
      <c r="IZI8" s="33"/>
      <c r="IZJ8" s="33"/>
      <c r="IZK8" s="33"/>
      <c r="IZL8" s="33"/>
      <c r="IZM8" s="33"/>
      <c r="IZN8" s="33"/>
      <c r="IZO8" s="33"/>
      <c r="IZP8" s="33"/>
      <c r="IZQ8" s="33"/>
      <c r="IZR8" s="33"/>
      <c r="IZS8" s="33"/>
      <c r="IZT8" s="33"/>
      <c r="IZU8" s="33"/>
      <c r="IZV8" s="33"/>
      <c r="IZW8" s="33"/>
      <c r="IZX8" s="33"/>
      <c r="IZY8" s="33"/>
      <c r="IZZ8" s="33"/>
      <c r="JAA8" s="33"/>
      <c r="JAB8" s="33"/>
      <c r="JAC8" s="33"/>
      <c r="JAD8" s="33"/>
      <c r="JAE8" s="33"/>
      <c r="JAF8" s="33"/>
      <c r="JAG8" s="33"/>
      <c r="JAH8" s="33"/>
      <c r="JAI8" s="33"/>
      <c r="JAJ8" s="33"/>
      <c r="JAK8" s="33"/>
      <c r="JAL8" s="33"/>
      <c r="JAM8" s="33"/>
      <c r="JAN8" s="33"/>
      <c r="JAO8" s="33"/>
      <c r="JAP8" s="33"/>
      <c r="JAQ8" s="33"/>
      <c r="JAR8" s="33"/>
      <c r="JAS8" s="33"/>
      <c r="JAT8" s="33"/>
      <c r="JAU8" s="33"/>
      <c r="JAV8" s="33"/>
      <c r="JAW8" s="33"/>
      <c r="JAX8" s="33"/>
      <c r="JAY8" s="33"/>
      <c r="JAZ8" s="33"/>
      <c r="JBA8" s="33"/>
      <c r="JBB8" s="33"/>
      <c r="JBC8" s="33"/>
      <c r="JBD8" s="33"/>
      <c r="JBE8" s="33"/>
      <c r="JBF8" s="33"/>
      <c r="JBG8" s="33"/>
      <c r="JBH8" s="33"/>
      <c r="JBI8" s="33"/>
      <c r="JBJ8" s="33"/>
      <c r="JBK8" s="33"/>
      <c r="JBL8" s="33"/>
      <c r="JBM8" s="33"/>
      <c r="JBN8" s="33"/>
      <c r="JBO8" s="33"/>
      <c r="JBP8" s="33"/>
      <c r="JBQ8" s="33"/>
      <c r="JBR8" s="33"/>
      <c r="JBS8" s="33"/>
      <c r="JBT8" s="33"/>
      <c r="JBU8" s="33"/>
      <c r="JBV8" s="33"/>
      <c r="JBW8" s="33"/>
      <c r="JBX8" s="33"/>
      <c r="JBY8" s="33"/>
      <c r="JBZ8" s="33"/>
      <c r="JCA8" s="33"/>
      <c r="JCB8" s="33"/>
      <c r="JCC8" s="33"/>
      <c r="JCD8" s="33"/>
      <c r="JCE8" s="33"/>
      <c r="JCF8" s="33"/>
      <c r="JCG8" s="33"/>
      <c r="JCH8" s="33"/>
      <c r="JCI8" s="33"/>
      <c r="JCJ8" s="33"/>
      <c r="JCK8" s="33"/>
      <c r="JCL8" s="33"/>
      <c r="JCM8" s="33"/>
      <c r="JCN8" s="33"/>
      <c r="JCO8" s="33"/>
      <c r="JCP8" s="33"/>
      <c r="JCQ8" s="33"/>
      <c r="JCR8" s="33"/>
      <c r="JCS8" s="33"/>
      <c r="JCT8" s="33"/>
      <c r="JCU8" s="33"/>
      <c r="JCV8" s="33"/>
      <c r="JCW8" s="33"/>
      <c r="JCX8" s="33"/>
      <c r="JCY8" s="33"/>
      <c r="JCZ8" s="33"/>
      <c r="JDA8" s="33"/>
      <c r="JDB8" s="33"/>
      <c r="JDC8" s="33"/>
      <c r="JDD8" s="33"/>
      <c r="JDE8" s="33"/>
      <c r="JDF8" s="33"/>
      <c r="JDG8" s="33"/>
      <c r="JDH8" s="33"/>
      <c r="JDI8" s="33"/>
      <c r="JDJ8" s="33"/>
      <c r="JDK8" s="33"/>
      <c r="JDL8" s="33"/>
      <c r="JDM8" s="33"/>
      <c r="JDN8" s="33"/>
      <c r="JDO8" s="33"/>
      <c r="JDP8" s="33"/>
      <c r="JDQ8" s="33"/>
      <c r="JDR8" s="33"/>
      <c r="JDS8" s="33"/>
      <c r="JDT8" s="33"/>
      <c r="JDU8" s="33"/>
      <c r="JDV8" s="33"/>
      <c r="JDW8" s="33"/>
      <c r="JDX8" s="33"/>
      <c r="JDY8" s="33"/>
      <c r="JDZ8" s="33"/>
      <c r="JEA8" s="33"/>
      <c r="JEB8" s="33"/>
      <c r="JEC8" s="33"/>
      <c r="JED8" s="33"/>
      <c r="JEE8" s="33"/>
      <c r="JEF8" s="33"/>
      <c r="JEG8" s="33"/>
      <c r="JEH8" s="33"/>
      <c r="JEI8" s="33"/>
      <c r="JEJ8" s="33"/>
      <c r="JEK8" s="33"/>
      <c r="JEL8" s="33"/>
      <c r="JEM8" s="33"/>
      <c r="JEN8" s="33"/>
      <c r="JEO8" s="33"/>
      <c r="JEP8" s="33"/>
      <c r="JEQ8" s="33"/>
      <c r="JER8" s="33"/>
      <c r="JES8" s="33"/>
      <c r="JET8" s="33"/>
      <c r="JEU8" s="33"/>
      <c r="JEV8" s="33"/>
      <c r="JEW8" s="33"/>
      <c r="JEX8" s="33"/>
      <c r="JEY8" s="33"/>
      <c r="JEZ8" s="33"/>
      <c r="JFA8" s="33"/>
      <c r="JFB8" s="33"/>
      <c r="JFC8" s="33"/>
      <c r="JFD8" s="33"/>
      <c r="JFE8" s="33"/>
      <c r="JFF8" s="33"/>
      <c r="JFG8" s="33"/>
      <c r="JFH8" s="33"/>
      <c r="JFI8" s="33"/>
      <c r="JFJ8" s="33"/>
      <c r="JFK8" s="33"/>
      <c r="JFL8" s="33"/>
      <c r="JFM8" s="33"/>
      <c r="JFN8" s="33"/>
      <c r="JFO8" s="33"/>
      <c r="JFP8" s="33"/>
      <c r="JFQ8" s="33"/>
      <c r="JFR8" s="33"/>
      <c r="JFS8" s="33"/>
      <c r="JFT8" s="33"/>
      <c r="JFU8" s="33"/>
      <c r="JFV8" s="33"/>
      <c r="JFW8" s="33"/>
      <c r="JFX8" s="33"/>
      <c r="JFY8" s="33"/>
      <c r="JFZ8" s="33"/>
      <c r="JGA8" s="33"/>
      <c r="JGB8" s="33"/>
      <c r="JGC8" s="33"/>
      <c r="JGD8" s="33"/>
      <c r="JGE8" s="33"/>
      <c r="JGF8" s="33"/>
      <c r="JGG8" s="33"/>
      <c r="JGH8" s="33"/>
      <c r="JGI8" s="33"/>
      <c r="JGJ8" s="33"/>
      <c r="JGK8" s="33"/>
      <c r="JGL8" s="33"/>
      <c r="JGM8" s="33"/>
      <c r="JGN8" s="33"/>
      <c r="JGO8" s="33"/>
      <c r="JGP8" s="33"/>
      <c r="JGQ8" s="33"/>
      <c r="JGR8" s="33"/>
      <c r="JGS8" s="33"/>
      <c r="JGT8" s="33"/>
      <c r="JGU8" s="33"/>
      <c r="JGV8" s="33"/>
      <c r="JGW8" s="33"/>
      <c r="JGX8" s="33"/>
      <c r="JGY8" s="33"/>
      <c r="JGZ8" s="33"/>
      <c r="JHA8" s="33"/>
      <c r="JHB8" s="33"/>
      <c r="JHC8" s="33"/>
      <c r="JHD8" s="33"/>
      <c r="JHE8" s="33"/>
      <c r="JHF8" s="33"/>
      <c r="JHG8" s="33"/>
      <c r="JHH8" s="33"/>
      <c r="JHI8" s="33"/>
      <c r="JHJ8" s="33"/>
      <c r="JHK8" s="33"/>
      <c r="JHL8" s="33"/>
      <c r="JHM8" s="33"/>
      <c r="JHN8" s="33"/>
      <c r="JHO8" s="33"/>
      <c r="JHP8" s="33"/>
      <c r="JHQ8" s="33"/>
      <c r="JHR8" s="33"/>
      <c r="JHS8" s="33"/>
      <c r="JHT8" s="33"/>
      <c r="JHU8" s="33"/>
      <c r="JHV8" s="33"/>
      <c r="JHW8" s="33"/>
      <c r="JHX8" s="33"/>
      <c r="JHY8" s="33"/>
      <c r="JHZ8" s="33"/>
      <c r="JIA8" s="33"/>
      <c r="JIB8" s="33"/>
      <c r="JIC8" s="33"/>
      <c r="JID8" s="33"/>
      <c r="JIE8" s="33"/>
      <c r="JIF8" s="33"/>
      <c r="JIG8" s="33"/>
      <c r="JIH8" s="33"/>
      <c r="JII8" s="33"/>
      <c r="JIJ8" s="33"/>
      <c r="JIK8" s="33"/>
      <c r="JIL8" s="33"/>
      <c r="JIM8" s="33"/>
      <c r="JIN8" s="33"/>
      <c r="JIO8" s="33"/>
      <c r="JIP8" s="33"/>
      <c r="JIQ8" s="33"/>
      <c r="JIR8" s="33"/>
      <c r="JIS8" s="33"/>
      <c r="JIT8" s="33"/>
      <c r="JIU8" s="33"/>
      <c r="JIV8" s="33"/>
      <c r="JIW8" s="33"/>
      <c r="JIX8" s="33"/>
      <c r="JIY8" s="33"/>
      <c r="JIZ8" s="33"/>
      <c r="JJA8" s="33"/>
      <c r="JJB8" s="33"/>
      <c r="JJC8" s="33"/>
      <c r="JJD8" s="33"/>
      <c r="JJE8" s="33"/>
      <c r="JJF8" s="33"/>
      <c r="JJG8" s="33"/>
      <c r="JJH8" s="33"/>
      <c r="JJI8" s="33"/>
      <c r="JJJ8" s="33"/>
      <c r="JJK8" s="33"/>
      <c r="JJL8" s="33"/>
      <c r="JJM8" s="33"/>
      <c r="JJN8" s="33"/>
      <c r="JJO8" s="33"/>
      <c r="JJP8" s="33"/>
      <c r="JJQ8" s="33"/>
      <c r="JJR8" s="33"/>
      <c r="JJS8" s="33"/>
      <c r="JJT8" s="33"/>
      <c r="JJU8" s="33"/>
      <c r="JJV8" s="33"/>
      <c r="JJW8" s="33"/>
      <c r="JJX8" s="33"/>
      <c r="JJY8" s="33"/>
      <c r="JJZ8" s="33"/>
      <c r="JKA8" s="33"/>
      <c r="JKB8" s="33"/>
      <c r="JKC8" s="33"/>
      <c r="JKD8" s="33"/>
      <c r="JKE8" s="33"/>
      <c r="JKF8" s="33"/>
      <c r="JKG8" s="33"/>
      <c r="JKH8" s="33"/>
      <c r="JKI8" s="33"/>
      <c r="JKJ8" s="33"/>
      <c r="JKK8" s="33"/>
      <c r="JKL8" s="33"/>
      <c r="JKM8" s="33"/>
      <c r="JKN8" s="33"/>
      <c r="JKO8" s="33"/>
      <c r="JKP8" s="33"/>
      <c r="JKQ8" s="33"/>
      <c r="JKR8" s="33"/>
      <c r="JKS8" s="33"/>
      <c r="JKT8" s="33"/>
      <c r="JKU8" s="33"/>
      <c r="JKV8" s="33"/>
      <c r="JKW8" s="33"/>
      <c r="JKX8" s="33"/>
      <c r="JKY8" s="33"/>
      <c r="JKZ8" s="33"/>
      <c r="JLA8" s="33"/>
      <c r="JLB8" s="33"/>
      <c r="JLC8" s="33"/>
      <c r="JLD8" s="33"/>
      <c r="JLE8" s="33"/>
      <c r="JLF8" s="33"/>
      <c r="JLG8" s="33"/>
      <c r="JLH8" s="33"/>
      <c r="JLI8" s="33"/>
      <c r="JLJ8" s="33"/>
      <c r="JLK8" s="33"/>
      <c r="JLL8" s="33"/>
      <c r="JLM8" s="33"/>
      <c r="JLN8" s="33"/>
      <c r="JLO8" s="33"/>
      <c r="JLP8" s="33"/>
      <c r="JLQ8" s="33"/>
      <c r="JLR8" s="33"/>
      <c r="JLS8" s="33"/>
      <c r="JLT8" s="33"/>
      <c r="JLU8" s="33"/>
      <c r="JLV8" s="33"/>
      <c r="JLW8" s="33"/>
      <c r="JLX8" s="33"/>
      <c r="JLY8" s="33"/>
      <c r="JLZ8" s="33"/>
      <c r="JMA8" s="33"/>
      <c r="JMB8" s="33"/>
      <c r="JMC8" s="33"/>
      <c r="JMD8" s="33"/>
      <c r="JME8" s="33"/>
      <c r="JMF8" s="33"/>
      <c r="JMG8" s="33"/>
      <c r="JMH8" s="33"/>
      <c r="JMI8" s="33"/>
      <c r="JMJ8" s="33"/>
      <c r="JMK8" s="33"/>
      <c r="JML8" s="33"/>
      <c r="JMM8" s="33"/>
      <c r="JMN8" s="33"/>
      <c r="JMO8" s="33"/>
      <c r="JMP8" s="33"/>
      <c r="JMQ8" s="33"/>
      <c r="JMR8" s="33"/>
      <c r="JMS8" s="33"/>
      <c r="JMT8" s="33"/>
      <c r="JMU8" s="33"/>
      <c r="JMV8" s="33"/>
      <c r="JMW8" s="33"/>
      <c r="JMX8" s="33"/>
      <c r="JMY8" s="33"/>
      <c r="JMZ8" s="33"/>
      <c r="JNA8" s="33"/>
      <c r="JNB8" s="33"/>
      <c r="JNC8" s="33"/>
      <c r="JND8" s="33"/>
      <c r="JNE8" s="33"/>
      <c r="JNF8" s="33"/>
      <c r="JNG8" s="33"/>
      <c r="JNH8" s="33"/>
      <c r="JNI8" s="33"/>
      <c r="JNJ8" s="33"/>
      <c r="JNK8" s="33"/>
      <c r="JNL8" s="33"/>
      <c r="JNM8" s="33"/>
      <c r="JNN8" s="33"/>
      <c r="JNO8" s="33"/>
      <c r="JNP8" s="33"/>
      <c r="JNQ8" s="33"/>
      <c r="JNR8" s="33"/>
      <c r="JNS8" s="33"/>
      <c r="JNT8" s="33"/>
      <c r="JNU8" s="33"/>
      <c r="JNV8" s="33"/>
      <c r="JNW8" s="33"/>
      <c r="JNX8" s="33"/>
      <c r="JNY8" s="33"/>
      <c r="JNZ8" s="33"/>
      <c r="JOA8" s="33"/>
      <c r="JOB8" s="33"/>
      <c r="JOC8" s="33"/>
      <c r="JOD8" s="33"/>
      <c r="JOE8" s="33"/>
      <c r="JOF8" s="33"/>
      <c r="JOG8" s="33"/>
      <c r="JOH8" s="33"/>
      <c r="JOI8" s="33"/>
      <c r="JOJ8" s="33"/>
      <c r="JOK8" s="33"/>
      <c r="JOL8" s="33"/>
      <c r="JOM8" s="33"/>
      <c r="JON8" s="33"/>
      <c r="JOO8" s="33"/>
      <c r="JOP8" s="33"/>
      <c r="JOQ8" s="33"/>
      <c r="JOR8" s="33"/>
      <c r="JOS8" s="33"/>
      <c r="JOT8" s="33"/>
      <c r="JOU8" s="33"/>
      <c r="JOV8" s="33"/>
      <c r="JOW8" s="33"/>
      <c r="JOX8" s="33"/>
      <c r="JOY8" s="33"/>
      <c r="JOZ8" s="33"/>
      <c r="JPA8" s="33"/>
      <c r="JPB8" s="33"/>
      <c r="JPC8" s="33"/>
      <c r="JPD8" s="33"/>
      <c r="JPE8" s="33"/>
      <c r="JPF8" s="33"/>
      <c r="JPG8" s="33"/>
      <c r="JPH8" s="33"/>
      <c r="JPI8" s="33"/>
      <c r="JPJ8" s="33"/>
      <c r="JPK8" s="33"/>
      <c r="JPL8" s="33"/>
      <c r="JPM8" s="33"/>
      <c r="JPN8" s="33"/>
      <c r="JPO8" s="33"/>
      <c r="JPP8" s="33"/>
      <c r="JPQ8" s="33"/>
      <c r="JPR8" s="33"/>
      <c r="JPS8" s="33"/>
      <c r="JPT8" s="33"/>
      <c r="JPU8" s="33"/>
      <c r="JPV8" s="33"/>
      <c r="JPW8" s="33"/>
      <c r="JPX8" s="33"/>
      <c r="JPY8" s="33"/>
      <c r="JPZ8" s="33"/>
      <c r="JQA8" s="33"/>
      <c r="JQB8" s="33"/>
      <c r="JQC8" s="33"/>
      <c r="JQD8" s="33"/>
      <c r="JQE8" s="33"/>
      <c r="JQF8" s="33"/>
      <c r="JQG8" s="33"/>
      <c r="JQH8" s="33"/>
      <c r="JQI8" s="33"/>
      <c r="JQJ8" s="33"/>
      <c r="JQK8" s="33"/>
      <c r="JQL8" s="33"/>
      <c r="JQM8" s="33"/>
      <c r="JQN8" s="33"/>
      <c r="JQO8" s="33"/>
      <c r="JQP8" s="33"/>
      <c r="JQQ8" s="33"/>
      <c r="JQR8" s="33"/>
      <c r="JQS8" s="33"/>
      <c r="JQT8" s="33"/>
      <c r="JQU8" s="33"/>
      <c r="JQV8" s="33"/>
      <c r="JQW8" s="33"/>
      <c r="JQX8" s="33"/>
      <c r="JQY8" s="33"/>
      <c r="JQZ8" s="33"/>
      <c r="JRA8" s="33"/>
      <c r="JRB8" s="33"/>
      <c r="JRC8" s="33"/>
      <c r="JRD8" s="33"/>
      <c r="JRE8" s="33"/>
      <c r="JRF8" s="33"/>
      <c r="JRG8" s="33"/>
      <c r="JRH8" s="33"/>
      <c r="JRI8" s="33"/>
      <c r="JRJ8" s="33"/>
      <c r="JRK8" s="33"/>
      <c r="JRL8" s="33"/>
      <c r="JRM8" s="33"/>
      <c r="JRN8" s="33"/>
      <c r="JRO8" s="33"/>
      <c r="JRP8" s="33"/>
      <c r="JRQ8" s="33"/>
      <c r="JRR8" s="33"/>
      <c r="JRS8" s="33"/>
      <c r="JRT8" s="33"/>
      <c r="JRU8" s="33"/>
      <c r="JRV8" s="33"/>
      <c r="JRW8" s="33"/>
      <c r="JRX8" s="33"/>
      <c r="JRY8" s="33"/>
      <c r="JRZ8" s="33"/>
      <c r="JSA8" s="33"/>
      <c r="JSB8" s="33"/>
      <c r="JSC8" s="33"/>
      <c r="JSD8" s="33"/>
      <c r="JSE8" s="33"/>
      <c r="JSF8" s="33"/>
      <c r="JSG8" s="33"/>
      <c r="JSH8" s="33"/>
      <c r="JSI8" s="33"/>
      <c r="JSJ8" s="33"/>
      <c r="JSK8" s="33"/>
      <c r="JSL8" s="33"/>
      <c r="JSM8" s="33"/>
      <c r="JSN8" s="33"/>
      <c r="JSO8" s="33"/>
      <c r="JSP8" s="33"/>
      <c r="JSQ8" s="33"/>
      <c r="JSR8" s="33"/>
      <c r="JSS8" s="33"/>
      <c r="JST8" s="33"/>
      <c r="JSU8" s="33"/>
      <c r="JSV8" s="33"/>
      <c r="JSW8" s="33"/>
      <c r="JSX8" s="33"/>
      <c r="JSY8" s="33"/>
      <c r="JSZ8" s="33"/>
      <c r="JTA8" s="33"/>
      <c r="JTB8" s="33"/>
      <c r="JTC8" s="33"/>
      <c r="JTD8" s="33"/>
      <c r="JTE8" s="33"/>
      <c r="JTF8" s="33"/>
      <c r="JTG8" s="33"/>
      <c r="JTH8" s="33"/>
      <c r="JTI8" s="33"/>
      <c r="JTJ8" s="33"/>
      <c r="JTK8" s="33"/>
      <c r="JTL8" s="33"/>
      <c r="JTM8" s="33"/>
      <c r="JTN8" s="33"/>
      <c r="JTO8" s="33"/>
      <c r="JTP8" s="33"/>
      <c r="JTQ8" s="33"/>
      <c r="JTR8" s="33"/>
      <c r="JTS8" s="33"/>
      <c r="JTT8" s="33"/>
      <c r="JTU8" s="33"/>
      <c r="JTV8" s="33"/>
      <c r="JTW8" s="33"/>
      <c r="JTX8" s="33"/>
      <c r="JTY8" s="33"/>
      <c r="JTZ8" s="33"/>
      <c r="JUA8" s="33"/>
      <c r="JUB8" s="33"/>
      <c r="JUC8" s="33"/>
      <c r="JUD8" s="33"/>
      <c r="JUE8" s="33"/>
      <c r="JUF8" s="33"/>
      <c r="JUG8" s="33"/>
      <c r="JUH8" s="33"/>
      <c r="JUI8" s="33"/>
      <c r="JUJ8" s="33"/>
      <c r="JUK8" s="33"/>
      <c r="JUL8" s="33"/>
      <c r="JUM8" s="33"/>
      <c r="JUN8" s="33"/>
      <c r="JUO8" s="33"/>
      <c r="JUP8" s="33"/>
      <c r="JUQ8" s="33"/>
      <c r="JUR8" s="33"/>
      <c r="JUS8" s="33"/>
      <c r="JUT8" s="33"/>
      <c r="JUU8" s="33"/>
      <c r="JUV8" s="33"/>
      <c r="JUW8" s="33"/>
      <c r="JUX8" s="33"/>
      <c r="JUY8" s="33"/>
      <c r="JUZ8" s="33"/>
      <c r="JVA8" s="33"/>
      <c r="JVB8" s="33"/>
      <c r="JVC8" s="33"/>
      <c r="JVD8" s="33"/>
      <c r="JVE8" s="33"/>
      <c r="JVF8" s="33"/>
      <c r="JVG8" s="33"/>
      <c r="JVH8" s="33"/>
      <c r="JVI8" s="33"/>
      <c r="JVJ8" s="33"/>
      <c r="JVK8" s="33"/>
      <c r="JVL8" s="33"/>
      <c r="JVM8" s="33"/>
      <c r="JVN8" s="33"/>
      <c r="JVO8" s="33"/>
      <c r="JVP8" s="33"/>
      <c r="JVQ8" s="33"/>
      <c r="JVR8" s="33"/>
      <c r="JVS8" s="33"/>
      <c r="JVT8" s="33"/>
      <c r="JVU8" s="33"/>
      <c r="JVV8" s="33"/>
      <c r="JVW8" s="33"/>
      <c r="JVX8" s="33"/>
      <c r="JVY8" s="33"/>
      <c r="JVZ8" s="33"/>
      <c r="JWA8" s="33"/>
      <c r="JWB8" s="33"/>
      <c r="JWC8" s="33"/>
      <c r="JWD8" s="33"/>
      <c r="JWE8" s="33"/>
      <c r="JWF8" s="33"/>
      <c r="JWG8" s="33"/>
      <c r="JWH8" s="33"/>
      <c r="JWI8" s="33"/>
      <c r="JWJ8" s="33"/>
      <c r="JWK8" s="33"/>
      <c r="JWL8" s="33"/>
      <c r="JWM8" s="33"/>
      <c r="JWN8" s="33"/>
      <c r="JWO8" s="33"/>
      <c r="JWP8" s="33"/>
      <c r="JWQ8" s="33"/>
      <c r="JWR8" s="33"/>
      <c r="JWS8" s="33"/>
      <c r="JWT8" s="33"/>
      <c r="JWU8" s="33"/>
      <c r="JWV8" s="33"/>
      <c r="JWW8" s="33"/>
      <c r="JWX8" s="33"/>
      <c r="JWY8" s="33"/>
      <c r="JWZ8" s="33"/>
      <c r="JXA8" s="33"/>
      <c r="JXB8" s="33"/>
      <c r="JXC8" s="33"/>
      <c r="JXD8" s="33"/>
      <c r="JXE8" s="33"/>
      <c r="JXF8" s="33"/>
      <c r="JXG8" s="33"/>
      <c r="JXH8" s="33"/>
      <c r="JXI8" s="33"/>
      <c r="JXJ8" s="33"/>
      <c r="JXK8" s="33"/>
      <c r="JXL8" s="33"/>
      <c r="JXM8" s="33"/>
      <c r="JXN8" s="33"/>
      <c r="JXO8" s="33"/>
      <c r="JXP8" s="33"/>
      <c r="JXQ8" s="33"/>
      <c r="JXR8" s="33"/>
      <c r="JXS8" s="33"/>
      <c r="JXT8" s="33"/>
      <c r="JXU8" s="33"/>
      <c r="JXV8" s="33"/>
      <c r="JXW8" s="33"/>
      <c r="JXX8" s="33"/>
      <c r="JXY8" s="33"/>
      <c r="JXZ8" s="33"/>
      <c r="JYA8" s="33"/>
      <c r="JYB8" s="33"/>
      <c r="JYC8" s="33"/>
      <c r="JYD8" s="33"/>
      <c r="JYE8" s="33"/>
      <c r="JYF8" s="33"/>
      <c r="JYG8" s="33"/>
      <c r="JYH8" s="33"/>
      <c r="JYI8" s="33"/>
      <c r="JYJ8" s="33"/>
      <c r="JYK8" s="33"/>
      <c r="JYL8" s="33"/>
      <c r="JYM8" s="33"/>
      <c r="JYN8" s="33"/>
      <c r="JYO8" s="33"/>
      <c r="JYP8" s="33"/>
      <c r="JYQ8" s="33"/>
      <c r="JYR8" s="33"/>
      <c r="JYS8" s="33"/>
      <c r="JYT8" s="33"/>
      <c r="JYU8" s="33"/>
      <c r="JYV8" s="33"/>
      <c r="JYW8" s="33"/>
      <c r="JYX8" s="33"/>
      <c r="JYY8" s="33"/>
      <c r="JYZ8" s="33"/>
      <c r="JZA8" s="33"/>
      <c r="JZB8" s="33"/>
      <c r="JZC8" s="33"/>
      <c r="JZD8" s="33"/>
      <c r="JZE8" s="33"/>
      <c r="JZF8" s="33"/>
      <c r="JZG8" s="33"/>
      <c r="JZH8" s="33"/>
      <c r="JZI8" s="33"/>
      <c r="JZJ8" s="33"/>
      <c r="JZK8" s="33"/>
      <c r="JZL8" s="33"/>
      <c r="JZM8" s="33"/>
      <c r="JZN8" s="33"/>
      <c r="JZO8" s="33"/>
      <c r="JZP8" s="33"/>
      <c r="JZQ8" s="33"/>
      <c r="JZR8" s="33"/>
      <c r="JZS8" s="33"/>
      <c r="JZT8" s="33"/>
      <c r="JZU8" s="33"/>
      <c r="JZV8" s="33"/>
      <c r="JZW8" s="33"/>
      <c r="JZX8" s="33"/>
      <c r="JZY8" s="33"/>
      <c r="JZZ8" s="33"/>
      <c r="KAA8" s="33"/>
      <c r="KAB8" s="33"/>
      <c r="KAC8" s="33"/>
      <c r="KAD8" s="33"/>
      <c r="KAE8" s="33"/>
      <c r="KAF8" s="33"/>
      <c r="KAG8" s="33"/>
      <c r="KAH8" s="33"/>
      <c r="KAI8" s="33"/>
      <c r="KAJ8" s="33"/>
      <c r="KAK8" s="33"/>
      <c r="KAL8" s="33"/>
      <c r="KAM8" s="33"/>
      <c r="KAN8" s="33"/>
      <c r="KAO8" s="33"/>
      <c r="KAP8" s="33"/>
      <c r="KAQ8" s="33"/>
      <c r="KAR8" s="33"/>
      <c r="KAS8" s="33"/>
      <c r="KAT8" s="33"/>
      <c r="KAU8" s="33"/>
      <c r="KAV8" s="33"/>
      <c r="KAW8" s="33"/>
      <c r="KAX8" s="33"/>
      <c r="KAY8" s="33"/>
      <c r="KAZ8" s="33"/>
      <c r="KBA8" s="33"/>
      <c r="KBB8" s="33"/>
      <c r="KBC8" s="33"/>
      <c r="KBD8" s="33"/>
      <c r="KBE8" s="33"/>
      <c r="KBF8" s="33"/>
      <c r="KBG8" s="33"/>
      <c r="KBH8" s="33"/>
      <c r="KBI8" s="33"/>
      <c r="KBJ8" s="33"/>
      <c r="KBK8" s="33"/>
      <c r="KBL8" s="33"/>
      <c r="KBM8" s="33"/>
      <c r="KBN8" s="33"/>
      <c r="KBO8" s="33"/>
      <c r="KBP8" s="33"/>
      <c r="KBQ8" s="33"/>
      <c r="KBR8" s="33"/>
      <c r="KBS8" s="33"/>
      <c r="KBT8" s="33"/>
      <c r="KBU8" s="33"/>
      <c r="KBV8" s="33"/>
      <c r="KBW8" s="33"/>
      <c r="KBX8" s="33"/>
      <c r="KBY8" s="33"/>
      <c r="KBZ8" s="33"/>
      <c r="KCA8" s="33"/>
      <c r="KCB8" s="33"/>
      <c r="KCC8" s="33"/>
      <c r="KCD8" s="33"/>
      <c r="KCE8" s="33"/>
      <c r="KCF8" s="33"/>
      <c r="KCG8" s="33"/>
      <c r="KCH8" s="33"/>
      <c r="KCI8" s="33"/>
      <c r="KCJ8" s="33"/>
      <c r="KCK8" s="33"/>
      <c r="KCL8" s="33"/>
      <c r="KCM8" s="33"/>
      <c r="KCN8" s="33"/>
      <c r="KCO8" s="33"/>
      <c r="KCP8" s="33"/>
      <c r="KCQ8" s="33"/>
      <c r="KCR8" s="33"/>
      <c r="KCS8" s="33"/>
      <c r="KCT8" s="33"/>
      <c r="KCU8" s="33"/>
      <c r="KCV8" s="33"/>
      <c r="KCW8" s="33"/>
      <c r="KCX8" s="33"/>
      <c r="KCY8" s="33"/>
      <c r="KCZ8" s="33"/>
      <c r="KDA8" s="33"/>
      <c r="KDB8" s="33"/>
      <c r="KDC8" s="33"/>
      <c r="KDD8" s="33"/>
      <c r="KDE8" s="33"/>
      <c r="KDF8" s="33"/>
      <c r="KDG8" s="33"/>
      <c r="KDH8" s="33"/>
      <c r="KDI8" s="33"/>
      <c r="KDJ8" s="33"/>
      <c r="KDK8" s="33"/>
      <c r="KDL8" s="33"/>
      <c r="KDM8" s="33"/>
      <c r="KDN8" s="33"/>
      <c r="KDO8" s="33"/>
      <c r="KDP8" s="33"/>
      <c r="KDQ8" s="33"/>
      <c r="KDR8" s="33"/>
      <c r="KDS8" s="33"/>
      <c r="KDT8" s="33"/>
      <c r="KDU8" s="33"/>
      <c r="KDV8" s="33"/>
      <c r="KDW8" s="33"/>
      <c r="KDX8" s="33"/>
      <c r="KDY8" s="33"/>
      <c r="KDZ8" s="33"/>
      <c r="KEA8" s="33"/>
      <c r="KEB8" s="33"/>
      <c r="KEC8" s="33"/>
      <c r="KED8" s="33"/>
      <c r="KEE8" s="33"/>
      <c r="KEF8" s="33"/>
      <c r="KEG8" s="33"/>
      <c r="KEH8" s="33"/>
      <c r="KEI8" s="33"/>
      <c r="KEJ8" s="33"/>
      <c r="KEK8" s="33"/>
      <c r="KEL8" s="33"/>
      <c r="KEM8" s="33"/>
      <c r="KEN8" s="33"/>
      <c r="KEO8" s="33"/>
      <c r="KEP8" s="33"/>
      <c r="KEQ8" s="33"/>
      <c r="KER8" s="33"/>
      <c r="KES8" s="33"/>
      <c r="KET8" s="33"/>
      <c r="KEU8" s="33"/>
      <c r="KEV8" s="33"/>
      <c r="KEW8" s="33"/>
      <c r="KEX8" s="33"/>
      <c r="KEY8" s="33"/>
      <c r="KEZ8" s="33"/>
      <c r="KFA8" s="33"/>
      <c r="KFB8" s="33"/>
      <c r="KFC8" s="33"/>
      <c r="KFD8" s="33"/>
      <c r="KFE8" s="33"/>
      <c r="KFF8" s="33"/>
      <c r="KFG8" s="33"/>
      <c r="KFH8" s="33"/>
      <c r="KFI8" s="33"/>
      <c r="KFJ8" s="33"/>
      <c r="KFK8" s="33"/>
      <c r="KFL8" s="33"/>
      <c r="KFM8" s="33"/>
      <c r="KFN8" s="33"/>
      <c r="KFO8" s="33"/>
      <c r="KFP8" s="33"/>
      <c r="KFQ8" s="33"/>
      <c r="KFR8" s="33"/>
      <c r="KFS8" s="33"/>
      <c r="KFT8" s="33"/>
      <c r="KFU8" s="33"/>
      <c r="KFV8" s="33"/>
      <c r="KFW8" s="33"/>
      <c r="KFX8" s="33"/>
      <c r="KFY8" s="33"/>
      <c r="KFZ8" s="33"/>
      <c r="KGA8" s="33"/>
      <c r="KGB8" s="33"/>
      <c r="KGC8" s="33"/>
      <c r="KGD8" s="33"/>
      <c r="KGE8" s="33"/>
      <c r="KGF8" s="33"/>
      <c r="KGG8" s="33"/>
      <c r="KGH8" s="33"/>
      <c r="KGI8" s="33"/>
      <c r="KGJ8" s="33"/>
      <c r="KGK8" s="33"/>
      <c r="KGL8" s="33"/>
      <c r="KGM8" s="33"/>
      <c r="KGN8" s="33"/>
      <c r="KGO8" s="33"/>
      <c r="KGP8" s="33"/>
      <c r="KGQ8" s="33"/>
      <c r="KGR8" s="33"/>
      <c r="KGS8" s="33"/>
      <c r="KGT8" s="33"/>
      <c r="KGU8" s="33"/>
      <c r="KGV8" s="33"/>
      <c r="KGW8" s="33"/>
      <c r="KGX8" s="33"/>
      <c r="KGY8" s="33"/>
      <c r="KGZ8" s="33"/>
      <c r="KHA8" s="33"/>
      <c r="KHB8" s="33"/>
      <c r="KHC8" s="33"/>
      <c r="KHD8" s="33"/>
      <c r="KHE8" s="33"/>
      <c r="KHF8" s="33"/>
      <c r="KHG8" s="33"/>
      <c r="KHH8" s="33"/>
      <c r="KHI8" s="33"/>
      <c r="KHJ8" s="33"/>
      <c r="KHK8" s="33"/>
      <c r="KHL8" s="33"/>
      <c r="KHM8" s="33"/>
      <c r="KHN8" s="33"/>
      <c r="KHO8" s="33"/>
      <c r="KHP8" s="33"/>
      <c r="KHQ8" s="33"/>
      <c r="KHR8" s="33"/>
      <c r="KHS8" s="33"/>
      <c r="KHT8" s="33"/>
      <c r="KHU8" s="33"/>
      <c r="KHV8" s="33"/>
      <c r="KHW8" s="33"/>
      <c r="KHX8" s="33"/>
      <c r="KHY8" s="33"/>
      <c r="KHZ8" s="33"/>
      <c r="KIA8" s="33"/>
      <c r="KIB8" s="33"/>
      <c r="KIC8" s="33"/>
      <c r="KID8" s="33"/>
      <c r="KIE8" s="33"/>
      <c r="KIF8" s="33"/>
      <c r="KIG8" s="33"/>
      <c r="KIH8" s="33"/>
      <c r="KII8" s="33"/>
      <c r="KIJ8" s="33"/>
      <c r="KIK8" s="33"/>
      <c r="KIL8" s="33"/>
      <c r="KIM8" s="33"/>
      <c r="KIN8" s="33"/>
      <c r="KIO8" s="33"/>
      <c r="KIP8" s="33"/>
      <c r="KIQ8" s="33"/>
      <c r="KIR8" s="33"/>
      <c r="KIS8" s="33"/>
      <c r="KIT8" s="33"/>
      <c r="KIU8" s="33"/>
      <c r="KIV8" s="33"/>
      <c r="KIW8" s="33"/>
      <c r="KIX8" s="33"/>
      <c r="KIY8" s="33"/>
      <c r="KIZ8" s="33"/>
      <c r="KJA8" s="33"/>
      <c r="KJB8" s="33"/>
      <c r="KJC8" s="33"/>
      <c r="KJD8" s="33"/>
      <c r="KJE8" s="33"/>
      <c r="KJF8" s="33"/>
      <c r="KJG8" s="33"/>
      <c r="KJH8" s="33"/>
      <c r="KJI8" s="33"/>
      <c r="KJJ8" s="33"/>
      <c r="KJK8" s="33"/>
      <c r="KJL8" s="33"/>
      <c r="KJM8" s="33"/>
      <c r="KJN8" s="33"/>
      <c r="KJO8" s="33"/>
      <c r="KJP8" s="33"/>
      <c r="KJQ8" s="33"/>
      <c r="KJR8" s="33"/>
      <c r="KJS8" s="33"/>
      <c r="KJT8" s="33"/>
      <c r="KJU8" s="33"/>
      <c r="KJV8" s="33"/>
      <c r="KJW8" s="33"/>
      <c r="KJX8" s="33"/>
      <c r="KJY8" s="33"/>
      <c r="KJZ8" s="33"/>
      <c r="KKA8" s="33"/>
      <c r="KKB8" s="33"/>
      <c r="KKC8" s="33"/>
      <c r="KKD8" s="33"/>
      <c r="KKE8" s="33"/>
      <c r="KKF8" s="33"/>
      <c r="KKG8" s="33"/>
      <c r="KKH8" s="33"/>
      <c r="KKI8" s="33"/>
      <c r="KKJ8" s="33"/>
      <c r="KKK8" s="33"/>
      <c r="KKL8" s="33"/>
      <c r="KKM8" s="33"/>
      <c r="KKN8" s="33"/>
      <c r="KKO8" s="33"/>
      <c r="KKP8" s="33"/>
      <c r="KKQ8" s="33"/>
      <c r="KKR8" s="33"/>
      <c r="KKS8" s="33"/>
      <c r="KKT8" s="33"/>
      <c r="KKU8" s="33"/>
      <c r="KKV8" s="33"/>
      <c r="KKW8" s="33"/>
      <c r="KKX8" s="33"/>
      <c r="KKY8" s="33"/>
      <c r="KKZ8" s="33"/>
      <c r="KLA8" s="33"/>
      <c r="KLB8" s="33"/>
      <c r="KLC8" s="33"/>
      <c r="KLD8" s="33"/>
      <c r="KLE8" s="33"/>
      <c r="KLF8" s="33"/>
      <c r="KLG8" s="33"/>
      <c r="KLH8" s="33"/>
      <c r="KLI8" s="33"/>
      <c r="KLJ8" s="33"/>
      <c r="KLK8" s="33"/>
      <c r="KLL8" s="33"/>
      <c r="KLM8" s="33"/>
      <c r="KLN8" s="33"/>
      <c r="KLO8" s="33"/>
      <c r="KLP8" s="33"/>
      <c r="KLQ8" s="33"/>
      <c r="KLR8" s="33"/>
      <c r="KLS8" s="33"/>
      <c r="KLT8" s="33"/>
      <c r="KLU8" s="33"/>
      <c r="KLV8" s="33"/>
      <c r="KLW8" s="33"/>
      <c r="KLX8" s="33"/>
      <c r="KLY8" s="33"/>
      <c r="KLZ8" s="33"/>
      <c r="KMA8" s="33"/>
      <c r="KMB8" s="33"/>
      <c r="KMC8" s="33"/>
      <c r="KMD8" s="33"/>
      <c r="KME8" s="33"/>
      <c r="KMF8" s="33"/>
      <c r="KMG8" s="33"/>
      <c r="KMH8" s="33"/>
      <c r="KMI8" s="33"/>
      <c r="KMJ8" s="33"/>
      <c r="KMK8" s="33"/>
      <c r="KML8" s="33"/>
      <c r="KMM8" s="33"/>
      <c r="KMN8" s="33"/>
      <c r="KMO8" s="33"/>
      <c r="KMP8" s="33"/>
      <c r="KMQ8" s="33"/>
      <c r="KMR8" s="33"/>
      <c r="KMS8" s="33"/>
      <c r="KMT8" s="33"/>
      <c r="KMU8" s="33"/>
      <c r="KMV8" s="33"/>
      <c r="KMW8" s="33"/>
      <c r="KMX8" s="33"/>
      <c r="KMY8" s="33"/>
      <c r="KMZ8" s="33"/>
      <c r="KNA8" s="33"/>
      <c r="KNB8" s="33"/>
      <c r="KNC8" s="33"/>
      <c r="KND8" s="33"/>
      <c r="KNE8" s="33"/>
      <c r="KNF8" s="33"/>
      <c r="KNG8" s="33"/>
      <c r="KNH8" s="33"/>
      <c r="KNI8" s="33"/>
      <c r="KNJ8" s="33"/>
      <c r="KNK8" s="33"/>
      <c r="KNL8" s="33"/>
      <c r="KNM8" s="33"/>
      <c r="KNN8" s="33"/>
      <c r="KNO8" s="33"/>
      <c r="KNP8" s="33"/>
      <c r="KNQ8" s="33"/>
      <c r="KNR8" s="33"/>
      <c r="KNS8" s="33"/>
      <c r="KNT8" s="33"/>
      <c r="KNU8" s="33"/>
      <c r="KNV8" s="33"/>
      <c r="KNW8" s="33"/>
      <c r="KNX8" s="33"/>
      <c r="KNY8" s="33"/>
      <c r="KNZ8" s="33"/>
      <c r="KOA8" s="33"/>
      <c r="KOB8" s="33"/>
      <c r="KOC8" s="33"/>
      <c r="KOD8" s="33"/>
      <c r="KOE8" s="33"/>
      <c r="KOF8" s="33"/>
      <c r="KOG8" s="33"/>
      <c r="KOH8" s="33"/>
      <c r="KOI8" s="33"/>
      <c r="KOJ8" s="33"/>
      <c r="KOK8" s="33"/>
      <c r="KOL8" s="33"/>
      <c r="KOM8" s="33"/>
      <c r="KON8" s="33"/>
      <c r="KOO8" s="33"/>
      <c r="KOP8" s="33"/>
      <c r="KOQ8" s="33"/>
      <c r="KOR8" s="33"/>
      <c r="KOS8" s="33"/>
      <c r="KOT8" s="33"/>
      <c r="KOU8" s="33"/>
      <c r="KOV8" s="33"/>
      <c r="KOW8" s="33"/>
      <c r="KOX8" s="33"/>
      <c r="KOY8" s="33"/>
      <c r="KOZ8" s="33"/>
      <c r="KPA8" s="33"/>
      <c r="KPB8" s="33"/>
      <c r="KPC8" s="33"/>
      <c r="KPD8" s="33"/>
      <c r="KPE8" s="33"/>
      <c r="KPF8" s="33"/>
      <c r="KPG8" s="33"/>
      <c r="KPH8" s="33"/>
      <c r="KPI8" s="33"/>
      <c r="KPJ8" s="33"/>
      <c r="KPK8" s="33"/>
      <c r="KPL8" s="33"/>
      <c r="KPM8" s="33"/>
      <c r="KPN8" s="33"/>
      <c r="KPO8" s="33"/>
      <c r="KPP8" s="33"/>
      <c r="KPQ8" s="33"/>
      <c r="KPR8" s="33"/>
      <c r="KPS8" s="33"/>
      <c r="KPT8" s="33"/>
      <c r="KPU8" s="33"/>
      <c r="KPV8" s="33"/>
      <c r="KPW8" s="33"/>
      <c r="KPX8" s="33"/>
      <c r="KPY8" s="33"/>
      <c r="KPZ8" s="33"/>
      <c r="KQA8" s="33"/>
      <c r="KQB8" s="33"/>
      <c r="KQC8" s="33"/>
      <c r="KQD8" s="33"/>
      <c r="KQE8" s="33"/>
      <c r="KQF8" s="33"/>
      <c r="KQG8" s="33"/>
      <c r="KQH8" s="33"/>
      <c r="KQI8" s="33"/>
      <c r="KQJ8" s="33"/>
      <c r="KQK8" s="33"/>
      <c r="KQL8" s="33"/>
      <c r="KQM8" s="33"/>
      <c r="KQN8" s="33"/>
      <c r="KQO8" s="33"/>
      <c r="KQP8" s="33"/>
      <c r="KQQ8" s="33"/>
      <c r="KQR8" s="33"/>
      <c r="KQS8" s="33"/>
      <c r="KQT8" s="33"/>
      <c r="KQU8" s="33"/>
      <c r="KQV8" s="33"/>
      <c r="KQW8" s="33"/>
      <c r="KQX8" s="33"/>
      <c r="KQY8" s="33"/>
      <c r="KQZ8" s="33"/>
      <c r="KRA8" s="33"/>
      <c r="KRB8" s="33"/>
      <c r="KRC8" s="33"/>
      <c r="KRD8" s="33"/>
      <c r="KRE8" s="33"/>
      <c r="KRF8" s="33"/>
      <c r="KRG8" s="33"/>
      <c r="KRH8" s="33"/>
      <c r="KRI8" s="33"/>
      <c r="KRJ8" s="33"/>
      <c r="KRK8" s="33"/>
      <c r="KRL8" s="33"/>
      <c r="KRM8" s="33"/>
      <c r="KRN8" s="33"/>
      <c r="KRO8" s="33"/>
      <c r="KRP8" s="33"/>
      <c r="KRQ8" s="33"/>
      <c r="KRR8" s="33"/>
      <c r="KRS8" s="33"/>
      <c r="KRT8" s="33"/>
      <c r="KRU8" s="33"/>
      <c r="KRV8" s="33"/>
      <c r="KRW8" s="33"/>
      <c r="KRX8" s="33"/>
      <c r="KRY8" s="33"/>
      <c r="KRZ8" s="33"/>
      <c r="KSA8" s="33"/>
      <c r="KSB8" s="33"/>
      <c r="KSC8" s="33"/>
      <c r="KSD8" s="33"/>
      <c r="KSE8" s="33"/>
      <c r="KSF8" s="33"/>
      <c r="KSG8" s="33"/>
      <c r="KSH8" s="33"/>
      <c r="KSI8" s="33"/>
      <c r="KSJ8" s="33"/>
      <c r="KSK8" s="33"/>
      <c r="KSL8" s="33"/>
      <c r="KSM8" s="33"/>
      <c r="KSN8" s="33"/>
      <c r="KSO8" s="33"/>
      <c r="KSP8" s="33"/>
      <c r="KSQ8" s="33"/>
      <c r="KSR8" s="33"/>
      <c r="KSS8" s="33"/>
      <c r="KST8" s="33"/>
      <c r="KSU8" s="33"/>
      <c r="KSV8" s="33"/>
      <c r="KSW8" s="33"/>
      <c r="KSX8" s="33"/>
      <c r="KSY8" s="33"/>
      <c r="KSZ8" s="33"/>
      <c r="KTA8" s="33"/>
      <c r="KTB8" s="33"/>
      <c r="KTC8" s="33"/>
      <c r="KTD8" s="33"/>
      <c r="KTE8" s="33"/>
      <c r="KTF8" s="33"/>
      <c r="KTG8" s="33"/>
      <c r="KTH8" s="33"/>
      <c r="KTI8" s="33"/>
      <c r="KTJ8" s="33"/>
      <c r="KTK8" s="33"/>
      <c r="KTL8" s="33"/>
      <c r="KTM8" s="33"/>
      <c r="KTN8" s="33"/>
      <c r="KTO8" s="33"/>
      <c r="KTP8" s="33"/>
      <c r="KTQ8" s="33"/>
      <c r="KTR8" s="33"/>
      <c r="KTS8" s="33"/>
      <c r="KTT8" s="33"/>
      <c r="KTU8" s="33"/>
      <c r="KTV8" s="33"/>
      <c r="KTW8" s="33"/>
      <c r="KTX8" s="33"/>
      <c r="KTY8" s="33"/>
      <c r="KTZ8" s="33"/>
      <c r="KUA8" s="33"/>
      <c r="KUB8" s="33"/>
      <c r="KUC8" s="33"/>
      <c r="KUD8" s="33"/>
      <c r="KUE8" s="33"/>
      <c r="KUF8" s="33"/>
      <c r="KUG8" s="33"/>
      <c r="KUH8" s="33"/>
      <c r="KUI8" s="33"/>
      <c r="KUJ8" s="33"/>
      <c r="KUK8" s="33"/>
      <c r="KUL8" s="33"/>
      <c r="KUM8" s="33"/>
      <c r="KUN8" s="33"/>
      <c r="KUO8" s="33"/>
      <c r="KUP8" s="33"/>
      <c r="KUQ8" s="33"/>
      <c r="KUR8" s="33"/>
      <c r="KUS8" s="33"/>
      <c r="KUT8" s="33"/>
      <c r="KUU8" s="33"/>
      <c r="KUV8" s="33"/>
      <c r="KUW8" s="33"/>
      <c r="KUX8" s="33"/>
      <c r="KUY8" s="33"/>
      <c r="KUZ8" s="33"/>
      <c r="KVA8" s="33"/>
      <c r="KVB8" s="33"/>
      <c r="KVC8" s="33"/>
      <c r="KVD8" s="33"/>
      <c r="KVE8" s="33"/>
      <c r="KVF8" s="33"/>
      <c r="KVG8" s="33"/>
      <c r="KVH8" s="33"/>
      <c r="KVI8" s="33"/>
      <c r="KVJ8" s="33"/>
      <c r="KVK8" s="33"/>
      <c r="KVL8" s="33"/>
      <c r="KVM8" s="33"/>
      <c r="KVN8" s="33"/>
      <c r="KVO8" s="33"/>
      <c r="KVP8" s="33"/>
      <c r="KVQ8" s="33"/>
      <c r="KVR8" s="33"/>
      <c r="KVS8" s="33"/>
      <c r="KVT8" s="33"/>
      <c r="KVU8" s="33"/>
      <c r="KVV8" s="33"/>
      <c r="KVW8" s="33"/>
      <c r="KVX8" s="33"/>
      <c r="KVY8" s="33"/>
      <c r="KVZ8" s="33"/>
      <c r="KWA8" s="33"/>
      <c r="KWB8" s="33"/>
      <c r="KWC8" s="33"/>
      <c r="KWD8" s="33"/>
      <c r="KWE8" s="33"/>
      <c r="KWF8" s="33"/>
      <c r="KWG8" s="33"/>
      <c r="KWH8" s="33"/>
      <c r="KWI8" s="33"/>
      <c r="KWJ8" s="33"/>
      <c r="KWK8" s="33"/>
      <c r="KWL8" s="33"/>
      <c r="KWM8" s="33"/>
      <c r="KWN8" s="33"/>
      <c r="KWO8" s="33"/>
      <c r="KWP8" s="33"/>
      <c r="KWQ8" s="33"/>
      <c r="KWR8" s="33"/>
      <c r="KWS8" s="33"/>
      <c r="KWT8" s="33"/>
      <c r="KWU8" s="33"/>
      <c r="KWV8" s="33"/>
      <c r="KWW8" s="33"/>
      <c r="KWX8" s="33"/>
      <c r="KWY8" s="33"/>
      <c r="KWZ8" s="33"/>
      <c r="KXA8" s="33"/>
      <c r="KXB8" s="33"/>
      <c r="KXC8" s="33"/>
      <c r="KXD8" s="33"/>
      <c r="KXE8" s="33"/>
      <c r="KXF8" s="33"/>
      <c r="KXG8" s="33"/>
      <c r="KXH8" s="33"/>
      <c r="KXI8" s="33"/>
      <c r="KXJ8" s="33"/>
      <c r="KXK8" s="33"/>
      <c r="KXL8" s="33"/>
      <c r="KXM8" s="33"/>
      <c r="KXN8" s="33"/>
      <c r="KXO8" s="33"/>
      <c r="KXP8" s="33"/>
      <c r="KXQ8" s="33"/>
      <c r="KXR8" s="33"/>
      <c r="KXS8" s="33"/>
      <c r="KXT8" s="33"/>
      <c r="KXU8" s="33"/>
      <c r="KXV8" s="33"/>
      <c r="KXW8" s="33"/>
      <c r="KXX8" s="33"/>
      <c r="KXY8" s="33"/>
      <c r="KXZ8" s="33"/>
      <c r="KYA8" s="33"/>
      <c r="KYB8" s="33"/>
      <c r="KYC8" s="33"/>
      <c r="KYD8" s="33"/>
      <c r="KYE8" s="33"/>
      <c r="KYF8" s="33"/>
      <c r="KYG8" s="33"/>
      <c r="KYH8" s="33"/>
      <c r="KYI8" s="33"/>
      <c r="KYJ8" s="33"/>
      <c r="KYK8" s="33"/>
      <c r="KYL8" s="33"/>
      <c r="KYM8" s="33"/>
      <c r="KYN8" s="33"/>
      <c r="KYO8" s="33"/>
      <c r="KYP8" s="33"/>
      <c r="KYQ8" s="33"/>
      <c r="KYR8" s="33"/>
      <c r="KYS8" s="33"/>
      <c r="KYT8" s="33"/>
      <c r="KYU8" s="33"/>
      <c r="KYV8" s="33"/>
      <c r="KYW8" s="33"/>
      <c r="KYX8" s="33"/>
      <c r="KYY8" s="33"/>
      <c r="KYZ8" s="33"/>
      <c r="KZA8" s="33"/>
      <c r="KZB8" s="33"/>
      <c r="KZC8" s="33"/>
      <c r="KZD8" s="33"/>
      <c r="KZE8" s="33"/>
      <c r="KZF8" s="33"/>
      <c r="KZG8" s="33"/>
      <c r="KZH8" s="33"/>
      <c r="KZI8" s="33"/>
      <c r="KZJ8" s="33"/>
      <c r="KZK8" s="33"/>
      <c r="KZL8" s="33"/>
      <c r="KZM8" s="33"/>
      <c r="KZN8" s="33"/>
      <c r="KZO8" s="33"/>
      <c r="KZP8" s="33"/>
      <c r="KZQ8" s="33"/>
      <c r="KZR8" s="33"/>
      <c r="KZS8" s="33"/>
      <c r="KZT8" s="33"/>
      <c r="KZU8" s="33"/>
      <c r="KZV8" s="33"/>
      <c r="KZW8" s="33"/>
      <c r="KZX8" s="33"/>
      <c r="KZY8" s="33"/>
      <c r="KZZ8" s="33"/>
      <c r="LAA8" s="33"/>
      <c r="LAB8" s="33"/>
      <c r="LAC8" s="33"/>
      <c r="LAD8" s="33"/>
      <c r="LAE8" s="33"/>
      <c r="LAF8" s="33"/>
      <c r="LAG8" s="33"/>
      <c r="LAH8" s="33"/>
      <c r="LAI8" s="33"/>
      <c r="LAJ8" s="33"/>
      <c r="LAK8" s="33"/>
      <c r="LAL8" s="33"/>
      <c r="LAM8" s="33"/>
      <c r="LAN8" s="33"/>
      <c r="LAO8" s="33"/>
      <c r="LAP8" s="33"/>
      <c r="LAQ8" s="33"/>
      <c r="LAR8" s="33"/>
      <c r="LAS8" s="33"/>
      <c r="LAT8" s="33"/>
      <c r="LAU8" s="33"/>
      <c r="LAV8" s="33"/>
      <c r="LAW8" s="33"/>
      <c r="LAX8" s="33"/>
      <c r="LAY8" s="33"/>
      <c r="LAZ8" s="33"/>
      <c r="LBA8" s="33"/>
      <c r="LBB8" s="33"/>
      <c r="LBC8" s="33"/>
      <c r="LBD8" s="33"/>
      <c r="LBE8" s="33"/>
      <c r="LBF8" s="33"/>
      <c r="LBG8" s="33"/>
      <c r="LBH8" s="33"/>
      <c r="LBI8" s="33"/>
      <c r="LBJ8" s="33"/>
      <c r="LBK8" s="33"/>
      <c r="LBL8" s="33"/>
      <c r="LBM8" s="33"/>
      <c r="LBN8" s="33"/>
      <c r="LBO8" s="33"/>
      <c r="LBP8" s="33"/>
      <c r="LBQ8" s="33"/>
      <c r="LBR8" s="33"/>
      <c r="LBS8" s="33"/>
      <c r="LBT8" s="33"/>
      <c r="LBU8" s="33"/>
      <c r="LBV8" s="33"/>
      <c r="LBW8" s="33"/>
      <c r="LBX8" s="33"/>
      <c r="LBY8" s="33"/>
      <c r="LBZ8" s="33"/>
      <c r="LCA8" s="33"/>
      <c r="LCB8" s="33"/>
      <c r="LCC8" s="33"/>
      <c r="LCD8" s="33"/>
      <c r="LCE8" s="33"/>
      <c r="LCF8" s="33"/>
      <c r="LCG8" s="33"/>
      <c r="LCH8" s="33"/>
      <c r="LCI8" s="33"/>
      <c r="LCJ8" s="33"/>
      <c r="LCK8" s="33"/>
      <c r="LCL8" s="33"/>
      <c r="LCM8" s="33"/>
      <c r="LCN8" s="33"/>
      <c r="LCO8" s="33"/>
      <c r="LCP8" s="33"/>
      <c r="LCQ8" s="33"/>
      <c r="LCR8" s="33"/>
      <c r="LCS8" s="33"/>
      <c r="LCT8" s="33"/>
      <c r="LCU8" s="33"/>
      <c r="LCV8" s="33"/>
      <c r="LCW8" s="33"/>
      <c r="LCX8" s="33"/>
      <c r="LCY8" s="33"/>
      <c r="LCZ8" s="33"/>
      <c r="LDA8" s="33"/>
      <c r="LDB8" s="33"/>
      <c r="LDC8" s="33"/>
      <c r="LDD8" s="33"/>
      <c r="LDE8" s="33"/>
      <c r="LDF8" s="33"/>
      <c r="LDG8" s="33"/>
      <c r="LDH8" s="33"/>
      <c r="LDI8" s="33"/>
      <c r="LDJ8" s="33"/>
      <c r="LDK8" s="33"/>
      <c r="LDL8" s="33"/>
      <c r="LDM8" s="33"/>
      <c r="LDN8" s="33"/>
      <c r="LDO8" s="33"/>
      <c r="LDP8" s="33"/>
      <c r="LDQ8" s="33"/>
      <c r="LDR8" s="33"/>
      <c r="LDS8" s="33"/>
      <c r="LDT8" s="33"/>
      <c r="LDU8" s="33"/>
      <c r="LDV8" s="33"/>
      <c r="LDW8" s="33"/>
      <c r="LDX8" s="33"/>
      <c r="LDY8" s="33"/>
      <c r="LDZ8" s="33"/>
      <c r="LEA8" s="33"/>
      <c r="LEB8" s="33"/>
      <c r="LEC8" s="33"/>
      <c r="LED8" s="33"/>
      <c r="LEE8" s="33"/>
      <c r="LEF8" s="33"/>
      <c r="LEG8" s="33"/>
      <c r="LEH8" s="33"/>
      <c r="LEI8" s="33"/>
      <c r="LEJ8" s="33"/>
      <c r="LEK8" s="33"/>
      <c r="LEL8" s="33"/>
      <c r="LEM8" s="33"/>
      <c r="LEN8" s="33"/>
      <c r="LEO8" s="33"/>
      <c r="LEP8" s="33"/>
      <c r="LEQ8" s="33"/>
      <c r="LER8" s="33"/>
      <c r="LES8" s="33"/>
      <c r="LET8" s="33"/>
      <c r="LEU8" s="33"/>
      <c r="LEV8" s="33"/>
      <c r="LEW8" s="33"/>
      <c r="LEX8" s="33"/>
      <c r="LEY8" s="33"/>
      <c r="LEZ8" s="33"/>
      <c r="LFA8" s="33"/>
      <c r="LFB8" s="33"/>
      <c r="LFC8" s="33"/>
      <c r="LFD8" s="33"/>
      <c r="LFE8" s="33"/>
      <c r="LFF8" s="33"/>
      <c r="LFG8" s="33"/>
      <c r="LFH8" s="33"/>
      <c r="LFI8" s="33"/>
      <c r="LFJ8" s="33"/>
      <c r="LFK8" s="33"/>
      <c r="LFL8" s="33"/>
      <c r="LFM8" s="33"/>
      <c r="LFN8" s="33"/>
      <c r="LFO8" s="33"/>
      <c r="LFP8" s="33"/>
      <c r="LFQ8" s="33"/>
      <c r="LFR8" s="33"/>
      <c r="LFS8" s="33"/>
      <c r="LFT8" s="33"/>
      <c r="LFU8" s="33"/>
      <c r="LFV8" s="33"/>
      <c r="LFW8" s="33"/>
      <c r="LFX8" s="33"/>
      <c r="LFY8" s="33"/>
      <c r="LFZ8" s="33"/>
      <c r="LGA8" s="33"/>
      <c r="LGB8" s="33"/>
      <c r="LGC8" s="33"/>
      <c r="LGD8" s="33"/>
      <c r="LGE8" s="33"/>
      <c r="LGF8" s="33"/>
      <c r="LGG8" s="33"/>
      <c r="LGH8" s="33"/>
      <c r="LGI8" s="33"/>
      <c r="LGJ8" s="33"/>
      <c r="LGK8" s="33"/>
      <c r="LGL8" s="33"/>
      <c r="LGM8" s="33"/>
      <c r="LGN8" s="33"/>
      <c r="LGO8" s="33"/>
      <c r="LGP8" s="33"/>
      <c r="LGQ8" s="33"/>
      <c r="LGR8" s="33"/>
      <c r="LGS8" s="33"/>
      <c r="LGT8" s="33"/>
      <c r="LGU8" s="33"/>
      <c r="LGV8" s="33"/>
      <c r="LGW8" s="33"/>
      <c r="LGX8" s="33"/>
      <c r="LGY8" s="33"/>
      <c r="LGZ8" s="33"/>
      <c r="LHA8" s="33"/>
      <c r="LHB8" s="33"/>
      <c r="LHC8" s="33"/>
      <c r="LHD8" s="33"/>
      <c r="LHE8" s="33"/>
      <c r="LHF8" s="33"/>
      <c r="LHG8" s="33"/>
      <c r="LHH8" s="33"/>
      <c r="LHI8" s="33"/>
      <c r="LHJ8" s="33"/>
      <c r="LHK8" s="33"/>
      <c r="LHL8" s="33"/>
      <c r="LHM8" s="33"/>
      <c r="LHN8" s="33"/>
      <c r="LHO8" s="33"/>
      <c r="LHP8" s="33"/>
      <c r="LHQ8" s="33"/>
      <c r="LHR8" s="33"/>
      <c r="LHS8" s="33"/>
      <c r="LHT8" s="33"/>
      <c r="LHU8" s="33"/>
      <c r="LHV8" s="33"/>
      <c r="LHW8" s="33"/>
      <c r="LHX8" s="33"/>
      <c r="LHY8" s="33"/>
      <c r="LHZ8" s="33"/>
      <c r="LIA8" s="33"/>
      <c r="LIB8" s="33"/>
      <c r="LIC8" s="33"/>
      <c r="LID8" s="33"/>
      <c r="LIE8" s="33"/>
      <c r="LIF8" s="33"/>
      <c r="LIG8" s="33"/>
      <c r="LIH8" s="33"/>
      <c r="LII8" s="33"/>
      <c r="LIJ8" s="33"/>
      <c r="LIK8" s="33"/>
      <c r="LIL8" s="33"/>
      <c r="LIM8" s="33"/>
      <c r="LIN8" s="33"/>
      <c r="LIO8" s="33"/>
      <c r="LIP8" s="33"/>
      <c r="LIQ8" s="33"/>
      <c r="LIR8" s="33"/>
      <c r="LIS8" s="33"/>
      <c r="LIT8" s="33"/>
      <c r="LIU8" s="33"/>
      <c r="LIV8" s="33"/>
      <c r="LIW8" s="33"/>
      <c r="LIX8" s="33"/>
      <c r="LIY8" s="33"/>
      <c r="LIZ8" s="33"/>
      <c r="LJA8" s="33"/>
      <c r="LJB8" s="33"/>
      <c r="LJC8" s="33"/>
      <c r="LJD8" s="33"/>
      <c r="LJE8" s="33"/>
      <c r="LJF8" s="33"/>
      <c r="LJG8" s="33"/>
      <c r="LJH8" s="33"/>
      <c r="LJI8" s="33"/>
      <c r="LJJ8" s="33"/>
      <c r="LJK8" s="33"/>
      <c r="LJL8" s="33"/>
      <c r="LJM8" s="33"/>
      <c r="LJN8" s="33"/>
      <c r="LJO8" s="33"/>
      <c r="LJP8" s="33"/>
      <c r="LJQ8" s="33"/>
      <c r="LJR8" s="33"/>
      <c r="LJS8" s="33"/>
      <c r="LJT8" s="33"/>
      <c r="LJU8" s="33"/>
      <c r="LJV8" s="33"/>
      <c r="LJW8" s="33"/>
      <c r="LJX8" s="33"/>
      <c r="LJY8" s="33"/>
      <c r="LJZ8" s="33"/>
      <c r="LKA8" s="33"/>
      <c r="LKB8" s="33"/>
      <c r="LKC8" s="33"/>
      <c r="LKD8" s="33"/>
      <c r="LKE8" s="33"/>
      <c r="LKF8" s="33"/>
      <c r="LKG8" s="33"/>
      <c r="LKH8" s="33"/>
      <c r="LKI8" s="33"/>
      <c r="LKJ8" s="33"/>
      <c r="LKK8" s="33"/>
      <c r="LKL8" s="33"/>
      <c r="LKM8" s="33"/>
      <c r="LKN8" s="33"/>
      <c r="LKO8" s="33"/>
      <c r="LKP8" s="33"/>
      <c r="LKQ8" s="33"/>
      <c r="LKR8" s="33"/>
      <c r="LKS8" s="33"/>
      <c r="LKT8" s="33"/>
      <c r="LKU8" s="33"/>
      <c r="LKV8" s="33"/>
      <c r="LKW8" s="33"/>
      <c r="LKX8" s="33"/>
      <c r="LKY8" s="33"/>
      <c r="LKZ8" s="33"/>
      <c r="LLA8" s="33"/>
      <c r="LLB8" s="33"/>
      <c r="LLC8" s="33"/>
      <c r="LLD8" s="33"/>
      <c r="LLE8" s="33"/>
      <c r="LLF8" s="33"/>
      <c r="LLG8" s="33"/>
      <c r="LLH8" s="33"/>
      <c r="LLI8" s="33"/>
      <c r="LLJ8" s="33"/>
      <c r="LLK8" s="33"/>
      <c r="LLL8" s="33"/>
      <c r="LLM8" s="33"/>
      <c r="LLN8" s="33"/>
      <c r="LLO8" s="33"/>
      <c r="LLP8" s="33"/>
      <c r="LLQ8" s="33"/>
      <c r="LLR8" s="33"/>
      <c r="LLS8" s="33"/>
      <c r="LLT8" s="33"/>
      <c r="LLU8" s="33"/>
      <c r="LLV8" s="33"/>
      <c r="LLW8" s="33"/>
      <c r="LLX8" s="33"/>
      <c r="LLY8" s="33"/>
      <c r="LLZ8" s="33"/>
      <c r="LMA8" s="33"/>
      <c r="LMB8" s="33"/>
      <c r="LMC8" s="33"/>
      <c r="LMD8" s="33"/>
      <c r="LME8" s="33"/>
      <c r="LMF8" s="33"/>
      <c r="LMG8" s="33"/>
      <c r="LMH8" s="33"/>
      <c r="LMI8" s="33"/>
      <c r="LMJ8" s="33"/>
      <c r="LMK8" s="33"/>
      <c r="LML8" s="33"/>
      <c r="LMM8" s="33"/>
      <c r="LMN8" s="33"/>
      <c r="LMO8" s="33"/>
      <c r="LMP8" s="33"/>
      <c r="LMQ8" s="33"/>
      <c r="LMR8" s="33"/>
      <c r="LMS8" s="33"/>
      <c r="LMT8" s="33"/>
      <c r="LMU8" s="33"/>
      <c r="LMV8" s="33"/>
      <c r="LMW8" s="33"/>
      <c r="LMX8" s="33"/>
      <c r="LMY8" s="33"/>
      <c r="LMZ8" s="33"/>
      <c r="LNA8" s="33"/>
      <c r="LNB8" s="33"/>
      <c r="LNC8" s="33"/>
      <c r="LND8" s="33"/>
      <c r="LNE8" s="33"/>
      <c r="LNF8" s="33"/>
      <c r="LNG8" s="33"/>
      <c r="LNH8" s="33"/>
      <c r="LNI8" s="33"/>
      <c r="LNJ8" s="33"/>
      <c r="LNK8" s="33"/>
      <c r="LNL8" s="33"/>
      <c r="LNM8" s="33"/>
      <c r="LNN8" s="33"/>
      <c r="LNO8" s="33"/>
      <c r="LNP8" s="33"/>
      <c r="LNQ8" s="33"/>
      <c r="LNR8" s="33"/>
      <c r="LNS8" s="33"/>
      <c r="LNT8" s="33"/>
      <c r="LNU8" s="33"/>
      <c r="LNV8" s="33"/>
      <c r="LNW8" s="33"/>
      <c r="LNX8" s="33"/>
      <c r="LNY8" s="33"/>
      <c r="LNZ8" s="33"/>
      <c r="LOA8" s="33"/>
      <c r="LOB8" s="33"/>
      <c r="LOC8" s="33"/>
      <c r="LOD8" s="33"/>
      <c r="LOE8" s="33"/>
      <c r="LOF8" s="33"/>
      <c r="LOG8" s="33"/>
      <c r="LOH8" s="33"/>
      <c r="LOI8" s="33"/>
      <c r="LOJ8" s="33"/>
      <c r="LOK8" s="33"/>
      <c r="LOL8" s="33"/>
      <c r="LOM8" s="33"/>
      <c r="LON8" s="33"/>
      <c r="LOO8" s="33"/>
      <c r="LOP8" s="33"/>
      <c r="LOQ8" s="33"/>
      <c r="LOR8" s="33"/>
      <c r="LOS8" s="33"/>
      <c r="LOT8" s="33"/>
      <c r="LOU8" s="33"/>
      <c r="LOV8" s="33"/>
      <c r="LOW8" s="33"/>
      <c r="LOX8" s="33"/>
      <c r="LOY8" s="33"/>
      <c r="LOZ8" s="33"/>
      <c r="LPA8" s="33"/>
      <c r="LPB8" s="33"/>
      <c r="LPC8" s="33"/>
      <c r="LPD8" s="33"/>
      <c r="LPE8" s="33"/>
      <c r="LPF8" s="33"/>
      <c r="LPG8" s="33"/>
      <c r="LPH8" s="33"/>
      <c r="LPI8" s="33"/>
      <c r="LPJ8" s="33"/>
      <c r="LPK8" s="33"/>
      <c r="LPL8" s="33"/>
      <c r="LPM8" s="33"/>
      <c r="LPN8" s="33"/>
      <c r="LPO8" s="33"/>
      <c r="LPP8" s="33"/>
      <c r="LPQ8" s="33"/>
      <c r="LPR8" s="33"/>
      <c r="LPS8" s="33"/>
      <c r="LPT8" s="33"/>
      <c r="LPU8" s="33"/>
      <c r="LPV8" s="33"/>
      <c r="LPW8" s="33"/>
      <c r="LPX8" s="33"/>
      <c r="LPY8" s="33"/>
      <c r="LPZ8" s="33"/>
      <c r="LQA8" s="33"/>
      <c r="LQB8" s="33"/>
      <c r="LQC8" s="33"/>
      <c r="LQD8" s="33"/>
      <c r="LQE8" s="33"/>
      <c r="LQF8" s="33"/>
      <c r="LQG8" s="33"/>
      <c r="LQH8" s="33"/>
      <c r="LQI8" s="33"/>
      <c r="LQJ8" s="33"/>
      <c r="LQK8" s="33"/>
      <c r="LQL8" s="33"/>
      <c r="LQM8" s="33"/>
      <c r="LQN8" s="33"/>
      <c r="LQO8" s="33"/>
      <c r="LQP8" s="33"/>
      <c r="LQQ8" s="33"/>
      <c r="LQR8" s="33"/>
      <c r="LQS8" s="33"/>
      <c r="LQT8" s="33"/>
      <c r="LQU8" s="33"/>
      <c r="LQV8" s="33"/>
      <c r="LQW8" s="33"/>
      <c r="LQX8" s="33"/>
      <c r="LQY8" s="33"/>
      <c r="LQZ8" s="33"/>
      <c r="LRA8" s="33"/>
      <c r="LRB8" s="33"/>
      <c r="LRC8" s="33"/>
      <c r="LRD8" s="33"/>
      <c r="LRE8" s="33"/>
      <c r="LRF8" s="33"/>
      <c r="LRG8" s="33"/>
      <c r="LRH8" s="33"/>
      <c r="LRI8" s="33"/>
      <c r="LRJ8" s="33"/>
      <c r="LRK8" s="33"/>
      <c r="LRL8" s="33"/>
      <c r="LRM8" s="33"/>
      <c r="LRN8" s="33"/>
      <c r="LRO8" s="33"/>
      <c r="LRP8" s="33"/>
      <c r="LRQ8" s="33"/>
      <c r="LRR8" s="33"/>
      <c r="LRS8" s="33"/>
      <c r="LRT8" s="33"/>
      <c r="LRU8" s="33"/>
      <c r="LRV8" s="33"/>
      <c r="LRW8" s="33"/>
      <c r="LRX8" s="33"/>
      <c r="LRY8" s="33"/>
      <c r="LRZ8" s="33"/>
      <c r="LSA8" s="33"/>
      <c r="LSB8" s="33"/>
      <c r="LSC8" s="33"/>
      <c r="LSD8" s="33"/>
      <c r="LSE8" s="33"/>
      <c r="LSF8" s="33"/>
      <c r="LSG8" s="33"/>
      <c r="LSH8" s="33"/>
      <c r="LSI8" s="33"/>
      <c r="LSJ8" s="33"/>
      <c r="LSK8" s="33"/>
      <c r="LSL8" s="33"/>
      <c r="LSM8" s="33"/>
      <c r="LSN8" s="33"/>
      <c r="LSO8" s="33"/>
      <c r="LSP8" s="33"/>
      <c r="LSQ8" s="33"/>
      <c r="LSR8" s="33"/>
      <c r="LSS8" s="33"/>
      <c r="LST8" s="33"/>
      <c r="LSU8" s="33"/>
      <c r="LSV8" s="33"/>
      <c r="LSW8" s="33"/>
      <c r="LSX8" s="33"/>
      <c r="LSY8" s="33"/>
      <c r="LSZ8" s="33"/>
      <c r="LTA8" s="33"/>
      <c r="LTB8" s="33"/>
      <c r="LTC8" s="33"/>
      <c r="LTD8" s="33"/>
      <c r="LTE8" s="33"/>
      <c r="LTF8" s="33"/>
      <c r="LTG8" s="33"/>
      <c r="LTH8" s="33"/>
      <c r="LTI8" s="33"/>
      <c r="LTJ8" s="33"/>
      <c r="LTK8" s="33"/>
      <c r="LTL8" s="33"/>
      <c r="LTM8" s="33"/>
      <c r="LTN8" s="33"/>
      <c r="LTO8" s="33"/>
      <c r="LTP8" s="33"/>
      <c r="LTQ8" s="33"/>
      <c r="LTR8" s="33"/>
      <c r="LTS8" s="33"/>
      <c r="LTT8" s="33"/>
      <c r="LTU8" s="33"/>
      <c r="LTV8" s="33"/>
      <c r="LTW8" s="33"/>
      <c r="LTX8" s="33"/>
      <c r="LTY8" s="33"/>
      <c r="LTZ8" s="33"/>
      <c r="LUA8" s="33"/>
      <c r="LUB8" s="33"/>
      <c r="LUC8" s="33"/>
      <c r="LUD8" s="33"/>
      <c r="LUE8" s="33"/>
      <c r="LUF8" s="33"/>
      <c r="LUG8" s="33"/>
      <c r="LUH8" s="33"/>
      <c r="LUI8" s="33"/>
      <c r="LUJ8" s="33"/>
      <c r="LUK8" s="33"/>
      <c r="LUL8" s="33"/>
      <c r="LUM8" s="33"/>
      <c r="LUN8" s="33"/>
      <c r="LUO8" s="33"/>
      <c r="LUP8" s="33"/>
      <c r="LUQ8" s="33"/>
      <c r="LUR8" s="33"/>
      <c r="LUS8" s="33"/>
      <c r="LUT8" s="33"/>
      <c r="LUU8" s="33"/>
      <c r="LUV8" s="33"/>
      <c r="LUW8" s="33"/>
      <c r="LUX8" s="33"/>
      <c r="LUY8" s="33"/>
      <c r="LUZ8" s="33"/>
      <c r="LVA8" s="33"/>
      <c r="LVB8" s="33"/>
      <c r="LVC8" s="33"/>
      <c r="LVD8" s="33"/>
      <c r="LVE8" s="33"/>
      <c r="LVF8" s="33"/>
      <c r="LVG8" s="33"/>
      <c r="LVH8" s="33"/>
      <c r="LVI8" s="33"/>
      <c r="LVJ8" s="33"/>
      <c r="LVK8" s="33"/>
      <c r="LVL8" s="33"/>
      <c r="LVM8" s="33"/>
      <c r="LVN8" s="33"/>
      <c r="LVO8" s="33"/>
      <c r="LVP8" s="33"/>
      <c r="LVQ8" s="33"/>
      <c r="LVR8" s="33"/>
      <c r="LVS8" s="33"/>
      <c r="LVT8" s="33"/>
      <c r="LVU8" s="33"/>
      <c r="LVV8" s="33"/>
      <c r="LVW8" s="33"/>
      <c r="LVX8" s="33"/>
      <c r="LVY8" s="33"/>
      <c r="LVZ8" s="33"/>
      <c r="LWA8" s="33"/>
      <c r="LWB8" s="33"/>
      <c r="LWC8" s="33"/>
      <c r="LWD8" s="33"/>
      <c r="LWE8" s="33"/>
      <c r="LWF8" s="33"/>
      <c r="LWG8" s="33"/>
      <c r="LWH8" s="33"/>
      <c r="LWI8" s="33"/>
      <c r="LWJ8" s="33"/>
      <c r="LWK8" s="33"/>
      <c r="LWL8" s="33"/>
      <c r="LWM8" s="33"/>
      <c r="LWN8" s="33"/>
      <c r="LWO8" s="33"/>
      <c r="LWP8" s="33"/>
      <c r="LWQ8" s="33"/>
      <c r="LWR8" s="33"/>
      <c r="LWS8" s="33"/>
      <c r="LWT8" s="33"/>
      <c r="LWU8" s="33"/>
      <c r="LWV8" s="33"/>
      <c r="LWW8" s="33"/>
      <c r="LWX8" s="33"/>
      <c r="LWY8" s="33"/>
      <c r="LWZ8" s="33"/>
      <c r="LXA8" s="33"/>
      <c r="LXB8" s="33"/>
      <c r="LXC8" s="33"/>
      <c r="LXD8" s="33"/>
      <c r="LXE8" s="33"/>
      <c r="LXF8" s="33"/>
      <c r="LXG8" s="33"/>
      <c r="LXH8" s="33"/>
      <c r="LXI8" s="33"/>
      <c r="LXJ8" s="33"/>
      <c r="LXK8" s="33"/>
      <c r="LXL8" s="33"/>
      <c r="LXM8" s="33"/>
      <c r="LXN8" s="33"/>
      <c r="LXO8" s="33"/>
      <c r="LXP8" s="33"/>
      <c r="LXQ8" s="33"/>
      <c r="LXR8" s="33"/>
      <c r="LXS8" s="33"/>
      <c r="LXT8" s="33"/>
      <c r="LXU8" s="33"/>
      <c r="LXV8" s="33"/>
      <c r="LXW8" s="33"/>
      <c r="LXX8" s="33"/>
      <c r="LXY8" s="33"/>
      <c r="LXZ8" s="33"/>
      <c r="LYA8" s="33"/>
      <c r="LYB8" s="33"/>
      <c r="LYC8" s="33"/>
      <c r="LYD8" s="33"/>
      <c r="LYE8" s="33"/>
      <c r="LYF8" s="33"/>
      <c r="LYG8" s="33"/>
      <c r="LYH8" s="33"/>
      <c r="LYI8" s="33"/>
      <c r="LYJ8" s="33"/>
      <c r="LYK8" s="33"/>
      <c r="LYL8" s="33"/>
      <c r="LYM8" s="33"/>
      <c r="LYN8" s="33"/>
      <c r="LYO8" s="33"/>
      <c r="LYP8" s="33"/>
      <c r="LYQ8" s="33"/>
      <c r="LYR8" s="33"/>
      <c r="LYS8" s="33"/>
      <c r="LYT8" s="33"/>
      <c r="LYU8" s="33"/>
      <c r="LYV8" s="33"/>
      <c r="LYW8" s="33"/>
      <c r="LYX8" s="33"/>
      <c r="LYY8" s="33"/>
      <c r="LYZ8" s="33"/>
      <c r="LZA8" s="33"/>
      <c r="LZB8" s="33"/>
      <c r="LZC8" s="33"/>
      <c r="LZD8" s="33"/>
      <c r="LZE8" s="33"/>
      <c r="LZF8" s="33"/>
      <c r="LZG8" s="33"/>
      <c r="LZH8" s="33"/>
      <c r="LZI8" s="33"/>
      <c r="LZJ8" s="33"/>
      <c r="LZK8" s="33"/>
      <c r="LZL8" s="33"/>
      <c r="LZM8" s="33"/>
      <c r="LZN8" s="33"/>
      <c r="LZO8" s="33"/>
      <c r="LZP8" s="33"/>
      <c r="LZQ8" s="33"/>
      <c r="LZR8" s="33"/>
      <c r="LZS8" s="33"/>
      <c r="LZT8" s="33"/>
      <c r="LZU8" s="33"/>
      <c r="LZV8" s="33"/>
      <c r="LZW8" s="33"/>
      <c r="LZX8" s="33"/>
      <c r="LZY8" s="33"/>
      <c r="LZZ8" s="33"/>
      <c r="MAA8" s="33"/>
      <c r="MAB8" s="33"/>
      <c r="MAC8" s="33"/>
      <c r="MAD8" s="33"/>
      <c r="MAE8" s="33"/>
      <c r="MAF8" s="33"/>
      <c r="MAG8" s="33"/>
      <c r="MAH8" s="33"/>
      <c r="MAI8" s="33"/>
      <c r="MAJ8" s="33"/>
      <c r="MAK8" s="33"/>
      <c r="MAL8" s="33"/>
      <c r="MAM8" s="33"/>
      <c r="MAN8" s="33"/>
      <c r="MAO8" s="33"/>
      <c r="MAP8" s="33"/>
      <c r="MAQ8" s="33"/>
      <c r="MAR8" s="33"/>
      <c r="MAS8" s="33"/>
      <c r="MAT8" s="33"/>
      <c r="MAU8" s="33"/>
      <c r="MAV8" s="33"/>
      <c r="MAW8" s="33"/>
      <c r="MAX8" s="33"/>
      <c r="MAY8" s="33"/>
      <c r="MAZ8" s="33"/>
      <c r="MBA8" s="33"/>
      <c r="MBB8" s="33"/>
      <c r="MBC8" s="33"/>
      <c r="MBD8" s="33"/>
      <c r="MBE8" s="33"/>
      <c r="MBF8" s="33"/>
      <c r="MBG8" s="33"/>
      <c r="MBH8" s="33"/>
      <c r="MBI8" s="33"/>
      <c r="MBJ8" s="33"/>
      <c r="MBK8" s="33"/>
      <c r="MBL8" s="33"/>
      <c r="MBM8" s="33"/>
      <c r="MBN8" s="33"/>
      <c r="MBO8" s="33"/>
      <c r="MBP8" s="33"/>
      <c r="MBQ8" s="33"/>
      <c r="MBR8" s="33"/>
      <c r="MBS8" s="33"/>
      <c r="MBT8" s="33"/>
      <c r="MBU8" s="33"/>
      <c r="MBV8" s="33"/>
      <c r="MBW8" s="33"/>
      <c r="MBX8" s="33"/>
      <c r="MBY8" s="33"/>
      <c r="MBZ8" s="33"/>
      <c r="MCA8" s="33"/>
      <c r="MCB8" s="33"/>
      <c r="MCC8" s="33"/>
      <c r="MCD8" s="33"/>
      <c r="MCE8" s="33"/>
      <c r="MCF8" s="33"/>
      <c r="MCG8" s="33"/>
      <c r="MCH8" s="33"/>
      <c r="MCI8" s="33"/>
      <c r="MCJ8" s="33"/>
      <c r="MCK8" s="33"/>
      <c r="MCL8" s="33"/>
      <c r="MCM8" s="33"/>
      <c r="MCN8" s="33"/>
      <c r="MCO8" s="33"/>
      <c r="MCP8" s="33"/>
      <c r="MCQ8" s="33"/>
      <c r="MCR8" s="33"/>
      <c r="MCS8" s="33"/>
      <c r="MCT8" s="33"/>
      <c r="MCU8" s="33"/>
      <c r="MCV8" s="33"/>
      <c r="MCW8" s="33"/>
      <c r="MCX8" s="33"/>
      <c r="MCY8" s="33"/>
      <c r="MCZ8" s="33"/>
      <c r="MDA8" s="33"/>
      <c r="MDB8" s="33"/>
      <c r="MDC8" s="33"/>
      <c r="MDD8" s="33"/>
      <c r="MDE8" s="33"/>
      <c r="MDF8" s="33"/>
      <c r="MDG8" s="33"/>
      <c r="MDH8" s="33"/>
      <c r="MDI8" s="33"/>
      <c r="MDJ8" s="33"/>
      <c r="MDK8" s="33"/>
      <c r="MDL8" s="33"/>
      <c r="MDM8" s="33"/>
      <c r="MDN8" s="33"/>
      <c r="MDO8" s="33"/>
      <c r="MDP8" s="33"/>
      <c r="MDQ8" s="33"/>
      <c r="MDR8" s="33"/>
      <c r="MDS8" s="33"/>
      <c r="MDT8" s="33"/>
      <c r="MDU8" s="33"/>
      <c r="MDV8" s="33"/>
      <c r="MDW8" s="33"/>
      <c r="MDX8" s="33"/>
      <c r="MDY8" s="33"/>
      <c r="MDZ8" s="33"/>
      <c r="MEA8" s="33"/>
      <c r="MEB8" s="33"/>
      <c r="MEC8" s="33"/>
      <c r="MED8" s="33"/>
      <c r="MEE8" s="33"/>
      <c r="MEF8" s="33"/>
      <c r="MEG8" s="33"/>
      <c r="MEH8" s="33"/>
      <c r="MEI8" s="33"/>
      <c r="MEJ8" s="33"/>
      <c r="MEK8" s="33"/>
      <c r="MEL8" s="33"/>
      <c r="MEM8" s="33"/>
      <c r="MEN8" s="33"/>
      <c r="MEO8" s="33"/>
      <c r="MEP8" s="33"/>
      <c r="MEQ8" s="33"/>
      <c r="MER8" s="33"/>
      <c r="MES8" s="33"/>
      <c r="MET8" s="33"/>
      <c r="MEU8" s="33"/>
      <c r="MEV8" s="33"/>
      <c r="MEW8" s="33"/>
      <c r="MEX8" s="33"/>
      <c r="MEY8" s="33"/>
      <c r="MEZ8" s="33"/>
      <c r="MFA8" s="33"/>
      <c r="MFB8" s="33"/>
      <c r="MFC8" s="33"/>
      <c r="MFD8" s="33"/>
      <c r="MFE8" s="33"/>
      <c r="MFF8" s="33"/>
      <c r="MFG8" s="33"/>
      <c r="MFH8" s="33"/>
      <c r="MFI8" s="33"/>
      <c r="MFJ8" s="33"/>
      <c r="MFK8" s="33"/>
      <c r="MFL8" s="33"/>
      <c r="MFM8" s="33"/>
      <c r="MFN8" s="33"/>
      <c r="MFO8" s="33"/>
      <c r="MFP8" s="33"/>
      <c r="MFQ8" s="33"/>
      <c r="MFR8" s="33"/>
      <c r="MFS8" s="33"/>
      <c r="MFT8" s="33"/>
      <c r="MFU8" s="33"/>
      <c r="MFV8" s="33"/>
      <c r="MFW8" s="33"/>
      <c r="MFX8" s="33"/>
      <c r="MFY8" s="33"/>
      <c r="MFZ8" s="33"/>
      <c r="MGA8" s="33"/>
      <c r="MGB8" s="33"/>
      <c r="MGC8" s="33"/>
      <c r="MGD8" s="33"/>
      <c r="MGE8" s="33"/>
      <c r="MGF8" s="33"/>
      <c r="MGG8" s="33"/>
      <c r="MGH8" s="33"/>
      <c r="MGI8" s="33"/>
      <c r="MGJ8" s="33"/>
      <c r="MGK8" s="33"/>
      <c r="MGL8" s="33"/>
      <c r="MGM8" s="33"/>
      <c r="MGN8" s="33"/>
      <c r="MGO8" s="33"/>
      <c r="MGP8" s="33"/>
      <c r="MGQ8" s="33"/>
      <c r="MGR8" s="33"/>
      <c r="MGS8" s="33"/>
      <c r="MGT8" s="33"/>
      <c r="MGU8" s="33"/>
      <c r="MGV8" s="33"/>
      <c r="MGW8" s="33"/>
      <c r="MGX8" s="33"/>
      <c r="MGY8" s="33"/>
      <c r="MGZ8" s="33"/>
      <c r="MHA8" s="33"/>
      <c r="MHB8" s="33"/>
      <c r="MHC8" s="33"/>
      <c r="MHD8" s="33"/>
      <c r="MHE8" s="33"/>
      <c r="MHF8" s="33"/>
      <c r="MHG8" s="33"/>
      <c r="MHH8" s="33"/>
      <c r="MHI8" s="33"/>
      <c r="MHJ8" s="33"/>
      <c r="MHK8" s="33"/>
      <c r="MHL8" s="33"/>
      <c r="MHM8" s="33"/>
      <c r="MHN8" s="33"/>
      <c r="MHO8" s="33"/>
      <c r="MHP8" s="33"/>
      <c r="MHQ8" s="33"/>
      <c r="MHR8" s="33"/>
      <c r="MHS8" s="33"/>
      <c r="MHT8" s="33"/>
      <c r="MHU8" s="33"/>
      <c r="MHV8" s="33"/>
      <c r="MHW8" s="33"/>
      <c r="MHX8" s="33"/>
      <c r="MHY8" s="33"/>
      <c r="MHZ8" s="33"/>
      <c r="MIA8" s="33"/>
      <c r="MIB8" s="33"/>
      <c r="MIC8" s="33"/>
      <c r="MID8" s="33"/>
      <c r="MIE8" s="33"/>
      <c r="MIF8" s="33"/>
      <c r="MIG8" s="33"/>
      <c r="MIH8" s="33"/>
      <c r="MII8" s="33"/>
      <c r="MIJ8" s="33"/>
      <c r="MIK8" s="33"/>
      <c r="MIL8" s="33"/>
      <c r="MIM8" s="33"/>
      <c r="MIN8" s="33"/>
      <c r="MIO8" s="33"/>
      <c r="MIP8" s="33"/>
      <c r="MIQ8" s="33"/>
      <c r="MIR8" s="33"/>
      <c r="MIS8" s="33"/>
      <c r="MIT8" s="33"/>
      <c r="MIU8" s="33"/>
      <c r="MIV8" s="33"/>
      <c r="MIW8" s="33"/>
      <c r="MIX8" s="33"/>
      <c r="MIY8" s="33"/>
      <c r="MIZ8" s="33"/>
      <c r="MJA8" s="33"/>
      <c r="MJB8" s="33"/>
      <c r="MJC8" s="33"/>
      <c r="MJD8" s="33"/>
      <c r="MJE8" s="33"/>
      <c r="MJF8" s="33"/>
      <c r="MJG8" s="33"/>
      <c r="MJH8" s="33"/>
      <c r="MJI8" s="33"/>
      <c r="MJJ8" s="33"/>
      <c r="MJK8" s="33"/>
      <c r="MJL8" s="33"/>
      <c r="MJM8" s="33"/>
      <c r="MJN8" s="33"/>
      <c r="MJO8" s="33"/>
      <c r="MJP8" s="33"/>
      <c r="MJQ8" s="33"/>
      <c r="MJR8" s="33"/>
      <c r="MJS8" s="33"/>
      <c r="MJT8" s="33"/>
      <c r="MJU8" s="33"/>
      <c r="MJV8" s="33"/>
      <c r="MJW8" s="33"/>
      <c r="MJX8" s="33"/>
      <c r="MJY8" s="33"/>
      <c r="MJZ8" s="33"/>
      <c r="MKA8" s="33"/>
      <c r="MKB8" s="33"/>
      <c r="MKC8" s="33"/>
      <c r="MKD8" s="33"/>
      <c r="MKE8" s="33"/>
      <c r="MKF8" s="33"/>
      <c r="MKG8" s="33"/>
      <c r="MKH8" s="33"/>
      <c r="MKI8" s="33"/>
      <c r="MKJ8" s="33"/>
      <c r="MKK8" s="33"/>
      <c r="MKL8" s="33"/>
      <c r="MKM8" s="33"/>
      <c r="MKN8" s="33"/>
      <c r="MKO8" s="33"/>
      <c r="MKP8" s="33"/>
      <c r="MKQ8" s="33"/>
      <c r="MKR8" s="33"/>
      <c r="MKS8" s="33"/>
      <c r="MKT8" s="33"/>
      <c r="MKU8" s="33"/>
      <c r="MKV8" s="33"/>
      <c r="MKW8" s="33"/>
      <c r="MKX8" s="33"/>
      <c r="MKY8" s="33"/>
      <c r="MKZ8" s="33"/>
      <c r="MLA8" s="33"/>
      <c r="MLB8" s="33"/>
      <c r="MLC8" s="33"/>
      <c r="MLD8" s="33"/>
      <c r="MLE8" s="33"/>
      <c r="MLF8" s="33"/>
      <c r="MLG8" s="33"/>
      <c r="MLH8" s="33"/>
      <c r="MLI8" s="33"/>
      <c r="MLJ8" s="33"/>
      <c r="MLK8" s="33"/>
      <c r="MLL8" s="33"/>
      <c r="MLM8" s="33"/>
      <c r="MLN8" s="33"/>
      <c r="MLO8" s="33"/>
      <c r="MLP8" s="33"/>
      <c r="MLQ8" s="33"/>
      <c r="MLR8" s="33"/>
      <c r="MLS8" s="33"/>
      <c r="MLT8" s="33"/>
      <c r="MLU8" s="33"/>
      <c r="MLV8" s="33"/>
      <c r="MLW8" s="33"/>
      <c r="MLX8" s="33"/>
      <c r="MLY8" s="33"/>
      <c r="MLZ8" s="33"/>
      <c r="MMA8" s="33"/>
      <c r="MMB8" s="33"/>
      <c r="MMC8" s="33"/>
      <c r="MMD8" s="33"/>
      <c r="MME8" s="33"/>
      <c r="MMF8" s="33"/>
      <c r="MMG8" s="33"/>
      <c r="MMH8" s="33"/>
      <c r="MMI8" s="33"/>
      <c r="MMJ8" s="33"/>
      <c r="MMK8" s="33"/>
      <c r="MML8" s="33"/>
      <c r="MMM8" s="33"/>
      <c r="MMN8" s="33"/>
      <c r="MMO8" s="33"/>
      <c r="MMP8" s="33"/>
      <c r="MMQ8" s="33"/>
      <c r="MMR8" s="33"/>
      <c r="MMS8" s="33"/>
      <c r="MMT8" s="33"/>
      <c r="MMU8" s="33"/>
      <c r="MMV8" s="33"/>
      <c r="MMW8" s="33"/>
      <c r="MMX8" s="33"/>
      <c r="MMY8" s="33"/>
      <c r="MMZ8" s="33"/>
      <c r="MNA8" s="33"/>
      <c r="MNB8" s="33"/>
      <c r="MNC8" s="33"/>
      <c r="MND8" s="33"/>
      <c r="MNE8" s="33"/>
      <c r="MNF8" s="33"/>
      <c r="MNG8" s="33"/>
      <c r="MNH8" s="33"/>
      <c r="MNI8" s="33"/>
      <c r="MNJ8" s="33"/>
      <c r="MNK8" s="33"/>
      <c r="MNL8" s="33"/>
      <c r="MNM8" s="33"/>
      <c r="MNN8" s="33"/>
      <c r="MNO8" s="33"/>
      <c r="MNP8" s="33"/>
      <c r="MNQ8" s="33"/>
      <c r="MNR8" s="33"/>
      <c r="MNS8" s="33"/>
      <c r="MNT8" s="33"/>
      <c r="MNU8" s="33"/>
      <c r="MNV8" s="33"/>
      <c r="MNW8" s="33"/>
      <c r="MNX8" s="33"/>
      <c r="MNY8" s="33"/>
      <c r="MNZ8" s="33"/>
      <c r="MOA8" s="33"/>
      <c r="MOB8" s="33"/>
      <c r="MOC8" s="33"/>
      <c r="MOD8" s="33"/>
      <c r="MOE8" s="33"/>
      <c r="MOF8" s="33"/>
      <c r="MOG8" s="33"/>
      <c r="MOH8" s="33"/>
      <c r="MOI8" s="33"/>
      <c r="MOJ8" s="33"/>
      <c r="MOK8" s="33"/>
      <c r="MOL8" s="33"/>
      <c r="MOM8" s="33"/>
      <c r="MON8" s="33"/>
      <c r="MOO8" s="33"/>
      <c r="MOP8" s="33"/>
      <c r="MOQ8" s="33"/>
      <c r="MOR8" s="33"/>
      <c r="MOS8" s="33"/>
      <c r="MOT8" s="33"/>
      <c r="MOU8" s="33"/>
      <c r="MOV8" s="33"/>
      <c r="MOW8" s="33"/>
      <c r="MOX8" s="33"/>
      <c r="MOY8" s="33"/>
      <c r="MOZ8" s="33"/>
      <c r="MPA8" s="33"/>
      <c r="MPB8" s="33"/>
      <c r="MPC8" s="33"/>
      <c r="MPD8" s="33"/>
      <c r="MPE8" s="33"/>
      <c r="MPF8" s="33"/>
      <c r="MPG8" s="33"/>
      <c r="MPH8" s="33"/>
      <c r="MPI8" s="33"/>
      <c r="MPJ8" s="33"/>
      <c r="MPK8" s="33"/>
      <c r="MPL8" s="33"/>
      <c r="MPM8" s="33"/>
      <c r="MPN8" s="33"/>
      <c r="MPO8" s="33"/>
      <c r="MPP8" s="33"/>
      <c r="MPQ8" s="33"/>
      <c r="MPR8" s="33"/>
      <c r="MPS8" s="33"/>
      <c r="MPT8" s="33"/>
      <c r="MPU8" s="33"/>
      <c r="MPV8" s="33"/>
      <c r="MPW8" s="33"/>
      <c r="MPX8" s="33"/>
      <c r="MPY8" s="33"/>
      <c r="MPZ8" s="33"/>
      <c r="MQA8" s="33"/>
      <c r="MQB8" s="33"/>
      <c r="MQC8" s="33"/>
      <c r="MQD8" s="33"/>
      <c r="MQE8" s="33"/>
      <c r="MQF8" s="33"/>
      <c r="MQG8" s="33"/>
      <c r="MQH8" s="33"/>
      <c r="MQI8" s="33"/>
      <c r="MQJ8" s="33"/>
      <c r="MQK8" s="33"/>
      <c r="MQL8" s="33"/>
      <c r="MQM8" s="33"/>
      <c r="MQN8" s="33"/>
      <c r="MQO8" s="33"/>
      <c r="MQP8" s="33"/>
      <c r="MQQ8" s="33"/>
      <c r="MQR8" s="33"/>
      <c r="MQS8" s="33"/>
      <c r="MQT8" s="33"/>
      <c r="MQU8" s="33"/>
      <c r="MQV8" s="33"/>
      <c r="MQW8" s="33"/>
      <c r="MQX8" s="33"/>
      <c r="MQY8" s="33"/>
      <c r="MQZ8" s="33"/>
      <c r="MRA8" s="33"/>
      <c r="MRB8" s="33"/>
      <c r="MRC8" s="33"/>
      <c r="MRD8" s="33"/>
      <c r="MRE8" s="33"/>
      <c r="MRF8" s="33"/>
      <c r="MRG8" s="33"/>
      <c r="MRH8" s="33"/>
      <c r="MRI8" s="33"/>
      <c r="MRJ8" s="33"/>
      <c r="MRK8" s="33"/>
      <c r="MRL8" s="33"/>
      <c r="MRM8" s="33"/>
      <c r="MRN8" s="33"/>
      <c r="MRO8" s="33"/>
      <c r="MRP8" s="33"/>
      <c r="MRQ8" s="33"/>
      <c r="MRR8" s="33"/>
      <c r="MRS8" s="33"/>
      <c r="MRT8" s="33"/>
      <c r="MRU8" s="33"/>
      <c r="MRV8" s="33"/>
      <c r="MRW8" s="33"/>
      <c r="MRX8" s="33"/>
      <c r="MRY8" s="33"/>
      <c r="MRZ8" s="33"/>
      <c r="MSA8" s="33"/>
      <c r="MSB8" s="33"/>
      <c r="MSC8" s="33"/>
      <c r="MSD8" s="33"/>
      <c r="MSE8" s="33"/>
      <c r="MSF8" s="33"/>
      <c r="MSG8" s="33"/>
      <c r="MSH8" s="33"/>
      <c r="MSI8" s="33"/>
      <c r="MSJ8" s="33"/>
      <c r="MSK8" s="33"/>
      <c r="MSL8" s="33"/>
      <c r="MSM8" s="33"/>
      <c r="MSN8" s="33"/>
      <c r="MSO8" s="33"/>
      <c r="MSP8" s="33"/>
      <c r="MSQ8" s="33"/>
      <c r="MSR8" s="33"/>
      <c r="MSS8" s="33"/>
      <c r="MST8" s="33"/>
      <c r="MSU8" s="33"/>
      <c r="MSV8" s="33"/>
      <c r="MSW8" s="33"/>
      <c r="MSX8" s="33"/>
      <c r="MSY8" s="33"/>
      <c r="MSZ8" s="33"/>
      <c r="MTA8" s="33"/>
      <c r="MTB8" s="33"/>
      <c r="MTC8" s="33"/>
      <c r="MTD8" s="33"/>
      <c r="MTE8" s="33"/>
      <c r="MTF8" s="33"/>
      <c r="MTG8" s="33"/>
      <c r="MTH8" s="33"/>
      <c r="MTI8" s="33"/>
      <c r="MTJ8" s="33"/>
      <c r="MTK8" s="33"/>
      <c r="MTL8" s="33"/>
      <c r="MTM8" s="33"/>
      <c r="MTN8" s="33"/>
      <c r="MTO8" s="33"/>
      <c r="MTP8" s="33"/>
      <c r="MTQ8" s="33"/>
      <c r="MTR8" s="33"/>
      <c r="MTS8" s="33"/>
      <c r="MTT8" s="33"/>
      <c r="MTU8" s="33"/>
      <c r="MTV8" s="33"/>
      <c r="MTW8" s="33"/>
      <c r="MTX8" s="33"/>
      <c r="MTY8" s="33"/>
      <c r="MTZ8" s="33"/>
      <c r="MUA8" s="33"/>
      <c r="MUB8" s="33"/>
      <c r="MUC8" s="33"/>
      <c r="MUD8" s="33"/>
      <c r="MUE8" s="33"/>
      <c r="MUF8" s="33"/>
      <c r="MUG8" s="33"/>
      <c r="MUH8" s="33"/>
      <c r="MUI8" s="33"/>
      <c r="MUJ8" s="33"/>
      <c r="MUK8" s="33"/>
      <c r="MUL8" s="33"/>
      <c r="MUM8" s="33"/>
      <c r="MUN8" s="33"/>
      <c r="MUO8" s="33"/>
      <c r="MUP8" s="33"/>
      <c r="MUQ8" s="33"/>
      <c r="MUR8" s="33"/>
      <c r="MUS8" s="33"/>
      <c r="MUT8" s="33"/>
      <c r="MUU8" s="33"/>
      <c r="MUV8" s="33"/>
      <c r="MUW8" s="33"/>
      <c r="MUX8" s="33"/>
      <c r="MUY8" s="33"/>
      <c r="MUZ8" s="33"/>
      <c r="MVA8" s="33"/>
      <c r="MVB8" s="33"/>
      <c r="MVC8" s="33"/>
      <c r="MVD8" s="33"/>
      <c r="MVE8" s="33"/>
      <c r="MVF8" s="33"/>
      <c r="MVG8" s="33"/>
      <c r="MVH8" s="33"/>
      <c r="MVI8" s="33"/>
      <c r="MVJ8" s="33"/>
      <c r="MVK8" s="33"/>
      <c r="MVL8" s="33"/>
      <c r="MVM8" s="33"/>
      <c r="MVN8" s="33"/>
      <c r="MVO8" s="33"/>
      <c r="MVP8" s="33"/>
      <c r="MVQ8" s="33"/>
      <c r="MVR8" s="33"/>
      <c r="MVS8" s="33"/>
      <c r="MVT8" s="33"/>
      <c r="MVU8" s="33"/>
      <c r="MVV8" s="33"/>
      <c r="MVW8" s="33"/>
      <c r="MVX8" s="33"/>
      <c r="MVY8" s="33"/>
      <c r="MVZ8" s="33"/>
      <c r="MWA8" s="33"/>
      <c r="MWB8" s="33"/>
      <c r="MWC8" s="33"/>
      <c r="MWD8" s="33"/>
      <c r="MWE8" s="33"/>
      <c r="MWF8" s="33"/>
      <c r="MWG8" s="33"/>
      <c r="MWH8" s="33"/>
      <c r="MWI8" s="33"/>
      <c r="MWJ8" s="33"/>
      <c r="MWK8" s="33"/>
      <c r="MWL8" s="33"/>
      <c r="MWM8" s="33"/>
      <c r="MWN8" s="33"/>
      <c r="MWO8" s="33"/>
      <c r="MWP8" s="33"/>
      <c r="MWQ8" s="33"/>
      <c r="MWR8" s="33"/>
      <c r="MWS8" s="33"/>
      <c r="MWT8" s="33"/>
      <c r="MWU8" s="33"/>
      <c r="MWV8" s="33"/>
      <c r="MWW8" s="33"/>
      <c r="MWX8" s="33"/>
      <c r="MWY8" s="33"/>
      <c r="MWZ8" s="33"/>
      <c r="MXA8" s="33"/>
      <c r="MXB8" s="33"/>
      <c r="MXC8" s="33"/>
      <c r="MXD8" s="33"/>
      <c r="MXE8" s="33"/>
      <c r="MXF8" s="33"/>
      <c r="MXG8" s="33"/>
      <c r="MXH8" s="33"/>
      <c r="MXI8" s="33"/>
      <c r="MXJ8" s="33"/>
      <c r="MXK8" s="33"/>
      <c r="MXL8" s="33"/>
      <c r="MXM8" s="33"/>
      <c r="MXN8" s="33"/>
      <c r="MXO8" s="33"/>
      <c r="MXP8" s="33"/>
      <c r="MXQ8" s="33"/>
      <c r="MXR8" s="33"/>
      <c r="MXS8" s="33"/>
      <c r="MXT8" s="33"/>
      <c r="MXU8" s="33"/>
      <c r="MXV8" s="33"/>
      <c r="MXW8" s="33"/>
      <c r="MXX8" s="33"/>
      <c r="MXY8" s="33"/>
      <c r="MXZ8" s="33"/>
      <c r="MYA8" s="33"/>
      <c r="MYB8" s="33"/>
      <c r="MYC8" s="33"/>
      <c r="MYD8" s="33"/>
      <c r="MYE8" s="33"/>
      <c r="MYF8" s="33"/>
      <c r="MYG8" s="33"/>
      <c r="MYH8" s="33"/>
      <c r="MYI8" s="33"/>
      <c r="MYJ8" s="33"/>
      <c r="MYK8" s="33"/>
      <c r="MYL8" s="33"/>
      <c r="MYM8" s="33"/>
      <c r="MYN8" s="33"/>
      <c r="MYO8" s="33"/>
      <c r="MYP8" s="33"/>
      <c r="MYQ8" s="33"/>
      <c r="MYR8" s="33"/>
      <c r="MYS8" s="33"/>
      <c r="MYT8" s="33"/>
      <c r="MYU8" s="33"/>
      <c r="MYV8" s="33"/>
      <c r="MYW8" s="33"/>
      <c r="MYX8" s="33"/>
      <c r="MYY8" s="33"/>
      <c r="MYZ8" s="33"/>
      <c r="MZA8" s="33"/>
      <c r="MZB8" s="33"/>
      <c r="MZC8" s="33"/>
      <c r="MZD8" s="33"/>
      <c r="MZE8" s="33"/>
      <c r="MZF8" s="33"/>
      <c r="MZG8" s="33"/>
      <c r="MZH8" s="33"/>
      <c r="MZI8" s="33"/>
      <c r="MZJ8" s="33"/>
      <c r="MZK8" s="33"/>
      <c r="MZL8" s="33"/>
      <c r="MZM8" s="33"/>
      <c r="MZN8" s="33"/>
      <c r="MZO8" s="33"/>
      <c r="MZP8" s="33"/>
      <c r="MZQ8" s="33"/>
      <c r="MZR8" s="33"/>
      <c r="MZS8" s="33"/>
      <c r="MZT8" s="33"/>
      <c r="MZU8" s="33"/>
      <c r="MZV8" s="33"/>
      <c r="MZW8" s="33"/>
      <c r="MZX8" s="33"/>
      <c r="MZY8" s="33"/>
      <c r="MZZ8" s="33"/>
      <c r="NAA8" s="33"/>
      <c r="NAB8" s="33"/>
      <c r="NAC8" s="33"/>
      <c r="NAD8" s="33"/>
      <c r="NAE8" s="33"/>
      <c r="NAF8" s="33"/>
      <c r="NAG8" s="33"/>
      <c r="NAH8" s="33"/>
      <c r="NAI8" s="33"/>
      <c r="NAJ8" s="33"/>
      <c r="NAK8" s="33"/>
      <c r="NAL8" s="33"/>
      <c r="NAM8" s="33"/>
      <c r="NAN8" s="33"/>
      <c r="NAO8" s="33"/>
      <c r="NAP8" s="33"/>
      <c r="NAQ8" s="33"/>
      <c r="NAR8" s="33"/>
      <c r="NAS8" s="33"/>
      <c r="NAT8" s="33"/>
      <c r="NAU8" s="33"/>
      <c r="NAV8" s="33"/>
      <c r="NAW8" s="33"/>
      <c r="NAX8" s="33"/>
      <c r="NAY8" s="33"/>
      <c r="NAZ8" s="33"/>
      <c r="NBA8" s="33"/>
      <c r="NBB8" s="33"/>
      <c r="NBC8" s="33"/>
      <c r="NBD8" s="33"/>
      <c r="NBE8" s="33"/>
      <c r="NBF8" s="33"/>
      <c r="NBG8" s="33"/>
      <c r="NBH8" s="33"/>
      <c r="NBI8" s="33"/>
      <c r="NBJ8" s="33"/>
      <c r="NBK8" s="33"/>
      <c r="NBL8" s="33"/>
      <c r="NBM8" s="33"/>
      <c r="NBN8" s="33"/>
      <c r="NBO8" s="33"/>
      <c r="NBP8" s="33"/>
      <c r="NBQ8" s="33"/>
      <c r="NBR8" s="33"/>
      <c r="NBS8" s="33"/>
      <c r="NBT8" s="33"/>
      <c r="NBU8" s="33"/>
      <c r="NBV8" s="33"/>
      <c r="NBW8" s="33"/>
      <c r="NBX8" s="33"/>
      <c r="NBY8" s="33"/>
      <c r="NBZ8" s="33"/>
      <c r="NCA8" s="33"/>
      <c r="NCB8" s="33"/>
      <c r="NCC8" s="33"/>
      <c r="NCD8" s="33"/>
      <c r="NCE8" s="33"/>
      <c r="NCF8" s="33"/>
      <c r="NCG8" s="33"/>
      <c r="NCH8" s="33"/>
      <c r="NCI8" s="33"/>
      <c r="NCJ8" s="33"/>
      <c r="NCK8" s="33"/>
      <c r="NCL8" s="33"/>
      <c r="NCM8" s="33"/>
      <c r="NCN8" s="33"/>
      <c r="NCO8" s="33"/>
      <c r="NCP8" s="33"/>
      <c r="NCQ8" s="33"/>
      <c r="NCR8" s="33"/>
      <c r="NCS8" s="33"/>
      <c r="NCT8" s="33"/>
      <c r="NCU8" s="33"/>
      <c r="NCV8" s="33"/>
      <c r="NCW8" s="33"/>
      <c r="NCX8" s="33"/>
      <c r="NCY8" s="33"/>
      <c r="NCZ8" s="33"/>
      <c r="NDA8" s="33"/>
      <c r="NDB8" s="33"/>
      <c r="NDC8" s="33"/>
      <c r="NDD8" s="33"/>
      <c r="NDE8" s="33"/>
      <c r="NDF8" s="33"/>
      <c r="NDG8" s="33"/>
      <c r="NDH8" s="33"/>
      <c r="NDI8" s="33"/>
      <c r="NDJ8" s="33"/>
      <c r="NDK8" s="33"/>
      <c r="NDL8" s="33"/>
      <c r="NDM8" s="33"/>
      <c r="NDN8" s="33"/>
      <c r="NDO8" s="33"/>
      <c r="NDP8" s="33"/>
      <c r="NDQ8" s="33"/>
      <c r="NDR8" s="33"/>
      <c r="NDS8" s="33"/>
      <c r="NDT8" s="33"/>
      <c r="NDU8" s="33"/>
      <c r="NDV8" s="33"/>
      <c r="NDW8" s="33"/>
      <c r="NDX8" s="33"/>
      <c r="NDY8" s="33"/>
      <c r="NDZ8" s="33"/>
      <c r="NEA8" s="33"/>
      <c r="NEB8" s="33"/>
      <c r="NEC8" s="33"/>
      <c r="NED8" s="33"/>
      <c r="NEE8" s="33"/>
      <c r="NEF8" s="33"/>
      <c r="NEG8" s="33"/>
      <c r="NEH8" s="33"/>
      <c r="NEI8" s="33"/>
      <c r="NEJ8" s="33"/>
      <c r="NEK8" s="33"/>
      <c r="NEL8" s="33"/>
      <c r="NEM8" s="33"/>
      <c r="NEN8" s="33"/>
      <c r="NEO8" s="33"/>
      <c r="NEP8" s="33"/>
      <c r="NEQ8" s="33"/>
      <c r="NER8" s="33"/>
      <c r="NES8" s="33"/>
      <c r="NET8" s="33"/>
      <c r="NEU8" s="33"/>
      <c r="NEV8" s="33"/>
      <c r="NEW8" s="33"/>
      <c r="NEX8" s="33"/>
      <c r="NEY8" s="33"/>
      <c r="NEZ8" s="33"/>
      <c r="NFA8" s="33"/>
      <c r="NFB8" s="33"/>
      <c r="NFC8" s="33"/>
      <c r="NFD8" s="33"/>
      <c r="NFE8" s="33"/>
      <c r="NFF8" s="33"/>
      <c r="NFG8" s="33"/>
      <c r="NFH8" s="33"/>
      <c r="NFI8" s="33"/>
      <c r="NFJ8" s="33"/>
      <c r="NFK8" s="33"/>
      <c r="NFL8" s="33"/>
      <c r="NFM8" s="33"/>
      <c r="NFN8" s="33"/>
      <c r="NFO8" s="33"/>
      <c r="NFP8" s="33"/>
      <c r="NFQ8" s="33"/>
      <c r="NFR8" s="33"/>
      <c r="NFS8" s="33"/>
      <c r="NFT8" s="33"/>
      <c r="NFU8" s="33"/>
      <c r="NFV8" s="33"/>
      <c r="NFW8" s="33"/>
      <c r="NFX8" s="33"/>
      <c r="NFY8" s="33"/>
      <c r="NFZ8" s="33"/>
      <c r="NGA8" s="33"/>
      <c r="NGB8" s="33"/>
      <c r="NGC8" s="33"/>
      <c r="NGD8" s="33"/>
      <c r="NGE8" s="33"/>
      <c r="NGF8" s="33"/>
      <c r="NGG8" s="33"/>
      <c r="NGH8" s="33"/>
      <c r="NGI8" s="33"/>
      <c r="NGJ8" s="33"/>
      <c r="NGK8" s="33"/>
      <c r="NGL8" s="33"/>
      <c r="NGM8" s="33"/>
      <c r="NGN8" s="33"/>
      <c r="NGO8" s="33"/>
      <c r="NGP8" s="33"/>
      <c r="NGQ8" s="33"/>
      <c r="NGR8" s="33"/>
      <c r="NGS8" s="33"/>
      <c r="NGT8" s="33"/>
      <c r="NGU8" s="33"/>
      <c r="NGV8" s="33"/>
      <c r="NGW8" s="33"/>
      <c r="NGX8" s="33"/>
      <c r="NGY8" s="33"/>
      <c r="NGZ8" s="33"/>
      <c r="NHA8" s="33"/>
      <c r="NHB8" s="33"/>
      <c r="NHC8" s="33"/>
      <c r="NHD8" s="33"/>
      <c r="NHE8" s="33"/>
      <c r="NHF8" s="33"/>
      <c r="NHG8" s="33"/>
      <c r="NHH8" s="33"/>
      <c r="NHI8" s="33"/>
      <c r="NHJ8" s="33"/>
      <c r="NHK8" s="33"/>
      <c r="NHL8" s="33"/>
      <c r="NHM8" s="33"/>
      <c r="NHN8" s="33"/>
      <c r="NHO8" s="33"/>
      <c r="NHP8" s="33"/>
      <c r="NHQ8" s="33"/>
      <c r="NHR8" s="33"/>
      <c r="NHS8" s="33"/>
      <c r="NHT8" s="33"/>
      <c r="NHU8" s="33"/>
      <c r="NHV8" s="33"/>
      <c r="NHW8" s="33"/>
      <c r="NHX8" s="33"/>
      <c r="NHY8" s="33"/>
      <c r="NHZ8" s="33"/>
      <c r="NIA8" s="33"/>
      <c r="NIB8" s="33"/>
      <c r="NIC8" s="33"/>
      <c r="NID8" s="33"/>
      <c r="NIE8" s="33"/>
      <c r="NIF8" s="33"/>
      <c r="NIG8" s="33"/>
      <c r="NIH8" s="33"/>
      <c r="NII8" s="33"/>
      <c r="NIJ8" s="33"/>
      <c r="NIK8" s="33"/>
      <c r="NIL8" s="33"/>
      <c r="NIM8" s="33"/>
      <c r="NIN8" s="33"/>
      <c r="NIO8" s="33"/>
      <c r="NIP8" s="33"/>
      <c r="NIQ8" s="33"/>
      <c r="NIR8" s="33"/>
      <c r="NIS8" s="33"/>
      <c r="NIT8" s="33"/>
      <c r="NIU8" s="33"/>
      <c r="NIV8" s="33"/>
      <c r="NIW8" s="33"/>
      <c r="NIX8" s="33"/>
      <c r="NIY8" s="33"/>
      <c r="NIZ8" s="33"/>
      <c r="NJA8" s="33"/>
      <c r="NJB8" s="33"/>
      <c r="NJC8" s="33"/>
      <c r="NJD8" s="33"/>
      <c r="NJE8" s="33"/>
      <c r="NJF8" s="33"/>
      <c r="NJG8" s="33"/>
      <c r="NJH8" s="33"/>
      <c r="NJI8" s="33"/>
      <c r="NJJ8" s="33"/>
      <c r="NJK8" s="33"/>
      <c r="NJL8" s="33"/>
      <c r="NJM8" s="33"/>
      <c r="NJN8" s="33"/>
      <c r="NJO8" s="33"/>
      <c r="NJP8" s="33"/>
      <c r="NJQ8" s="33"/>
      <c r="NJR8" s="33"/>
      <c r="NJS8" s="33"/>
      <c r="NJT8" s="33"/>
      <c r="NJU8" s="33"/>
      <c r="NJV8" s="33"/>
      <c r="NJW8" s="33"/>
      <c r="NJX8" s="33"/>
      <c r="NJY8" s="33"/>
      <c r="NJZ8" s="33"/>
      <c r="NKA8" s="33"/>
      <c r="NKB8" s="33"/>
      <c r="NKC8" s="33"/>
      <c r="NKD8" s="33"/>
      <c r="NKE8" s="33"/>
      <c r="NKF8" s="33"/>
      <c r="NKG8" s="33"/>
      <c r="NKH8" s="33"/>
      <c r="NKI8" s="33"/>
      <c r="NKJ8" s="33"/>
      <c r="NKK8" s="33"/>
      <c r="NKL8" s="33"/>
      <c r="NKM8" s="33"/>
      <c r="NKN8" s="33"/>
      <c r="NKO8" s="33"/>
      <c r="NKP8" s="33"/>
      <c r="NKQ8" s="33"/>
      <c r="NKR8" s="33"/>
      <c r="NKS8" s="33"/>
      <c r="NKT8" s="33"/>
      <c r="NKU8" s="33"/>
      <c r="NKV8" s="33"/>
      <c r="NKW8" s="33"/>
      <c r="NKX8" s="33"/>
      <c r="NKY8" s="33"/>
      <c r="NKZ8" s="33"/>
      <c r="NLA8" s="33"/>
      <c r="NLB8" s="33"/>
      <c r="NLC8" s="33"/>
      <c r="NLD8" s="33"/>
      <c r="NLE8" s="33"/>
      <c r="NLF8" s="33"/>
      <c r="NLG8" s="33"/>
      <c r="NLH8" s="33"/>
      <c r="NLI8" s="33"/>
      <c r="NLJ8" s="33"/>
      <c r="NLK8" s="33"/>
      <c r="NLL8" s="33"/>
      <c r="NLM8" s="33"/>
      <c r="NLN8" s="33"/>
      <c r="NLO8" s="33"/>
      <c r="NLP8" s="33"/>
      <c r="NLQ8" s="33"/>
      <c r="NLR8" s="33"/>
      <c r="NLS8" s="33"/>
      <c r="NLT8" s="33"/>
      <c r="NLU8" s="33"/>
      <c r="NLV8" s="33"/>
      <c r="NLW8" s="33"/>
      <c r="NLX8" s="33"/>
      <c r="NLY8" s="33"/>
      <c r="NLZ8" s="33"/>
      <c r="NMA8" s="33"/>
      <c r="NMB8" s="33"/>
      <c r="NMC8" s="33"/>
      <c r="NMD8" s="33"/>
      <c r="NME8" s="33"/>
      <c r="NMF8" s="33"/>
      <c r="NMG8" s="33"/>
      <c r="NMH8" s="33"/>
      <c r="NMI8" s="33"/>
      <c r="NMJ8" s="33"/>
      <c r="NMK8" s="33"/>
      <c r="NML8" s="33"/>
      <c r="NMM8" s="33"/>
      <c r="NMN8" s="33"/>
      <c r="NMO8" s="33"/>
      <c r="NMP8" s="33"/>
      <c r="NMQ8" s="33"/>
      <c r="NMR8" s="33"/>
      <c r="NMS8" s="33"/>
      <c r="NMT8" s="33"/>
      <c r="NMU8" s="33"/>
      <c r="NMV8" s="33"/>
      <c r="NMW8" s="33"/>
      <c r="NMX8" s="33"/>
      <c r="NMY8" s="33"/>
      <c r="NMZ8" s="33"/>
      <c r="NNA8" s="33"/>
      <c r="NNB8" s="33"/>
      <c r="NNC8" s="33"/>
      <c r="NND8" s="33"/>
      <c r="NNE8" s="33"/>
      <c r="NNF8" s="33"/>
      <c r="NNG8" s="33"/>
      <c r="NNH8" s="33"/>
      <c r="NNI8" s="33"/>
      <c r="NNJ8" s="33"/>
      <c r="NNK8" s="33"/>
      <c r="NNL8" s="33"/>
      <c r="NNM8" s="33"/>
      <c r="NNN8" s="33"/>
      <c r="NNO8" s="33"/>
      <c r="NNP8" s="33"/>
      <c r="NNQ8" s="33"/>
      <c r="NNR8" s="33"/>
      <c r="NNS8" s="33"/>
      <c r="NNT8" s="33"/>
      <c r="NNU8" s="33"/>
      <c r="NNV8" s="33"/>
      <c r="NNW8" s="33"/>
      <c r="NNX8" s="33"/>
      <c r="NNY8" s="33"/>
      <c r="NNZ8" s="33"/>
      <c r="NOA8" s="33"/>
      <c r="NOB8" s="33"/>
      <c r="NOC8" s="33"/>
      <c r="NOD8" s="33"/>
      <c r="NOE8" s="33"/>
      <c r="NOF8" s="33"/>
      <c r="NOG8" s="33"/>
      <c r="NOH8" s="33"/>
      <c r="NOI8" s="33"/>
      <c r="NOJ8" s="33"/>
      <c r="NOK8" s="33"/>
      <c r="NOL8" s="33"/>
      <c r="NOM8" s="33"/>
      <c r="NON8" s="33"/>
      <c r="NOO8" s="33"/>
      <c r="NOP8" s="33"/>
      <c r="NOQ8" s="33"/>
      <c r="NOR8" s="33"/>
      <c r="NOS8" s="33"/>
      <c r="NOT8" s="33"/>
      <c r="NOU8" s="33"/>
      <c r="NOV8" s="33"/>
      <c r="NOW8" s="33"/>
      <c r="NOX8" s="33"/>
      <c r="NOY8" s="33"/>
      <c r="NOZ8" s="33"/>
      <c r="NPA8" s="33"/>
      <c r="NPB8" s="33"/>
      <c r="NPC8" s="33"/>
      <c r="NPD8" s="33"/>
      <c r="NPE8" s="33"/>
      <c r="NPF8" s="33"/>
      <c r="NPG8" s="33"/>
      <c r="NPH8" s="33"/>
      <c r="NPI8" s="33"/>
      <c r="NPJ8" s="33"/>
      <c r="NPK8" s="33"/>
      <c r="NPL8" s="33"/>
      <c r="NPM8" s="33"/>
      <c r="NPN8" s="33"/>
      <c r="NPO8" s="33"/>
      <c r="NPP8" s="33"/>
      <c r="NPQ8" s="33"/>
      <c r="NPR8" s="33"/>
      <c r="NPS8" s="33"/>
      <c r="NPT8" s="33"/>
      <c r="NPU8" s="33"/>
      <c r="NPV8" s="33"/>
      <c r="NPW8" s="33"/>
      <c r="NPX8" s="33"/>
      <c r="NPY8" s="33"/>
      <c r="NPZ8" s="33"/>
      <c r="NQA8" s="33"/>
      <c r="NQB8" s="33"/>
      <c r="NQC8" s="33"/>
      <c r="NQD8" s="33"/>
      <c r="NQE8" s="33"/>
      <c r="NQF8" s="33"/>
      <c r="NQG8" s="33"/>
      <c r="NQH8" s="33"/>
      <c r="NQI8" s="33"/>
      <c r="NQJ8" s="33"/>
      <c r="NQK8" s="33"/>
      <c r="NQL8" s="33"/>
      <c r="NQM8" s="33"/>
      <c r="NQN8" s="33"/>
      <c r="NQO8" s="33"/>
      <c r="NQP8" s="33"/>
      <c r="NQQ8" s="33"/>
      <c r="NQR8" s="33"/>
      <c r="NQS8" s="33"/>
      <c r="NQT8" s="33"/>
      <c r="NQU8" s="33"/>
      <c r="NQV8" s="33"/>
      <c r="NQW8" s="33"/>
      <c r="NQX8" s="33"/>
      <c r="NQY8" s="33"/>
      <c r="NQZ8" s="33"/>
      <c r="NRA8" s="33"/>
      <c r="NRB8" s="33"/>
      <c r="NRC8" s="33"/>
      <c r="NRD8" s="33"/>
      <c r="NRE8" s="33"/>
      <c r="NRF8" s="33"/>
      <c r="NRG8" s="33"/>
      <c r="NRH8" s="33"/>
      <c r="NRI8" s="33"/>
      <c r="NRJ8" s="33"/>
      <c r="NRK8" s="33"/>
      <c r="NRL8" s="33"/>
      <c r="NRM8" s="33"/>
      <c r="NRN8" s="33"/>
      <c r="NRO8" s="33"/>
      <c r="NRP8" s="33"/>
      <c r="NRQ8" s="33"/>
      <c r="NRR8" s="33"/>
      <c r="NRS8" s="33"/>
      <c r="NRT8" s="33"/>
      <c r="NRU8" s="33"/>
      <c r="NRV8" s="33"/>
      <c r="NRW8" s="33"/>
      <c r="NRX8" s="33"/>
      <c r="NRY8" s="33"/>
      <c r="NRZ8" s="33"/>
      <c r="NSA8" s="33"/>
      <c r="NSB8" s="33"/>
      <c r="NSC8" s="33"/>
      <c r="NSD8" s="33"/>
      <c r="NSE8" s="33"/>
      <c r="NSF8" s="33"/>
      <c r="NSG8" s="33"/>
      <c r="NSH8" s="33"/>
      <c r="NSI8" s="33"/>
      <c r="NSJ8" s="33"/>
      <c r="NSK8" s="33"/>
      <c r="NSL8" s="33"/>
      <c r="NSM8" s="33"/>
      <c r="NSN8" s="33"/>
      <c r="NSO8" s="33"/>
      <c r="NSP8" s="33"/>
      <c r="NSQ8" s="33"/>
      <c r="NSR8" s="33"/>
      <c r="NSS8" s="33"/>
      <c r="NST8" s="33"/>
      <c r="NSU8" s="33"/>
      <c r="NSV8" s="33"/>
      <c r="NSW8" s="33"/>
      <c r="NSX8" s="33"/>
      <c r="NSY8" s="33"/>
      <c r="NSZ8" s="33"/>
      <c r="NTA8" s="33"/>
      <c r="NTB8" s="33"/>
      <c r="NTC8" s="33"/>
      <c r="NTD8" s="33"/>
      <c r="NTE8" s="33"/>
      <c r="NTF8" s="33"/>
      <c r="NTG8" s="33"/>
      <c r="NTH8" s="33"/>
      <c r="NTI8" s="33"/>
      <c r="NTJ8" s="33"/>
      <c r="NTK8" s="33"/>
      <c r="NTL8" s="33"/>
      <c r="NTM8" s="33"/>
      <c r="NTN8" s="33"/>
      <c r="NTO8" s="33"/>
      <c r="NTP8" s="33"/>
      <c r="NTQ8" s="33"/>
      <c r="NTR8" s="33"/>
      <c r="NTS8" s="33"/>
      <c r="NTT8" s="33"/>
      <c r="NTU8" s="33"/>
      <c r="NTV8" s="33"/>
      <c r="NTW8" s="33"/>
      <c r="NTX8" s="33"/>
      <c r="NTY8" s="33"/>
      <c r="NTZ8" s="33"/>
      <c r="NUA8" s="33"/>
      <c r="NUB8" s="33"/>
      <c r="NUC8" s="33"/>
      <c r="NUD8" s="33"/>
      <c r="NUE8" s="33"/>
      <c r="NUF8" s="33"/>
      <c r="NUG8" s="33"/>
      <c r="NUH8" s="33"/>
      <c r="NUI8" s="33"/>
      <c r="NUJ8" s="33"/>
      <c r="NUK8" s="33"/>
      <c r="NUL8" s="33"/>
      <c r="NUM8" s="33"/>
      <c r="NUN8" s="33"/>
      <c r="NUO8" s="33"/>
      <c r="NUP8" s="33"/>
      <c r="NUQ8" s="33"/>
      <c r="NUR8" s="33"/>
      <c r="NUS8" s="33"/>
      <c r="NUT8" s="33"/>
      <c r="NUU8" s="33"/>
      <c r="NUV8" s="33"/>
      <c r="NUW8" s="33"/>
      <c r="NUX8" s="33"/>
      <c r="NUY8" s="33"/>
      <c r="NUZ8" s="33"/>
      <c r="NVA8" s="33"/>
      <c r="NVB8" s="33"/>
      <c r="NVC8" s="33"/>
      <c r="NVD8" s="33"/>
      <c r="NVE8" s="33"/>
      <c r="NVF8" s="33"/>
      <c r="NVG8" s="33"/>
      <c r="NVH8" s="33"/>
      <c r="NVI8" s="33"/>
      <c r="NVJ8" s="33"/>
      <c r="NVK8" s="33"/>
      <c r="NVL8" s="33"/>
      <c r="NVM8" s="33"/>
      <c r="NVN8" s="33"/>
      <c r="NVO8" s="33"/>
      <c r="NVP8" s="33"/>
      <c r="NVQ8" s="33"/>
      <c r="NVR8" s="33"/>
      <c r="NVS8" s="33"/>
      <c r="NVT8" s="33"/>
      <c r="NVU8" s="33"/>
      <c r="NVV8" s="33"/>
      <c r="NVW8" s="33"/>
      <c r="NVX8" s="33"/>
      <c r="NVY8" s="33"/>
      <c r="NVZ8" s="33"/>
      <c r="NWA8" s="33"/>
      <c r="NWB8" s="33"/>
      <c r="NWC8" s="33"/>
      <c r="NWD8" s="33"/>
      <c r="NWE8" s="33"/>
      <c r="NWF8" s="33"/>
      <c r="NWG8" s="33"/>
      <c r="NWH8" s="33"/>
      <c r="NWI8" s="33"/>
      <c r="NWJ8" s="33"/>
      <c r="NWK8" s="33"/>
      <c r="NWL8" s="33"/>
      <c r="NWM8" s="33"/>
      <c r="NWN8" s="33"/>
      <c r="NWO8" s="33"/>
      <c r="NWP8" s="33"/>
      <c r="NWQ8" s="33"/>
      <c r="NWR8" s="33"/>
      <c r="NWS8" s="33"/>
      <c r="NWT8" s="33"/>
      <c r="NWU8" s="33"/>
      <c r="NWV8" s="33"/>
      <c r="NWW8" s="33"/>
      <c r="NWX8" s="33"/>
      <c r="NWY8" s="33"/>
      <c r="NWZ8" s="33"/>
      <c r="NXA8" s="33"/>
      <c r="NXB8" s="33"/>
      <c r="NXC8" s="33"/>
      <c r="NXD8" s="33"/>
      <c r="NXE8" s="33"/>
      <c r="NXF8" s="33"/>
      <c r="NXG8" s="33"/>
      <c r="NXH8" s="33"/>
      <c r="NXI8" s="33"/>
      <c r="NXJ8" s="33"/>
      <c r="NXK8" s="33"/>
      <c r="NXL8" s="33"/>
      <c r="NXM8" s="33"/>
      <c r="NXN8" s="33"/>
      <c r="NXO8" s="33"/>
      <c r="NXP8" s="33"/>
      <c r="NXQ8" s="33"/>
      <c r="NXR8" s="33"/>
      <c r="NXS8" s="33"/>
      <c r="NXT8" s="33"/>
      <c r="NXU8" s="33"/>
      <c r="NXV8" s="33"/>
      <c r="NXW8" s="33"/>
      <c r="NXX8" s="33"/>
      <c r="NXY8" s="33"/>
      <c r="NXZ8" s="33"/>
      <c r="NYA8" s="33"/>
      <c r="NYB8" s="33"/>
      <c r="NYC8" s="33"/>
      <c r="NYD8" s="33"/>
      <c r="NYE8" s="33"/>
      <c r="NYF8" s="33"/>
      <c r="NYG8" s="33"/>
      <c r="NYH8" s="33"/>
      <c r="NYI8" s="33"/>
      <c r="NYJ8" s="33"/>
      <c r="NYK8" s="33"/>
      <c r="NYL8" s="33"/>
      <c r="NYM8" s="33"/>
      <c r="NYN8" s="33"/>
      <c r="NYO8" s="33"/>
      <c r="NYP8" s="33"/>
      <c r="NYQ8" s="33"/>
      <c r="NYR8" s="33"/>
      <c r="NYS8" s="33"/>
      <c r="NYT8" s="33"/>
      <c r="NYU8" s="33"/>
      <c r="NYV8" s="33"/>
      <c r="NYW8" s="33"/>
      <c r="NYX8" s="33"/>
      <c r="NYY8" s="33"/>
      <c r="NYZ8" s="33"/>
      <c r="NZA8" s="33"/>
      <c r="NZB8" s="33"/>
      <c r="NZC8" s="33"/>
      <c r="NZD8" s="33"/>
      <c r="NZE8" s="33"/>
      <c r="NZF8" s="33"/>
      <c r="NZG8" s="33"/>
      <c r="NZH8" s="33"/>
      <c r="NZI8" s="33"/>
      <c r="NZJ8" s="33"/>
      <c r="NZK8" s="33"/>
      <c r="NZL8" s="33"/>
      <c r="NZM8" s="33"/>
      <c r="NZN8" s="33"/>
      <c r="NZO8" s="33"/>
      <c r="NZP8" s="33"/>
      <c r="NZQ8" s="33"/>
      <c r="NZR8" s="33"/>
      <c r="NZS8" s="33"/>
      <c r="NZT8" s="33"/>
      <c r="NZU8" s="33"/>
      <c r="NZV8" s="33"/>
      <c r="NZW8" s="33"/>
      <c r="NZX8" s="33"/>
      <c r="NZY8" s="33"/>
      <c r="NZZ8" s="33"/>
      <c r="OAA8" s="33"/>
      <c r="OAB8" s="33"/>
      <c r="OAC8" s="33"/>
      <c r="OAD8" s="33"/>
      <c r="OAE8" s="33"/>
      <c r="OAF8" s="33"/>
      <c r="OAG8" s="33"/>
      <c r="OAH8" s="33"/>
      <c r="OAI8" s="33"/>
      <c r="OAJ8" s="33"/>
      <c r="OAK8" s="33"/>
      <c r="OAL8" s="33"/>
      <c r="OAM8" s="33"/>
      <c r="OAN8" s="33"/>
      <c r="OAO8" s="33"/>
      <c r="OAP8" s="33"/>
      <c r="OAQ8" s="33"/>
      <c r="OAR8" s="33"/>
      <c r="OAS8" s="33"/>
      <c r="OAT8" s="33"/>
      <c r="OAU8" s="33"/>
      <c r="OAV8" s="33"/>
      <c r="OAW8" s="33"/>
      <c r="OAX8" s="33"/>
      <c r="OAY8" s="33"/>
      <c r="OAZ8" s="33"/>
      <c r="OBA8" s="33"/>
      <c r="OBB8" s="33"/>
      <c r="OBC8" s="33"/>
      <c r="OBD8" s="33"/>
      <c r="OBE8" s="33"/>
      <c r="OBF8" s="33"/>
      <c r="OBG8" s="33"/>
      <c r="OBH8" s="33"/>
      <c r="OBI8" s="33"/>
      <c r="OBJ8" s="33"/>
      <c r="OBK8" s="33"/>
      <c r="OBL8" s="33"/>
      <c r="OBM8" s="33"/>
      <c r="OBN8" s="33"/>
      <c r="OBO8" s="33"/>
      <c r="OBP8" s="33"/>
      <c r="OBQ8" s="33"/>
      <c r="OBR8" s="33"/>
      <c r="OBS8" s="33"/>
      <c r="OBT8" s="33"/>
      <c r="OBU8" s="33"/>
      <c r="OBV8" s="33"/>
      <c r="OBW8" s="33"/>
      <c r="OBX8" s="33"/>
      <c r="OBY8" s="33"/>
      <c r="OBZ8" s="33"/>
      <c r="OCA8" s="33"/>
      <c r="OCB8" s="33"/>
      <c r="OCC8" s="33"/>
      <c r="OCD8" s="33"/>
      <c r="OCE8" s="33"/>
      <c r="OCF8" s="33"/>
      <c r="OCG8" s="33"/>
      <c r="OCH8" s="33"/>
      <c r="OCI8" s="33"/>
      <c r="OCJ8" s="33"/>
      <c r="OCK8" s="33"/>
      <c r="OCL8" s="33"/>
      <c r="OCM8" s="33"/>
      <c r="OCN8" s="33"/>
      <c r="OCO8" s="33"/>
      <c r="OCP8" s="33"/>
      <c r="OCQ8" s="33"/>
      <c r="OCR8" s="33"/>
      <c r="OCS8" s="33"/>
      <c r="OCT8" s="33"/>
      <c r="OCU8" s="33"/>
      <c r="OCV8" s="33"/>
      <c r="OCW8" s="33"/>
      <c r="OCX8" s="33"/>
      <c r="OCY8" s="33"/>
      <c r="OCZ8" s="33"/>
      <c r="ODA8" s="33"/>
      <c r="ODB8" s="33"/>
      <c r="ODC8" s="33"/>
      <c r="ODD8" s="33"/>
      <c r="ODE8" s="33"/>
      <c r="ODF8" s="33"/>
      <c r="ODG8" s="33"/>
      <c r="ODH8" s="33"/>
      <c r="ODI8" s="33"/>
      <c r="ODJ8" s="33"/>
      <c r="ODK8" s="33"/>
      <c r="ODL8" s="33"/>
      <c r="ODM8" s="33"/>
      <c r="ODN8" s="33"/>
      <c r="ODO8" s="33"/>
      <c r="ODP8" s="33"/>
      <c r="ODQ8" s="33"/>
      <c r="ODR8" s="33"/>
      <c r="ODS8" s="33"/>
      <c r="ODT8" s="33"/>
      <c r="ODU8" s="33"/>
      <c r="ODV8" s="33"/>
      <c r="ODW8" s="33"/>
      <c r="ODX8" s="33"/>
      <c r="ODY8" s="33"/>
      <c r="ODZ8" s="33"/>
      <c r="OEA8" s="33"/>
      <c r="OEB8" s="33"/>
      <c r="OEC8" s="33"/>
      <c r="OED8" s="33"/>
      <c r="OEE8" s="33"/>
      <c r="OEF8" s="33"/>
      <c r="OEG8" s="33"/>
      <c r="OEH8" s="33"/>
      <c r="OEI8" s="33"/>
      <c r="OEJ8" s="33"/>
      <c r="OEK8" s="33"/>
      <c r="OEL8" s="33"/>
      <c r="OEM8" s="33"/>
      <c r="OEN8" s="33"/>
      <c r="OEO8" s="33"/>
      <c r="OEP8" s="33"/>
      <c r="OEQ8" s="33"/>
      <c r="OER8" s="33"/>
      <c r="OES8" s="33"/>
      <c r="OET8" s="33"/>
      <c r="OEU8" s="33"/>
      <c r="OEV8" s="33"/>
      <c r="OEW8" s="33"/>
      <c r="OEX8" s="33"/>
      <c r="OEY8" s="33"/>
      <c r="OEZ8" s="33"/>
      <c r="OFA8" s="33"/>
      <c r="OFB8" s="33"/>
      <c r="OFC8" s="33"/>
      <c r="OFD8" s="33"/>
      <c r="OFE8" s="33"/>
      <c r="OFF8" s="33"/>
      <c r="OFG8" s="33"/>
      <c r="OFH8" s="33"/>
      <c r="OFI8" s="33"/>
      <c r="OFJ8" s="33"/>
      <c r="OFK8" s="33"/>
      <c r="OFL8" s="33"/>
      <c r="OFM8" s="33"/>
      <c r="OFN8" s="33"/>
      <c r="OFO8" s="33"/>
      <c r="OFP8" s="33"/>
      <c r="OFQ8" s="33"/>
      <c r="OFR8" s="33"/>
      <c r="OFS8" s="33"/>
      <c r="OFT8" s="33"/>
      <c r="OFU8" s="33"/>
      <c r="OFV8" s="33"/>
      <c r="OFW8" s="33"/>
      <c r="OFX8" s="33"/>
      <c r="OFY8" s="33"/>
      <c r="OFZ8" s="33"/>
      <c r="OGA8" s="33"/>
      <c r="OGB8" s="33"/>
      <c r="OGC8" s="33"/>
      <c r="OGD8" s="33"/>
      <c r="OGE8" s="33"/>
      <c r="OGF8" s="33"/>
      <c r="OGG8" s="33"/>
      <c r="OGH8" s="33"/>
      <c r="OGI8" s="33"/>
      <c r="OGJ8" s="33"/>
      <c r="OGK8" s="33"/>
      <c r="OGL8" s="33"/>
      <c r="OGM8" s="33"/>
      <c r="OGN8" s="33"/>
      <c r="OGO8" s="33"/>
      <c r="OGP8" s="33"/>
      <c r="OGQ8" s="33"/>
      <c r="OGR8" s="33"/>
      <c r="OGS8" s="33"/>
      <c r="OGT8" s="33"/>
      <c r="OGU8" s="33"/>
      <c r="OGV8" s="33"/>
      <c r="OGW8" s="33"/>
      <c r="OGX8" s="33"/>
      <c r="OGY8" s="33"/>
      <c r="OGZ8" s="33"/>
      <c r="OHA8" s="33"/>
      <c r="OHB8" s="33"/>
      <c r="OHC8" s="33"/>
      <c r="OHD8" s="33"/>
      <c r="OHE8" s="33"/>
      <c r="OHF8" s="33"/>
      <c r="OHG8" s="33"/>
      <c r="OHH8" s="33"/>
      <c r="OHI8" s="33"/>
      <c r="OHJ8" s="33"/>
      <c r="OHK8" s="33"/>
      <c r="OHL8" s="33"/>
      <c r="OHM8" s="33"/>
      <c r="OHN8" s="33"/>
      <c r="OHO8" s="33"/>
      <c r="OHP8" s="33"/>
      <c r="OHQ8" s="33"/>
      <c r="OHR8" s="33"/>
      <c r="OHS8" s="33"/>
      <c r="OHT8" s="33"/>
      <c r="OHU8" s="33"/>
      <c r="OHV8" s="33"/>
      <c r="OHW8" s="33"/>
      <c r="OHX8" s="33"/>
      <c r="OHY8" s="33"/>
      <c r="OHZ8" s="33"/>
      <c r="OIA8" s="33"/>
      <c r="OIB8" s="33"/>
      <c r="OIC8" s="33"/>
      <c r="OID8" s="33"/>
      <c r="OIE8" s="33"/>
      <c r="OIF8" s="33"/>
      <c r="OIG8" s="33"/>
      <c r="OIH8" s="33"/>
      <c r="OII8" s="33"/>
      <c r="OIJ8" s="33"/>
      <c r="OIK8" s="33"/>
      <c r="OIL8" s="33"/>
      <c r="OIM8" s="33"/>
      <c r="OIN8" s="33"/>
      <c r="OIO8" s="33"/>
      <c r="OIP8" s="33"/>
      <c r="OIQ8" s="33"/>
      <c r="OIR8" s="33"/>
      <c r="OIS8" s="33"/>
      <c r="OIT8" s="33"/>
      <c r="OIU8" s="33"/>
      <c r="OIV8" s="33"/>
      <c r="OIW8" s="33"/>
      <c r="OIX8" s="33"/>
      <c r="OIY8" s="33"/>
      <c r="OIZ8" s="33"/>
      <c r="OJA8" s="33"/>
      <c r="OJB8" s="33"/>
      <c r="OJC8" s="33"/>
      <c r="OJD8" s="33"/>
      <c r="OJE8" s="33"/>
      <c r="OJF8" s="33"/>
      <c r="OJG8" s="33"/>
      <c r="OJH8" s="33"/>
      <c r="OJI8" s="33"/>
      <c r="OJJ8" s="33"/>
      <c r="OJK8" s="33"/>
      <c r="OJL8" s="33"/>
      <c r="OJM8" s="33"/>
      <c r="OJN8" s="33"/>
      <c r="OJO8" s="33"/>
      <c r="OJP8" s="33"/>
      <c r="OJQ8" s="33"/>
      <c r="OJR8" s="33"/>
      <c r="OJS8" s="33"/>
      <c r="OJT8" s="33"/>
      <c r="OJU8" s="33"/>
      <c r="OJV8" s="33"/>
      <c r="OJW8" s="33"/>
      <c r="OJX8" s="33"/>
      <c r="OJY8" s="33"/>
      <c r="OJZ8" s="33"/>
      <c r="OKA8" s="33"/>
      <c r="OKB8" s="33"/>
      <c r="OKC8" s="33"/>
      <c r="OKD8" s="33"/>
      <c r="OKE8" s="33"/>
      <c r="OKF8" s="33"/>
      <c r="OKG8" s="33"/>
      <c r="OKH8" s="33"/>
      <c r="OKI8" s="33"/>
      <c r="OKJ8" s="33"/>
      <c r="OKK8" s="33"/>
      <c r="OKL8" s="33"/>
      <c r="OKM8" s="33"/>
      <c r="OKN8" s="33"/>
      <c r="OKO8" s="33"/>
      <c r="OKP8" s="33"/>
      <c r="OKQ8" s="33"/>
      <c r="OKR8" s="33"/>
      <c r="OKS8" s="33"/>
      <c r="OKT8" s="33"/>
      <c r="OKU8" s="33"/>
      <c r="OKV8" s="33"/>
      <c r="OKW8" s="33"/>
      <c r="OKX8" s="33"/>
      <c r="OKY8" s="33"/>
      <c r="OKZ8" s="33"/>
      <c r="OLA8" s="33"/>
      <c r="OLB8" s="33"/>
      <c r="OLC8" s="33"/>
      <c r="OLD8" s="33"/>
      <c r="OLE8" s="33"/>
      <c r="OLF8" s="33"/>
      <c r="OLG8" s="33"/>
      <c r="OLH8" s="33"/>
      <c r="OLI8" s="33"/>
      <c r="OLJ8" s="33"/>
      <c r="OLK8" s="33"/>
      <c r="OLL8" s="33"/>
      <c r="OLM8" s="33"/>
      <c r="OLN8" s="33"/>
      <c r="OLO8" s="33"/>
      <c r="OLP8" s="33"/>
      <c r="OLQ8" s="33"/>
      <c r="OLR8" s="33"/>
      <c r="OLS8" s="33"/>
      <c r="OLT8" s="33"/>
      <c r="OLU8" s="33"/>
      <c r="OLV8" s="33"/>
      <c r="OLW8" s="33"/>
      <c r="OLX8" s="33"/>
      <c r="OLY8" s="33"/>
      <c r="OLZ8" s="33"/>
      <c r="OMA8" s="33"/>
      <c r="OMB8" s="33"/>
      <c r="OMC8" s="33"/>
      <c r="OMD8" s="33"/>
      <c r="OME8" s="33"/>
      <c r="OMF8" s="33"/>
      <c r="OMG8" s="33"/>
      <c r="OMH8" s="33"/>
      <c r="OMI8" s="33"/>
      <c r="OMJ8" s="33"/>
      <c r="OMK8" s="33"/>
      <c r="OML8" s="33"/>
      <c r="OMM8" s="33"/>
      <c r="OMN8" s="33"/>
      <c r="OMO8" s="33"/>
      <c r="OMP8" s="33"/>
      <c r="OMQ8" s="33"/>
      <c r="OMR8" s="33"/>
      <c r="OMS8" s="33"/>
      <c r="OMT8" s="33"/>
      <c r="OMU8" s="33"/>
      <c r="OMV8" s="33"/>
      <c r="OMW8" s="33"/>
      <c r="OMX8" s="33"/>
      <c r="OMY8" s="33"/>
      <c r="OMZ8" s="33"/>
      <c r="ONA8" s="33"/>
      <c r="ONB8" s="33"/>
      <c r="ONC8" s="33"/>
      <c r="OND8" s="33"/>
      <c r="ONE8" s="33"/>
      <c r="ONF8" s="33"/>
      <c r="ONG8" s="33"/>
      <c r="ONH8" s="33"/>
      <c r="ONI8" s="33"/>
      <c r="ONJ8" s="33"/>
      <c r="ONK8" s="33"/>
      <c r="ONL8" s="33"/>
      <c r="ONM8" s="33"/>
      <c r="ONN8" s="33"/>
      <c r="ONO8" s="33"/>
      <c r="ONP8" s="33"/>
      <c r="ONQ8" s="33"/>
      <c r="ONR8" s="33"/>
      <c r="ONS8" s="33"/>
      <c r="ONT8" s="33"/>
      <c r="ONU8" s="33"/>
      <c r="ONV8" s="33"/>
      <c r="ONW8" s="33"/>
      <c r="ONX8" s="33"/>
      <c r="ONY8" s="33"/>
      <c r="ONZ8" s="33"/>
      <c r="OOA8" s="33"/>
      <c r="OOB8" s="33"/>
      <c r="OOC8" s="33"/>
      <c r="OOD8" s="33"/>
      <c r="OOE8" s="33"/>
      <c r="OOF8" s="33"/>
      <c r="OOG8" s="33"/>
      <c r="OOH8" s="33"/>
      <c r="OOI8" s="33"/>
      <c r="OOJ8" s="33"/>
      <c r="OOK8" s="33"/>
      <c r="OOL8" s="33"/>
      <c r="OOM8" s="33"/>
      <c r="OON8" s="33"/>
      <c r="OOO8" s="33"/>
      <c r="OOP8" s="33"/>
      <c r="OOQ8" s="33"/>
      <c r="OOR8" s="33"/>
      <c r="OOS8" s="33"/>
      <c r="OOT8" s="33"/>
      <c r="OOU8" s="33"/>
      <c r="OOV8" s="33"/>
      <c r="OOW8" s="33"/>
      <c r="OOX8" s="33"/>
      <c r="OOY8" s="33"/>
      <c r="OOZ8" s="33"/>
      <c r="OPA8" s="33"/>
      <c r="OPB8" s="33"/>
      <c r="OPC8" s="33"/>
      <c r="OPD8" s="33"/>
      <c r="OPE8" s="33"/>
      <c r="OPF8" s="33"/>
      <c r="OPG8" s="33"/>
      <c r="OPH8" s="33"/>
      <c r="OPI8" s="33"/>
      <c r="OPJ8" s="33"/>
      <c r="OPK8" s="33"/>
      <c r="OPL8" s="33"/>
      <c r="OPM8" s="33"/>
      <c r="OPN8" s="33"/>
      <c r="OPO8" s="33"/>
      <c r="OPP8" s="33"/>
      <c r="OPQ8" s="33"/>
      <c r="OPR8" s="33"/>
      <c r="OPS8" s="33"/>
      <c r="OPT8" s="33"/>
      <c r="OPU8" s="33"/>
      <c r="OPV8" s="33"/>
      <c r="OPW8" s="33"/>
      <c r="OPX8" s="33"/>
      <c r="OPY8" s="33"/>
      <c r="OPZ8" s="33"/>
      <c r="OQA8" s="33"/>
      <c r="OQB8" s="33"/>
      <c r="OQC8" s="33"/>
      <c r="OQD8" s="33"/>
      <c r="OQE8" s="33"/>
      <c r="OQF8" s="33"/>
      <c r="OQG8" s="33"/>
      <c r="OQH8" s="33"/>
      <c r="OQI8" s="33"/>
      <c r="OQJ8" s="33"/>
      <c r="OQK8" s="33"/>
      <c r="OQL8" s="33"/>
      <c r="OQM8" s="33"/>
      <c r="OQN8" s="33"/>
      <c r="OQO8" s="33"/>
      <c r="OQP8" s="33"/>
      <c r="OQQ8" s="33"/>
      <c r="OQR8" s="33"/>
      <c r="OQS8" s="33"/>
      <c r="OQT8" s="33"/>
      <c r="OQU8" s="33"/>
      <c r="OQV8" s="33"/>
      <c r="OQW8" s="33"/>
      <c r="OQX8" s="33"/>
      <c r="OQY8" s="33"/>
      <c r="OQZ8" s="33"/>
      <c r="ORA8" s="33"/>
      <c r="ORB8" s="33"/>
      <c r="ORC8" s="33"/>
      <c r="ORD8" s="33"/>
      <c r="ORE8" s="33"/>
      <c r="ORF8" s="33"/>
      <c r="ORG8" s="33"/>
      <c r="ORH8" s="33"/>
      <c r="ORI8" s="33"/>
      <c r="ORJ8" s="33"/>
      <c r="ORK8" s="33"/>
      <c r="ORL8" s="33"/>
      <c r="ORM8" s="33"/>
      <c r="ORN8" s="33"/>
      <c r="ORO8" s="33"/>
      <c r="ORP8" s="33"/>
      <c r="ORQ8" s="33"/>
      <c r="ORR8" s="33"/>
      <c r="ORS8" s="33"/>
      <c r="ORT8" s="33"/>
      <c r="ORU8" s="33"/>
      <c r="ORV8" s="33"/>
      <c r="ORW8" s="33"/>
      <c r="ORX8" s="33"/>
      <c r="ORY8" s="33"/>
      <c r="ORZ8" s="33"/>
      <c r="OSA8" s="33"/>
      <c r="OSB8" s="33"/>
      <c r="OSC8" s="33"/>
      <c r="OSD8" s="33"/>
      <c r="OSE8" s="33"/>
      <c r="OSF8" s="33"/>
      <c r="OSG8" s="33"/>
      <c r="OSH8" s="33"/>
      <c r="OSI8" s="33"/>
      <c r="OSJ8" s="33"/>
      <c r="OSK8" s="33"/>
      <c r="OSL8" s="33"/>
      <c r="OSM8" s="33"/>
      <c r="OSN8" s="33"/>
      <c r="OSO8" s="33"/>
      <c r="OSP8" s="33"/>
      <c r="OSQ8" s="33"/>
      <c r="OSR8" s="33"/>
      <c r="OSS8" s="33"/>
      <c r="OST8" s="33"/>
      <c r="OSU8" s="33"/>
      <c r="OSV8" s="33"/>
      <c r="OSW8" s="33"/>
      <c r="OSX8" s="33"/>
      <c r="OSY8" s="33"/>
      <c r="OSZ8" s="33"/>
      <c r="OTA8" s="33"/>
      <c r="OTB8" s="33"/>
      <c r="OTC8" s="33"/>
      <c r="OTD8" s="33"/>
      <c r="OTE8" s="33"/>
      <c r="OTF8" s="33"/>
      <c r="OTG8" s="33"/>
      <c r="OTH8" s="33"/>
      <c r="OTI8" s="33"/>
      <c r="OTJ8" s="33"/>
      <c r="OTK8" s="33"/>
      <c r="OTL8" s="33"/>
      <c r="OTM8" s="33"/>
      <c r="OTN8" s="33"/>
      <c r="OTO8" s="33"/>
      <c r="OTP8" s="33"/>
      <c r="OTQ8" s="33"/>
      <c r="OTR8" s="33"/>
      <c r="OTS8" s="33"/>
      <c r="OTT8" s="33"/>
      <c r="OTU8" s="33"/>
      <c r="OTV8" s="33"/>
      <c r="OTW8" s="33"/>
      <c r="OTX8" s="33"/>
      <c r="OTY8" s="33"/>
      <c r="OTZ8" s="33"/>
      <c r="OUA8" s="33"/>
      <c r="OUB8" s="33"/>
      <c r="OUC8" s="33"/>
      <c r="OUD8" s="33"/>
      <c r="OUE8" s="33"/>
      <c r="OUF8" s="33"/>
      <c r="OUG8" s="33"/>
      <c r="OUH8" s="33"/>
      <c r="OUI8" s="33"/>
      <c r="OUJ8" s="33"/>
      <c r="OUK8" s="33"/>
      <c r="OUL8" s="33"/>
      <c r="OUM8" s="33"/>
      <c r="OUN8" s="33"/>
      <c r="OUO8" s="33"/>
      <c r="OUP8" s="33"/>
      <c r="OUQ8" s="33"/>
      <c r="OUR8" s="33"/>
      <c r="OUS8" s="33"/>
      <c r="OUT8" s="33"/>
      <c r="OUU8" s="33"/>
      <c r="OUV8" s="33"/>
      <c r="OUW8" s="33"/>
      <c r="OUX8" s="33"/>
      <c r="OUY8" s="33"/>
      <c r="OUZ8" s="33"/>
      <c r="OVA8" s="33"/>
      <c r="OVB8" s="33"/>
      <c r="OVC8" s="33"/>
      <c r="OVD8" s="33"/>
      <c r="OVE8" s="33"/>
      <c r="OVF8" s="33"/>
      <c r="OVG8" s="33"/>
      <c r="OVH8" s="33"/>
      <c r="OVI8" s="33"/>
      <c r="OVJ8" s="33"/>
      <c r="OVK8" s="33"/>
      <c r="OVL8" s="33"/>
      <c r="OVM8" s="33"/>
      <c r="OVN8" s="33"/>
      <c r="OVO8" s="33"/>
      <c r="OVP8" s="33"/>
      <c r="OVQ8" s="33"/>
      <c r="OVR8" s="33"/>
      <c r="OVS8" s="33"/>
      <c r="OVT8" s="33"/>
      <c r="OVU8" s="33"/>
      <c r="OVV8" s="33"/>
      <c r="OVW8" s="33"/>
      <c r="OVX8" s="33"/>
      <c r="OVY8" s="33"/>
      <c r="OVZ8" s="33"/>
      <c r="OWA8" s="33"/>
      <c r="OWB8" s="33"/>
      <c r="OWC8" s="33"/>
      <c r="OWD8" s="33"/>
      <c r="OWE8" s="33"/>
      <c r="OWF8" s="33"/>
      <c r="OWG8" s="33"/>
      <c r="OWH8" s="33"/>
      <c r="OWI8" s="33"/>
      <c r="OWJ8" s="33"/>
      <c r="OWK8" s="33"/>
      <c r="OWL8" s="33"/>
      <c r="OWM8" s="33"/>
      <c r="OWN8" s="33"/>
      <c r="OWO8" s="33"/>
      <c r="OWP8" s="33"/>
      <c r="OWQ8" s="33"/>
      <c r="OWR8" s="33"/>
      <c r="OWS8" s="33"/>
      <c r="OWT8" s="33"/>
      <c r="OWU8" s="33"/>
      <c r="OWV8" s="33"/>
      <c r="OWW8" s="33"/>
      <c r="OWX8" s="33"/>
      <c r="OWY8" s="33"/>
      <c r="OWZ8" s="33"/>
      <c r="OXA8" s="33"/>
      <c r="OXB8" s="33"/>
      <c r="OXC8" s="33"/>
      <c r="OXD8" s="33"/>
      <c r="OXE8" s="33"/>
      <c r="OXF8" s="33"/>
      <c r="OXG8" s="33"/>
      <c r="OXH8" s="33"/>
      <c r="OXI8" s="33"/>
      <c r="OXJ8" s="33"/>
      <c r="OXK8" s="33"/>
      <c r="OXL8" s="33"/>
      <c r="OXM8" s="33"/>
      <c r="OXN8" s="33"/>
      <c r="OXO8" s="33"/>
      <c r="OXP8" s="33"/>
      <c r="OXQ8" s="33"/>
      <c r="OXR8" s="33"/>
      <c r="OXS8" s="33"/>
      <c r="OXT8" s="33"/>
      <c r="OXU8" s="33"/>
      <c r="OXV8" s="33"/>
      <c r="OXW8" s="33"/>
      <c r="OXX8" s="33"/>
      <c r="OXY8" s="33"/>
      <c r="OXZ8" s="33"/>
      <c r="OYA8" s="33"/>
      <c r="OYB8" s="33"/>
      <c r="OYC8" s="33"/>
      <c r="OYD8" s="33"/>
      <c r="OYE8" s="33"/>
      <c r="OYF8" s="33"/>
      <c r="OYG8" s="33"/>
      <c r="OYH8" s="33"/>
      <c r="OYI8" s="33"/>
      <c r="OYJ8" s="33"/>
      <c r="OYK8" s="33"/>
      <c r="OYL8" s="33"/>
      <c r="OYM8" s="33"/>
      <c r="OYN8" s="33"/>
      <c r="OYO8" s="33"/>
      <c r="OYP8" s="33"/>
      <c r="OYQ8" s="33"/>
      <c r="OYR8" s="33"/>
      <c r="OYS8" s="33"/>
      <c r="OYT8" s="33"/>
      <c r="OYU8" s="33"/>
      <c r="OYV8" s="33"/>
      <c r="OYW8" s="33"/>
      <c r="OYX8" s="33"/>
      <c r="OYY8" s="33"/>
      <c r="OYZ8" s="33"/>
      <c r="OZA8" s="33"/>
      <c r="OZB8" s="33"/>
      <c r="OZC8" s="33"/>
      <c r="OZD8" s="33"/>
      <c r="OZE8" s="33"/>
      <c r="OZF8" s="33"/>
      <c r="OZG8" s="33"/>
      <c r="OZH8" s="33"/>
      <c r="OZI8" s="33"/>
      <c r="OZJ8" s="33"/>
      <c r="OZK8" s="33"/>
      <c r="OZL8" s="33"/>
      <c r="OZM8" s="33"/>
      <c r="OZN8" s="33"/>
      <c r="OZO8" s="33"/>
      <c r="OZP8" s="33"/>
      <c r="OZQ8" s="33"/>
      <c r="OZR8" s="33"/>
      <c r="OZS8" s="33"/>
      <c r="OZT8" s="33"/>
      <c r="OZU8" s="33"/>
      <c r="OZV8" s="33"/>
      <c r="OZW8" s="33"/>
      <c r="OZX8" s="33"/>
      <c r="OZY8" s="33"/>
      <c r="OZZ8" s="33"/>
      <c r="PAA8" s="33"/>
      <c r="PAB8" s="33"/>
      <c r="PAC8" s="33"/>
      <c r="PAD8" s="33"/>
      <c r="PAE8" s="33"/>
      <c r="PAF8" s="33"/>
      <c r="PAG8" s="33"/>
      <c r="PAH8" s="33"/>
      <c r="PAI8" s="33"/>
      <c r="PAJ8" s="33"/>
      <c r="PAK8" s="33"/>
      <c r="PAL8" s="33"/>
      <c r="PAM8" s="33"/>
      <c r="PAN8" s="33"/>
      <c r="PAO8" s="33"/>
      <c r="PAP8" s="33"/>
      <c r="PAQ8" s="33"/>
      <c r="PAR8" s="33"/>
      <c r="PAS8" s="33"/>
      <c r="PAT8" s="33"/>
      <c r="PAU8" s="33"/>
      <c r="PAV8" s="33"/>
      <c r="PAW8" s="33"/>
      <c r="PAX8" s="33"/>
      <c r="PAY8" s="33"/>
      <c r="PAZ8" s="33"/>
      <c r="PBA8" s="33"/>
      <c r="PBB8" s="33"/>
      <c r="PBC8" s="33"/>
      <c r="PBD8" s="33"/>
      <c r="PBE8" s="33"/>
      <c r="PBF8" s="33"/>
      <c r="PBG8" s="33"/>
      <c r="PBH8" s="33"/>
      <c r="PBI8" s="33"/>
      <c r="PBJ8" s="33"/>
      <c r="PBK8" s="33"/>
      <c r="PBL8" s="33"/>
      <c r="PBM8" s="33"/>
      <c r="PBN8" s="33"/>
      <c r="PBO8" s="33"/>
      <c r="PBP8" s="33"/>
      <c r="PBQ8" s="33"/>
      <c r="PBR8" s="33"/>
      <c r="PBS8" s="33"/>
      <c r="PBT8" s="33"/>
      <c r="PBU8" s="33"/>
      <c r="PBV8" s="33"/>
      <c r="PBW8" s="33"/>
      <c r="PBX8" s="33"/>
      <c r="PBY8" s="33"/>
      <c r="PBZ8" s="33"/>
      <c r="PCA8" s="33"/>
      <c r="PCB8" s="33"/>
      <c r="PCC8" s="33"/>
      <c r="PCD8" s="33"/>
      <c r="PCE8" s="33"/>
      <c r="PCF8" s="33"/>
      <c r="PCG8" s="33"/>
      <c r="PCH8" s="33"/>
      <c r="PCI8" s="33"/>
      <c r="PCJ8" s="33"/>
      <c r="PCK8" s="33"/>
      <c r="PCL8" s="33"/>
      <c r="PCM8" s="33"/>
      <c r="PCN8" s="33"/>
      <c r="PCO8" s="33"/>
      <c r="PCP8" s="33"/>
      <c r="PCQ8" s="33"/>
      <c r="PCR8" s="33"/>
      <c r="PCS8" s="33"/>
      <c r="PCT8" s="33"/>
      <c r="PCU8" s="33"/>
      <c r="PCV8" s="33"/>
      <c r="PCW8" s="33"/>
      <c r="PCX8" s="33"/>
      <c r="PCY8" s="33"/>
      <c r="PCZ8" s="33"/>
      <c r="PDA8" s="33"/>
      <c r="PDB8" s="33"/>
      <c r="PDC8" s="33"/>
      <c r="PDD8" s="33"/>
      <c r="PDE8" s="33"/>
      <c r="PDF8" s="33"/>
      <c r="PDG8" s="33"/>
      <c r="PDH8" s="33"/>
      <c r="PDI8" s="33"/>
      <c r="PDJ8" s="33"/>
      <c r="PDK8" s="33"/>
      <c r="PDL8" s="33"/>
      <c r="PDM8" s="33"/>
      <c r="PDN8" s="33"/>
      <c r="PDO8" s="33"/>
      <c r="PDP8" s="33"/>
      <c r="PDQ8" s="33"/>
      <c r="PDR8" s="33"/>
      <c r="PDS8" s="33"/>
      <c r="PDT8" s="33"/>
      <c r="PDU8" s="33"/>
      <c r="PDV8" s="33"/>
      <c r="PDW8" s="33"/>
      <c r="PDX8" s="33"/>
      <c r="PDY8" s="33"/>
      <c r="PDZ8" s="33"/>
      <c r="PEA8" s="33"/>
      <c r="PEB8" s="33"/>
      <c r="PEC8" s="33"/>
      <c r="PED8" s="33"/>
      <c r="PEE8" s="33"/>
      <c r="PEF8" s="33"/>
      <c r="PEG8" s="33"/>
      <c r="PEH8" s="33"/>
      <c r="PEI8" s="33"/>
      <c r="PEJ8" s="33"/>
      <c r="PEK8" s="33"/>
      <c r="PEL8" s="33"/>
      <c r="PEM8" s="33"/>
      <c r="PEN8" s="33"/>
      <c r="PEO8" s="33"/>
      <c r="PEP8" s="33"/>
      <c r="PEQ8" s="33"/>
      <c r="PER8" s="33"/>
      <c r="PES8" s="33"/>
      <c r="PET8" s="33"/>
      <c r="PEU8" s="33"/>
      <c r="PEV8" s="33"/>
      <c r="PEW8" s="33"/>
      <c r="PEX8" s="33"/>
      <c r="PEY8" s="33"/>
      <c r="PEZ8" s="33"/>
      <c r="PFA8" s="33"/>
      <c r="PFB8" s="33"/>
      <c r="PFC8" s="33"/>
      <c r="PFD8" s="33"/>
      <c r="PFE8" s="33"/>
      <c r="PFF8" s="33"/>
      <c r="PFG8" s="33"/>
      <c r="PFH8" s="33"/>
      <c r="PFI8" s="33"/>
      <c r="PFJ8" s="33"/>
      <c r="PFK8" s="33"/>
      <c r="PFL8" s="33"/>
      <c r="PFM8" s="33"/>
      <c r="PFN8" s="33"/>
      <c r="PFO8" s="33"/>
      <c r="PFP8" s="33"/>
      <c r="PFQ8" s="33"/>
      <c r="PFR8" s="33"/>
      <c r="PFS8" s="33"/>
      <c r="PFT8" s="33"/>
      <c r="PFU8" s="33"/>
      <c r="PFV8" s="33"/>
      <c r="PFW8" s="33"/>
      <c r="PFX8" s="33"/>
      <c r="PFY8" s="33"/>
      <c r="PFZ8" s="33"/>
      <c r="PGA8" s="33"/>
      <c r="PGB8" s="33"/>
      <c r="PGC8" s="33"/>
      <c r="PGD8" s="33"/>
      <c r="PGE8" s="33"/>
      <c r="PGF8" s="33"/>
      <c r="PGG8" s="33"/>
      <c r="PGH8" s="33"/>
      <c r="PGI8" s="33"/>
      <c r="PGJ8" s="33"/>
      <c r="PGK8" s="33"/>
      <c r="PGL8" s="33"/>
      <c r="PGM8" s="33"/>
      <c r="PGN8" s="33"/>
      <c r="PGO8" s="33"/>
      <c r="PGP8" s="33"/>
      <c r="PGQ8" s="33"/>
      <c r="PGR8" s="33"/>
      <c r="PGS8" s="33"/>
      <c r="PGT8" s="33"/>
      <c r="PGU8" s="33"/>
      <c r="PGV8" s="33"/>
      <c r="PGW8" s="33"/>
      <c r="PGX8" s="33"/>
      <c r="PGY8" s="33"/>
      <c r="PGZ8" s="33"/>
      <c r="PHA8" s="33"/>
      <c r="PHB8" s="33"/>
      <c r="PHC8" s="33"/>
      <c r="PHD8" s="33"/>
      <c r="PHE8" s="33"/>
      <c r="PHF8" s="33"/>
      <c r="PHG8" s="33"/>
      <c r="PHH8" s="33"/>
      <c r="PHI8" s="33"/>
      <c r="PHJ8" s="33"/>
      <c r="PHK8" s="33"/>
      <c r="PHL8" s="33"/>
      <c r="PHM8" s="33"/>
      <c r="PHN8" s="33"/>
      <c r="PHO8" s="33"/>
      <c r="PHP8" s="33"/>
      <c r="PHQ8" s="33"/>
      <c r="PHR8" s="33"/>
      <c r="PHS8" s="33"/>
      <c r="PHT8" s="33"/>
      <c r="PHU8" s="33"/>
      <c r="PHV8" s="33"/>
      <c r="PHW8" s="33"/>
      <c r="PHX8" s="33"/>
      <c r="PHY8" s="33"/>
      <c r="PHZ8" s="33"/>
      <c r="PIA8" s="33"/>
      <c r="PIB8" s="33"/>
      <c r="PIC8" s="33"/>
      <c r="PID8" s="33"/>
      <c r="PIE8" s="33"/>
      <c r="PIF8" s="33"/>
      <c r="PIG8" s="33"/>
      <c r="PIH8" s="33"/>
      <c r="PII8" s="33"/>
      <c r="PIJ8" s="33"/>
      <c r="PIK8" s="33"/>
      <c r="PIL8" s="33"/>
      <c r="PIM8" s="33"/>
      <c r="PIN8" s="33"/>
      <c r="PIO8" s="33"/>
      <c r="PIP8" s="33"/>
      <c r="PIQ8" s="33"/>
      <c r="PIR8" s="33"/>
      <c r="PIS8" s="33"/>
      <c r="PIT8" s="33"/>
      <c r="PIU8" s="33"/>
      <c r="PIV8" s="33"/>
      <c r="PIW8" s="33"/>
      <c r="PIX8" s="33"/>
      <c r="PIY8" s="33"/>
      <c r="PIZ8" s="33"/>
      <c r="PJA8" s="33"/>
      <c r="PJB8" s="33"/>
      <c r="PJC8" s="33"/>
      <c r="PJD8" s="33"/>
      <c r="PJE8" s="33"/>
      <c r="PJF8" s="33"/>
      <c r="PJG8" s="33"/>
      <c r="PJH8" s="33"/>
      <c r="PJI8" s="33"/>
      <c r="PJJ8" s="33"/>
      <c r="PJK8" s="33"/>
      <c r="PJL8" s="33"/>
      <c r="PJM8" s="33"/>
      <c r="PJN8" s="33"/>
      <c r="PJO8" s="33"/>
      <c r="PJP8" s="33"/>
      <c r="PJQ8" s="33"/>
      <c r="PJR8" s="33"/>
      <c r="PJS8" s="33"/>
      <c r="PJT8" s="33"/>
      <c r="PJU8" s="33"/>
      <c r="PJV8" s="33"/>
      <c r="PJW8" s="33"/>
      <c r="PJX8" s="33"/>
      <c r="PJY8" s="33"/>
      <c r="PJZ8" s="33"/>
      <c r="PKA8" s="33"/>
      <c r="PKB8" s="33"/>
      <c r="PKC8" s="33"/>
      <c r="PKD8" s="33"/>
      <c r="PKE8" s="33"/>
      <c r="PKF8" s="33"/>
      <c r="PKG8" s="33"/>
      <c r="PKH8" s="33"/>
      <c r="PKI8" s="33"/>
      <c r="PKJ8" s="33"/>
      <c r="PKK8" s="33"/>
      <c r="PKL8" s="33"/>
      <c r="PKM8" s="33"/>
      <c r="PKN8" s="33"/>
      <c r="PKO8" s="33"/>
      <c r="PKP8" s="33"/>
      <c r="PKQ8" s="33"/>
      <c r="PKR8" s="33"/>
      <c r="PKS8" s="33"/>
      <c r="PKT8" s="33"/>
      <c r="PKU8" s="33"/>
      <c r="PKV8" s="33"/>
      <c r="PKW8" s="33"/>
      <c r="PKX8" s="33"/>
      <c r="PKY8" s="33"/>
      <c r="PKZ8" s="33"/>
      <c r="PLA8" s="33"/>
      <c r="PLB8" s="33"/>
      <c r="PLC8" s="33"/>
      <c r="PLD8" s="33"/>
      <c r="PLE8" s="33"/>
      <c r="PLF8" s="33"/>
      <c r="PLG8" s="33"/>
      <c r="PLH8" s="33"/>
      <c r="PLI8" s="33"/>
      <c r="PLJ8" s="33"/>
      <c r="PLK8" s="33"/>
      <c r="PLL8" s="33"/>
      <c r="PLM8" s="33"/>
      <c r="PLN8" s="33"/>
      <c r="PLO8" s="33"/>
      <c r="PLP8" s="33"/>
      <c r="PLQ8" s="33"/>
      <c r="PLR8" s="33"/>
      <c r="PLS8" s="33"/>
      <c r="PLT8" s="33"/>
      <c r="PLU8" s="33"/>
      <c r="PLV8" s="33"/>
      <c r="PLW8" s="33"/>
      <c r="PLX8" s="33"/>
      <c r="PLY8" s="33"/>
      <c r="PLZ8" s="33"/>
      <c r="PMA8" s="33"/>
      <c r="PMB8" s="33"/>
      <c r="PMC8" s="33"/>
      <c r="PMD8" s="33"/>
      <c r="PME8" s="33"/>
      <c r="PMF8" s="33"/>
      <c r="PMG8" s="33"/>
      <c r="PMH8" s="33"/>
      <c r="PMI8" s="33"/>
      <c r="PMJ8" s="33"/>
      <c r="PMK8" s="33"/>
      <c r="PML8" s="33"/>
      <c r="PMM8" s="33"/>
      <c r="PMN8" s="33"/>
      <c r="PMO8" s="33"/>
      <c r="PMP8" s="33"/>
      <c r="PMQ8" s="33"/>
      <c r="PMR8" s="33"/>
      <c r="PMS8" s="33"/>
      <c r="PMT8" s="33"/>
      <c r="PMU8" s="33"/>
      <c r="PMV8" s="33"/>
      <c r="PMW8" s="33"/>
      <c r="PMX8" s="33"/>
      <c r="PMY8" s="33"/>
      <c r="PMZ8" s="33"/>
      <c r="PNA8" s="33"/>
      <c r="PNB8" s="33"/>
      <c r="PNC8" s="33"/>
      <c r="PND8" s="33"/>
      <c r="PNE8" s="33"/>
      <c r="PNF8" s="33"/>
      <c r="PNG8" s="33"/>
      <c r="PNH8" s="33"/>
      <c r="PNI8" s="33"/>
      <c r="PNJ8" s="33"/>
      <c r="PNK8" s="33"/>
      <c r="PNL8" s="33"/>
      <c r="PNM8" s="33"/>
      <c r="PNN8" s="33"/>
      <c r="PNO8" s="33"/>
      <c r="PNP8" s="33"/>
      <c r="PNQ8" s="33"/>
      <c r="PNR8" s="33"/>
      <c r="PNS8" s="33"/>
      <c r="PNT8" s="33"/>
      <c r="PNU8" s="33"/>
      <c r="PNV8" s="33"/>
      <c r="PNW8" s="33"/>
      <c r="PNX8" s="33"/>
      <c r="PNY8" s="33"/>
      <c r="PNZ8" s="33"/>
      <c r="POA8" s="33"/>
      <c r="POB8" s="33"/>
      <c r="POC8" s="33"/>
      <c r="POD8" s="33"/>
      <c r="POE8" s="33"/>
      <c r="POF8" s="33"/>
      <c r="POG8" s="33"/>
      <c r="POH8" s="33"/>
      <c r="POI8" s="33"/>
      <c r="POJ8" s="33"/>
      <c r="POK8" s="33"/>
      <c r="POL8" s="33"/>
      <c r="POM8" s="33"/>
      <c r="PON8" s="33"/>
      <c r="POO8" s="33"/>
      <c r="POP8" s="33"/>
      <c r="POQ8" s="33"/>
      <c r="POR8" s="33"/>
      <c r="POS8" s="33"/>
      <c r="POT8" s="33"/>
      <c r="POU8" s="33"/>
      <c r="POV8" s="33"/>
      <c r="POW8" s="33"/>
      <c r="POX8" s="33"/>
      <c r="POY8" s="33"/>
      <c r="POZ8" s="33"/>
      <c r="PPA8" s="33"/>
      <c r="PPB8" s="33"/>
      <c r="PPC8" s="33"/>
      <c r="PPD8" s="33"/>
      <c r="PPE8" s="33"/>
      <c r="PPF8" s="33"/>
      <c r="PPG8" s="33"/>
      <c r="PPH8" s="33"/>
      <c r="PPI8" s="33"/>
      <c r="PPJ8" s="33"/>
      <c r="PPK8" s="33"/>
      <c r="PPL8" s="33"/>
      <c r="PPM8" s="33"/>
      <c r="PPN8" s="33"/>
      <c r="PPO8" s="33"/>
      <c r="PPP8" s="33"/>
      <c r="PPQ8" s="33"/>
      <c r="PPR8" s="33"/>
      <c r="PPS8" s="33"/>
      <c r="PPT8" s="33"/>
      <c r="PPU8" s="33"/>
      <c r="PPV8" s="33"/>
      <c r="PPW8" s="33"/>
      <c r="PPX8" s="33"/>
      <c r="PPY8" s="33"/>
      <c r="PPZ8" s="33"/>
      <c r="PQA8" s="33"/>
      <c r="PQB8" s="33"/>
      <c r="PQC8" s="33"/>
      <c r="PQD8" s="33"/>
      <c r="PQE8" s="33"/>
      <c r="PQF8" s="33"/>
      <c r="PQG8" s="33"/>
      <c r="PQH8" s="33"/>
      <c r="PQI8" s="33"/>
      <c r="PQJ8" s="33"/>
      <c r="PQK8" s="33"/>
      <c r="PQL8" s="33"/>
      <c r="PQM8" s="33"/>
      <c r="PQN8" s="33"/>
      <c r="PQO8" s="33"/>
      <c r="PQP8" s="33"/>
      <c r="PQQ8" s="33"/>
      <c r="PQR8" s="33"/>
      <c r="PQS8" s="33"/>
      <c r="PQT8" s="33"/>
      <c r="PQU8" s="33"/>
      <c r="PQV8" s="33"/>
      <c r="PQW8" s="33"/>
      <c r="PQX8" s="33"/>
      <c r="PQY8" s="33"/>
      <c r="PQZ8" s="33"/>
      <c r="PRA8" s="33"/>
      <c r="PRB8" s="33"/>
      <c r="PRC8" s="33"/>
      <c r="PRD8" s="33"/>
      <c r="PRE8" s="33"/>
      <c r="PRF8" s="33"/>
      <c r="PRG8" s="33"/>
      <c r="PRH8" s="33"/>
      <c r="PRI8" s="33"/>
      <c r="PRJ8" s="33"/>
      <c r="PRK8" s="33"/>
      <c r="PRL8" s="33"/>
      <c r="PRM8" s="33"/>
      <c r="PRN8" s="33"/>
      <c r="PRO8" s="33"/>
      <c r="PRP8" s="33"/>
      <c r="PRQ8" s="33"/>
      <c r="PRR8" s="33"/>
      <c r="PRS8" s="33"/>
      <c r="PRT8" s="33"/>
      <c r="PRU8" s="33"/>
      <c r="PRV8" s="33"/>
      <c r="PRW8" s="33"/>
      <c r="PRX8" s="33"/>
      <c r="PRY8" s="33"/>
      <c r="PRZ8" s="33"/>
      <c r="PSA8" s="33"/>
      <c r="PSB8" s="33"/>
      <c r="PSC8" s="33"/>
      <c r="PSD8" s="33"/>
      <c r="PSE8" s="33"/>
      <c r="PSF8" s="33"/>
      <c r="PSG8" s="33"/>
      <c r="PSH8" s="33"/>
      <c r="PSI8" s="33"/>
      <c r="PSJ8" s="33"/>
      <c r="PSK8" s="33"/>
      <c r="PSL8" s="33"/>
      <c r="PSM8" s="33"/>
      <c r="PSN8" s="33"/>
      <c r="PSO8" s="33"/>
      <c r="PSP8" s="33"/>
      <c r="PSQ8" s="33"/>
      <c r="PSR8" s="33"/>
      <c r="PSS8" s="33"/>
      <c r="PST8" s="33"/>
      <c r="PSU8" s="33"/>
      <c r="PSV8" s="33"/>
      <c r="PSW8" s="33"/>
      <c r="PSX8" s="33"/>
      <c r="PSY8" s="33"/>
      <c r="PSZ8" s="33"/>
      <c r="PTA8" s="33"/>
      <c r="PTB8" s="33"/>
      <c r="PTC8" s="33"/>
      <c r="PTD8" s="33"/>
      <c r="PTE8" s="33"/>
      <c r="PTF8" s="33"/>
      <c r="PTG8" s="33"/>
      <c r="PTH8" s="33"/>
      <c r="PTI8" s="33"/>
      <c r="PTJ8" s="33"/>
      <c r="PTK8" s="33"/>
      <c r="PTL8" s="33"/>
      <c r="PTM8" s="33"/>
      <c r="PTN8" s="33"/>
      <c r="PTO8" s="33"/>
      <c r="PTP8" s="33"/>
      <c r="PTQ8" s="33"/>
      <c r="PTR8" s="33"/>
      <c r="PTS8" s="33"/>
      <c r="PTT8" s="33"/>
      <c r="PTU8" s="33"/>
      <c r="PTV8" s="33"/>
      <c r="PTW8" s="33"/>
      <c r="PTX8" s="33"/>
      <c r="PTY8" s="33"/>
      <c r="PTZ8" s="33"/>
      <c r="PUA8" s="33"/>
      <c r="PUB8" s="33"/>
      <c r="PUC8" s="33"/>
      <c r="PUD8" s="33"/>
      <c r="PUE8" s="33"/>
      <c r="PUF8" s="33"/>
      <c r="PUG8" s="33"/>
      <c r="PUH8" s="33"/>
      <c r="PUI8" s="33"/>
      <c r="PUJ8" s="33"/>
      <c r="PUK8" s="33"/>
      <c r="PUL8" s="33"/>
      <c r="PUM8" s="33"/>
      <c r="PUN8" s="33"/>
      <c r="PUO8" s="33"/>
      <c r="PUP8" s="33"/>
      <c r="PUQ8" s="33"/>
      <c r="PUR8" s="33"/>
      <c r="PUS8" s="33"/>
      <c r="PUT8" s="33"/>
      <c r="PUU8" s="33"/>
      <c r="PUV8" s="33"/>
      <c r="PUW8" s="33"/>
      <c r="PUX8" s="33"/>
      <c r="PUY8" s="33"/>
      <c r="PUZ8" s="33"/>
      <c r="PVA8" s="33"/>
      <c r="PVB8" s="33"/>
      <c r="PVC8" s="33"/>
      <c r="PVD8" s="33"/>
      <c r="PVE8" s="33"/>
      <c r="PVF8" s="33"/>
      <c r="PVG8" s="33"/>
      <c r="PVH8" s="33"/>
      <c r="PVI8" s="33"/>
      <c r="PVJ8" s="33"/>
      <c r="PVK8" s="33"/>
      <c r="PVL8" s="33"/>
      <c r="PVM8" s="33"/>
      <c r="PVN8" s="33"/>
      <c r="PVO8" s="33"/>
      <c r="PVP8" s="33"/>
      <c r="PVQ8" s="33"/>
      <c r="PVR8" s="33"/>
      <c r="PVS8" s="33"/>
      <c r="PVT8" s="33"/>
      <c r="PVU8" s="33"/>
      <c r="PVV8" s="33"/>
      <c r="PVW8" s="33"/>
      <c r="PVX8" s="33"/>
      <c r="PVY8" s="33"/>
      <c r="PVZ8" s="33"/>
      <c r="PWA8" s="33"/>
      <c r="PWB8" s="33"/>
      <c r="PWC8" s="33"/>
      <c r="PWD8" s="33"/>
      <c r="PWE8" s="33"/>
      <c r="PWF8" s="33"/>
      <c r="PWG8" s="33"/>
      <c r="PWH8" s="33"/>
      <c r="PWI8" s="33"/>
      <c r="PWJ8" s="33"/>
      <c r="PWK8" s="33"/>
      <c r="PWL8" s="33"/>
      <c r="PWM8" s="33"/>
      <c r="PWN8" s="33"/>
      <c r="PWO8" s="33"/>
      <c r="PWP8" s="33"/>
      <c r="PWQ8" s="33"/>
      <c r="PWR8" s="33"/>
      <c r="PWS8" s="33"/>
      <c r="PWT8" s="33"/>
      <c r="PWU8" s="33"/>
      <c r="PWV8" s="33"/>
      <c r="PWW8" s="33"/>
      <c r="PWX8" s="33"/>
      <c r="PWY8" s="33"/>
      <c r="PWZ8" s="33"/>
      <c r="PXA8" s="33"/>
      <c r="PXB8" s="33"/>
      <c r="PXC8" s="33"/>
      <c r="PXD8" s="33"/>
      <c r="PXE8" s="33"/>
      <c r="PXF8" s="33"/>
      <c r="PXG8" s="33"/>
      <c r="PXH8" s="33"/>
      <c r="PXI8" s="33"/>
      <c r="PXJ8" s="33"/>
      <c r="PXK8" s="33"/>
      <c r="PXL8" s="33"/>
      <c r="PXM8" s="33"/>
      <c r="PXN8" s="33"/>
      <c r="PXO8" s="33"/>
      <c r="PXP8" s="33"/>
      <c r="PXQ8" s="33"/>
      <c r="PXR8" s="33"/>
      <c r="PXS8" s="33"/>
      <c r="PXT8" s="33"/>
      <c r="PXU8" s="33"/>
      <c r="PXV8" s="33"/>
      <c r="PXW8" s="33"/>
      <c r="PXX8" s="33"/>
      <c r="PXY8" s="33"/>
      <c r="PXZ8" s="33"/>
      <c r="PYA8" s="33"/>
      <c r="PYB8" s="33"/>
      <c r="PYC8" s="33"/>
      <c r="PYD8" s="33"/>
      <c r="PYE8" s="33"/>
      <c r="PYF8" s="33"/>
      <c r="PYG8" s="33"/>
      <c r="PYH8" s="33"/>
      <c r="PYI8" s="33"/>
      <c r="PYJ8" s="33"/>
      <c r="PYK8" s="33"/>
      <c r="PYL8" s="33"/>
      <c r="PYM8" s="33"/>
      <c r="PYN8" s="33"/>
      <c r="PYO8" s="33"/>
      <c r="PYP8" s="33"/>
      <c r="PYQ8" s="33"/>
      <c r="PYR8" s="33"/>
      <c r="PYS8" s="33"/>
      <c r="PYT8" s="33"/>
      <c r="PYU8" s="33"/>
      <c r="PYV8" s="33"/>
      <c r="PYW8" s="33"/>
      <c r="PYX8" s="33"/>
      <c r="PYY8" s="33"/>
      <c r="PYZ8" s="33"/>
      <c r="PZA8" s="33"/>
      <c r="PZB8" s="33"/>
      <c r="PZC8" s="33"/>
      <c r="PZD8" s="33"/>
      <c r="PZE8" s="33"/>
      <c r="PZF8" s="33"/>
      <c r="PZG8" s="33"/>
      <c r="PZH8" s="33"/>
      <c r="PZI8" s="33"/>
      <c r="PZJ8" s="33"/>
      <c r="PZK8" s="33"/>
      <c r="PZL8" s="33"/>
      <c r="PZM8" s="33"/>
      <c r="PZN8" s="33"/>
      <c r="PZO8" s="33"/>
      <c r="PZP8" s="33"/>
      <c r="PZQ8" s="33"/>
      <c r="PZR8" s="33"/>
      <c r="PZS8" s="33"/>
      <c r="PZT8" s="33"/>
      <c r="PZU8" s="33"/>
      <c r="PZV8" s="33"/>
      <c r="PZW8" s="33"/>
      <c r="PZX8" s="33"/>
      <c r="PZY8" s="33"/>
      <c r="PZZ8" s="33"/>
      <c r="QAA8" s="33"/>
      <c r="QAB8" s="33"/>
      <c r="QAC8" s="33"/>
      <c r="QAD8" s="33"/>
      <c r="QAE8" s="33"/>
      <c r="QAF8" s="33"/>
      <c r="QAG8" s="33"/>
      <c r="QAH8" s="33"/>
      <c r="QAI8" s="33"/>
      <c r="QAJ8" s="33"/>
      <c r="QAK8" s="33"/>
      <c r="QAL8" s="33"/>
      <c r="QAM8" s="33"/>
      <c r="QAN8" s="33"/>
      <c r="QAO8" s="33"/>
      <c r="QAP8" s="33"/>
      <c r="QAQ8" s="33"/>
      <c r="QAR8" s="33"/>
      <c r="QAS8" s="33"/>
      <c r="QAT8" s="33"/>
      <c r="QAU8" s="33"/>
      <c r="QAV8" s="33"/>
      <c r="QAW8" s="33"/>
      <c r="QAX8" s="33"/>
      <c r="QAY8" s="33"/>
      <c r="QAZ8" s="33"/>
      <c r="QBA8" s="33"/>
      <c r="QBB8" s="33"/>
      <c r="QBC8" s="33"/>
      <c r="QBD8" s="33"/>
      <c r="QBE8" s="33"/>
      <c r="QBF8" s="33"/>
      <c r="QBG8" s="33"/>
      <c r="QBH8" s="33"/>
      <c r="QBI8" s="33"/>
      <c r="QBJ8" s="33"/>
      <c r="QBK8" s="33"/>
      <c r="QBL8" s="33"/>
      <c r="QBM8" s="33"/>
      <c r="QBN8" s="33"/>
      <c r="QBO8" s="33"/>
      <c r="QBP8" s="33"/>
      <c r="QBQ8" s="33"/>
      <c r="QBR8" s="33"/>
      <c r="QBS8" s="33"/>
      <c r="QBT8" s="33"/>
      <c r="QBU8" s="33"/>
      <c r="QBV8" s="33"/>
      <c r="QBW8" s="33"/>
      <c r="QBX8" s="33"/>
      <c r="QBY8" s="33"/>
      <c r="QBZ8" s="33"/>
      <c r="QCA8" s="33"/>
      <c r="QCB8" s="33"/>
      <c r="QCC8" s="33"/>
      <c r="QCD8" s="33"/>
      <c r="QCE8" s="33"/>
      <c r="QCF8" s="33"/>
      <c r="QCG8" s="33"/>
      <c r="QCH8" s="33"/>
      <c r="QCI8" s="33"/>
      <c r="QCJ8" s="33"/>
      <c r="QCK8" s="33"/>
      <c r="QCL8" s="33"/>
      <c r="QCM8" s="33"/>
      <c r="QCN8" s="33"/>
      <c r="QCO8" s="33"/>
      <c r="QCP8" s="33"/>
      <c r="QCQ8" s="33"/>
      <c r="QCR8" s="33"/>
      <c r="QCS8" s="33"/>
      <c r="QCT8" s="33"/>
      <c r="QCU8" s="33"/>
      <c r="QCV8" s="33"/>
      <c r="QCW8" s="33"/>
      <c r="QCX8" s="33"/>
      <c r="QCY8" s="33"/>
      <c r="QCZ8" s="33"/>
      <c r="QDA8" s="33"/>
      <c r="QDB8" s="33"/>
      <c r="QDC8" s="33"/>
      <c r="QDD8" s="33"/>
      <c r="QDE8" s="33"/>
      <c r="QDF8" s="33"/>
      <c r="QDG8" s="33"/>
      <c r="QDH8" s="33"/>
      <c r="QDI8" s="33"/>
      <c r="QDJ8" s="33"/>
      <c r="QDK8" s="33"/>
      <c r="QDL8" s="33"/>
      <c r="QDM8" s="33"/>
      <c r="QDN8" s="33"/>
      <c r="QDO8" s="33"/>
      <c r="QDP8" s="33"/>
      <c r="QDQ8" s="33"/>
      <c r="QDR8" s="33"/>
      <c r="QDS8" s="33"/>
      <c r="QDT8" s="33"/>
      <c r="QDU8" s="33"/>
      <c r="QDV8" s="33"/>
      <c r="QDW8" s="33"/>
      <c r="QDX8" s="33"/>
      <c r="QDY8" s="33"/>
      <c r="QDZ8" s="33"/>
      <c r="QEA8" s="33"/>
      <c r="QEB8" s="33"/>
      <c r="QEC8" s="33"/>
      <c r="QED8" s="33"/>
      <c r="QEE8" s="33"/>
      <c r="QEF8" s="33"/>
      <c r="QEG8" s="33"/>
      <c r="QEH8" s="33"/>
      <c r="QEI8" s="33"/>
      <c r="QEJ8" s="33"/>
      <c r="QEK8" s="33"/>
      <c r="QEL8" s="33"/>
      <c r="QEM8" s="33"/>
      <c r="QEN8" s="33"/>
      <c r="QEO8" s="33"/>
      <c r="QEP8" s="33"/>
      <c r="QEQ8" s="33"/>
      <c r="QER8" s="33"/>
      <c r="QES8" s="33"/>
      <c r="QET8" s="33"/>
      <c r="QEU8" s="33"/>
      <c r="QEV8" s="33"/>
      <c r="QEW8" s="33"/>
      <c r="QEX8" s="33"/>
      <c r="QEY8" s="33"/>
      <c r="QEZ8" s="33"/>
      <c r="QFA8" s="33"/>
      <c r="QFB8" s="33"/>
      <c r="QFC8" s="33"/>
      <c r="QFD8" s="33"/>
      <c r="QFE8" s="33"/>
      <c r="QFF8" s="33"/>
      <c r="QFG8" s="33"/>
      <c r="QFH8" s="33"/>
      <c r="QFI8" s="33"/>
      <c r="QFJ8" s="33"/>
      <c r="QFK8" s="33"/>
      <c r="QFL8" s="33"/>
      <c r="QFM8" s="33"/>
      <c r="QFN8" s="33"/>
      <c r="QFO8" s="33"/>
      <c r="QFP8" s="33"/>
      <c r="QFQ8" s="33"/>
      <c r="QFR8" s="33"/>
      <c r="QFS8" s="33"/>
      <c r="QFT8" s="33"/>
      <c r="QFU8" s="33"/>
      <c r="QFV8" s="33"/>
      <c r="QFW8" s="33"/>
      <c r="QFX8" s="33"/>
      <c r="QFY8" s="33"/>
      <c r="QFZ8" s="33"/>
      <c r="QGA8" s="33"/>
      <c r="QGB8" s="33"/>
      <c r="QGC8" s="33"/>
      <c r="QGD8" s="33"/>
      <c r="QGE8" s="33"/>
      <c r="QGF8" s="33"/>
      <c r="QGG8" s="33"/>
      <c r="QGH8" s="33"/>
      <c r="QGI8" s="33"/>
      <c r="QGJ8" s="33"/>
      <c r="QGK8" s="33"/>
      <c r="QGL8" s="33"/>
      <c r="QGM8" s="33"/>
      <c r="QGN8" s="33"/>
      <c r="QGO8" s="33"/>
      <c r="QGP8" s="33"/>
      <c r="QGQ8" s="33"/>
      <c r="QGR8" s="33"/>
      <c r="QGS8" s="33"/>
      <c r="QGT8" s="33"/>
      <c r="QGU8" s="33"/>
      <c r="QGV8" s="33"/>
      <c r="QGW8" s="33"/>
      <c r="QGX8" s="33"/>
      <c r="QGY8" s="33"/>
      <c r="QGZ8" s="33"/>
      <c r="QHA8" s="33"/>
      <c r="QHB8" s="33"/>
      <c r="QHC8" s="33"/>
      <c r="QHD8" s="33"/>
      <c r="QHE8" s="33"/>
      <c r="QHF8" s="33"/>
      <c r="QHG8" s="33"/>
      <c r="QHH8" s="33"/>
      <c r="QHI8" s="33"/>
      <c r="QHJ8" s="33"/>
      <c r="QHK8" s="33"/>
      <c r="QHL8" s="33"/>
      <c r="QHM8" s="33"/>
      <c r="QHN8" s="33"/>
      <c r="QHO8" s="33"/>
      <c r="QHP8" s="33"/>
      <c r="QHQ8" s="33"/>
      <c r="QHR8" s="33"/>
      <c r="QHS8" s="33"/>
      <c r="QHT8" s="33"/>
      <c r="QHU8" s="33"/>
      <c r="QHV8" s="33"/>
      <c r="QHW8" s="33"/>
      <c r="QHX8" s="33"/>
      <c r="QHY8" s="33"/>
      <c r="QHZ8" s="33"/>
      <c r="QIA8" s="33"/>
      <c r="QIB8" s="33"/>
      <c r="QIC8" s="33"/>
      <c r="QID8" s="33"/>
      <c r="QIE8" s="33"/>
      <c r="QIF8" s="33"/>
      <c r="QIG8" s="33"/>
      <c r="QIH8" s="33"/>
      <c r="QII8" s="33"/>
      <c r="QIJ8" s="33"/>
      <c r="QIK8" s="33"/>
      <c r="QIL8" s="33"/>
      <c r="QIM8" s="33"/>
      <c r="QIN8" s="33"/>
      <c r="QIO8" s="33"/>
      <c r="QIP8" s="33"/>
      <c r="QIQ8" s="33"/>
      <c r="QIR8" s="33"/>
      <c r="QIS8" s="33"/>
      <c r="QIT8" s="33"/>
      <c r="QIU8" s="33"/>
      <c r="QIV8" s="33"/>
      <c r="QIW8" s="33"/>
      <c r="QIX8" s="33"/>
      <c r="QIY8" s="33"/>
      <c r="QIZ8" s="33"/>
      <c r="QJA8" s="33"/>
      <c r="QJB8" s="33"/>
      <c r="QJC8" s="33"/>
      <c r="QJD8" s="33"/>
      <c r="QJE8" s="33"/>
      <c r="QJF8" s="33"/>
      <c r="QJG8" s="33"/>
      <c r="QJH8" s="33"/>
      <c r="QJI8" s="33"/>
      <c r="QJJ8" s="33"/>
      <c r="QJK8" s="33"/>
      <c r="QJL8" s="33"/>
      <c r="QJM8" s="33"/>
      <c r="QJN8" s="33"/>
      <c r="QJO8" s="33"/>
      <c r="QJP8" s="33"/>
      <c r="QJQ8" s="33"/>
      <c r="QJR8" s="33"/>
      <c r="QJS8" s="33"/>
      <c r="QJT8" s="33"/>
      <c r="QJU8" s="33"/>
      <c r="QJV8" s="33"/>
      <c r="QJW8" s="33"/>
      <c r="QJX8" s="33"/>
      <c r="QJY8" s="33"/>
      <c r="QJZ8" s="33"/>
      <c r="QKA8" s="33"/>
      <c r="QKB8" s="33"/>
      <c r="QKC8" s="33"/>
      <c r="QKD8" s="33"/>
      <c r="QKE8" s="33"/>
      <c r="QKF8" s="33"/>
      <c r="QKG8" s="33"/>
      <c r="QKH8" s="33"/>
      <c r="QKI8" s="33"/>
      <c r="QKJ8" s="33"/>
      <c r="QKK8" s="33"/>
      <c r="QKL8" s="33"/>
      <c r="QKM8" s="33"/>
      <c r="QKN8" s="33"/>
      <c r="QKO8" s="33"/>
      <c r="QKP8" s="33"/>
      <c r="QKQ8" s="33"/>
      <c r="QKR8" s="33"/>
      <c r="QKS8" s="33"/>
      <c r="QKT8" s="33"/>
      <c r="QKU8" s="33"/>
      <c r="QKV8" s="33"/>
      <c r="QKW8" s="33"/>
      <c r="QKX8" s="33"/>
      <c r="QKY8" s="33"/>
      <c r="QKZ8" s="33"/>
      <c r="QLA8" s="33"/>
      <c r="QLB8" s="33"/>
      <c r="QLC8" s="33"/>
      <c r="QLD8" s="33"/>
      <c r="QLE8" s="33"/>
      <c r="QLF8" s="33"/>
      <c r="QLG8" s="33"/>
      <c r="QLH8" s="33"/>
      <c r="QLI8" s="33"/>
      <c r="QLJ8" s="33"/>
      <c r="QLK8" s="33"/>
      <c r="QLL8" s="33"/>
      <c r="QLM8" s="33"/>
      <c r="QLN8" s="33"/>
      <c r="QLO8" s="33"/>
      <c r="QLP8" s="33"/>
      <c r="QLQ8" s="33"/>
      <c r="QLR8" s="33"/>
      <c r="QLS8" s="33"/>
      <c r="QLT8" s="33"/>
      <c r="QLU8" s="33"/>
      <c r="QLV8" s="33"/>
      <c r="QLW8" s="33"/>
      <c r="QLX8" s="33"/>
      <c r="QLY8" s="33"/>
      <c r="QLZ8" s="33"/>
      <c r="QMA8" s="33"/>
      <c r="QMB8" s="33"/>
      <c r="QMC8" s="33"/>
      <c r="QMD8" s="33"/>
      <c r="QME8" s="33"/>
      <c r="QMF8" s="33"/>
      <c r="QMG8" s="33"/>
      <c r="QMH8" s="33"/>
      <c r="QMI8" s="33"/>
      <c r="QMJ8" s="33"/>
      <c r="QMK8" s="33"/>
      <c r="QML8" s="33"/>
      <c r="QMM8" s="33"/>
      <c r="QMN8" s="33"/>
      <c r="QMO8" s="33"/>
      <c r="QMP8" s="33"/>
      <c r="QMQ8" s="33"/>
      <c r="QMR8" s="33"/>
      <c r="QMS8" s="33"/>
      <c r="QMT8" s="33"/>
      <c r="QMU8" s="33"/>
      <c r="QMV8" s="33"/>
      <c r="QMW8" s="33"/>
      <c r="QMX8" s="33"/>
      <c r="QMY8" s="33"/>
      <c r="QMZ8" s="33"/>
      <c r="QNA8" s="33"/>
      <c r="QNB8" s="33"/>
      <c r="QNC8" s="33"/>
      <c r="QND8" s="33"/>
      <c r="QNE8" s="33"/>
      <c r="QNF8" s="33"/>
      <c r="QNG8" s="33"/>
      <c r="QNH8" s="33"/>
      <c r="QNI8" s="33"/>
      <c r="QNJ8" s="33"/>
      <c r="QNK8" s="33"/>
      <c r="QNL8" s="33"/>
      <c r="QNM8" s="33"/>
      <c r="QNN8" s="33"/>
      <c r="QNO8" s="33"/>
      <c r="QNP8" s="33"/>
      <c r="QNQ8" s="33"/>
      <c r="QNR8" s="33"/>
      <c r="QNS8" s="33"/>
      <c r="QNT8" s="33"/>
      <c r="QNU8" s="33"/>
      <c r="QNV8" s="33"/>
      <c r="QNW8" s="33"/>
      <c r="QNX8" s="33"/>
      <c r="QNY8" s="33"/>
      <c r="QNZ8" s="33"/>
      <c r="QOA8" s="33"/>
      <c r="QOB8" s="33"/>
      <c r="QOC8" s="33"/>
      <c r="QOD8" s="33"/>
      <c r="QOE8" s="33"/>
      <c r="QOF8" s="33"/>
      <c r="QOG8" s="33"/>
      <c r="QOH8" s="33"/>
      <c r="QOI8" s="33"/>
      <c r="QOJ8" s="33"/>
      <c r="QOK8" s="33"/>
      <c r="QOL8" s="33"/>
      <c r="QOM8" s="33"/>
      <c r="QON8" s="33"/>
      <c r="QOO8" s="33"/>
      <c r="QOP8" s="33"/>
      <c r="QOQ8" s="33"/>
      <c r="QOR8" s="33"/>
      <c r="QOS8" s="33"/>
      <c r="QOT8" s="33"/>
      <c r="QOU8" s="33"/>
      <c r="QOV8" s="33"/>
      <c r="QOW8" s="33"/>
      <c r="QOX8" s="33"/>
      <c r="QOY8" s="33"/>
      <c r="QOZ8" s="33"/>
      <c r="QPA8" s="33"/>
      <c r="QPB8" s="33"/>
      <c r="QPC8" s="33"/>
      <c r="QPD8" s="33"/>
      <c r="QPE8" s="33"/>
      <c r="QPF8" s="33"/>
      <c r="QPG8" s="33"/>
      <c r="QPH8" s="33"/>
      <c r="QPI8" s="33"/>
      <c r="QPJ8" s="33"/>
      <c r="QPK8" s="33"/>
      <c r="QPL8" s="33"/>
      <c r="QPM8" s="33"/>
      <c r="QPN8" s="33"/>
      <c r="QPO8" s="33"/>
      <c r="QPP8" s="33"/>
      <c r="QPQ8" s="33"/>
      <c r="QPR8" s="33"/>
      <c r="QPS8" s="33"/>
      <c r="QPT8" s="33"/>
      <c r="QPU8" s="33"/>
      <c r="QPV8" s="33"/>
      <c r="QPW8" s="33"/>
      <c r="QPX8" s="33"/>
      <c r="QPY8" s="33"/>
      <c r="QPZ8" s="33"/>
      <c r="QQA8" s="33"/>
      <c r="QQB8" s="33"/>
      <c r="QQC8" s="33"/>
      <c r="QQD8" s="33"/>
      <c r="QQE8" s="33"/>
      <c r="QQF8" s="33"/>
      <c r="QQG8" s="33"/>
      <c r="QQH8" s="33"/>
      <c r="QQI8" s="33"/>
      <c r="QQJ8" s="33"/>
      <c r="QQK8" s="33"/>
      <c r="QQL8" s="33"/>
      <c r="QQM8" s="33"/>
      <c r="QQN8" s="33"/>
      <c r="QQO8" s="33"/>
      <c r="QQP8" s="33"/>
      <c r="QQQ8" s="33"/>
      <c r="QQR8" s="33"/>
      <c r="QQS8" s="33"/>
      <c r="QQT8" s="33"/>
      <c r="QQU8" s="33"/>
      <c r="QQV8" s="33"/>
      <c r="QQW8" s="33"/>
      <c r="QQX8" s="33"/>
      <c r="QQY8" s="33"/>
      <c r="QQZ8" s="33"/>
      <c r="QRA8" s="33"/>
      <c r="QRB8" s="33"/>
      <c r="QRC8" s="33"/>
      <c r="QRD8" s="33"/>
      <c r="QRE8" s="33"/>
      <c r="QRF8" s="33"/>
      <c r="QRG8" s="33"/>
      <c r="QRH8" s="33"/>
      <c r="QRI8" s="33"/>
      <c r="QRJ8" s="33"/>
      <c r="QRK8" s="33"/>
      <c r="QRL8" s="33"/>
      <c r="QRM8" s="33"/>
      <c r="QRN8" s="33"/>
      <c r="QRO8" s="33"/>
      <c r="QRP8" s="33"/>
      <c r="QRQ8" s="33"/>
      <c r="QRR8" s="33"/>
      <c r="QRS8" s="33"/>
      <c r="QRT8" s="33"/>
      <c r="QRU8" s="33"/>
      <c r="QRV8" s="33"/>
      <c r="QRW8" s="33"/>
      <c r="QRX8" s="33"/>
      <c r="QRY8" s="33"/>
      <c r="QRZ8" s="33"/>
      <c r="QSA8" s="33"/>
      <c r="QSB8" s="33"/>
      <c r="QSC8" s="33"/>
      <c r="QSD8" s="33"/>
      <c r="QSE8" s="33"/>
      <c r="QSF8" s="33"/>
      <c r="QSG8" s="33"/>
      <c r="QSH8" s="33"/>
      <c r="QSI8" s="33"/>
      <c r="QSJ8" s="33"/>
      <c r="QSK8" s="33"/>
      <c r="QSL8" s="33"/>
      <c r="QSM8" s="33"/>
      <c r="QSN8" s="33"/>
      <c r="QSO8" s="33"/>
      <c r="QSP8" s="33"/>
      <c r="QSQ8" s="33"/>
      <c r="QSR8" s="33"/>
      <c r="QSS8" s="33"/>
      <c r="QST8" s="33"/>
      <c r="QSU8" s="33"/>
      <c r="QSV8" s="33"/>
      <c r="QSW8" s="33"/>
      <c r="QSX8" s="33"/>
      <c r="QSY8" s="33"/>
      <c r="QSZ8" s="33"/>
      <c r="QTA8" s="33"/>
      <c r="QTB8" s="33"/>
      <c r="QTC8" s="33"/>
      <c r="QTD8" s="33"/>
      <c r="QTE8" s="33"/>
      <c r="QTF8" s="33"/>
      <c r="QTG8" s="33"/>
      <c r="QTH8" s="33"/>
      <c r="QTI8" s="33"/>
      <c r="QTJ8" s="33"/>
      <c r="QTK8" s="33"/>
      <c r="QTL8" s="33"/>
      <c r="QTM8" s="33"/>
      <c r="QTN8" s="33"/>
      <c r="QTO8" s="33"/>
      <c r="QTP8" s="33"/>
      <c r="QTQ8" s="33"/>
      <c r="QTR8" s="33"/>
      <c r="QTS8" s="33"/>
      <c r="QTT8" s="33"/>
      <c r="QTU8" s="33"/>
      <c r="QTV8" s="33"/>
      <c r="QTW8" s="33"/>
      <c r="QTX8" s="33"/>
      <c r="QTY8" s="33"/>
      <c r="QTZ8" s="33"/>
      <c r="QUA8" s="33"/>
      <c r="QUB8" s="33"/>
      <c r="QUC8" s="33"/>
      <c r="QUD8" s="33"/>
      <c r="QUE8" s="33"/>
      <c r="QUF8" s="33"/>
      <c r="QUG8" s="33"/>
      <c r="QUH8" s="33"/>
      <c r="QUI8" s="33"/>
      <c r="QUJ8" s="33"/>
      <c r="QUK8" s="33"/>
      <c r="QUL8" s="33"/>
      <c r="QUM8" s="33"/>
      <c r="QUN8" s="33"/>
      <c r="QUO8" s="33"/>
      <c r="QUP8" s="33"/>
      <c r="QUQ8" s="33"/>
      <c r="QUR8" s="33"/>
      <c r="QUS8" s="33"/>
      <c r="QUT8" s="33"/>
      <c r="QUU8" s="33"/>
      <c r="QUV8" s="33"/>
      <c r="QUW8" s="33"/>
      <c r="QUX8" s="33"/>
      <c r="QUY8" s="33"/>
      <c r="QUZ8" s="33"/>
      <c r="QVA8" s="33"/>
      <c r="QVB8" s="33"/>
      <c r="QVC8" s="33"/>
      <c r="QVD8" s="33"/>
      <c r="QVE8" s="33"/>
      <c r="QVF8" s="33"/>
      <c r="QVG8" s="33"/>
      <c r="QVH8" s="33"/>
      <c r="QVI8" s="33"/>
      <c r="QVJ8" s="33"/>
      <c r="QVK8" s="33"/>
      <c r="QVL8" s="33"/>
      <c r="QVM8" s="33"/>
      <c r="QVN8" s="33"/>
      <c r="QVO8" s="33"/>
      <c r="QVP8" s="33"/>
      <c r="QVQ8" s="33"/>
      <c r="QVR8" s="33"/>
      <c r="QVS8" s="33"/>
      <c r="QVT8" s="33"/>
      <c r="QVU8" s="33"/>
      <c r="QVV8" s="33"/>
      <c r="QVW8" s="33"/>
      <c r="QVX8" s="33"/>
      <c r="QVY8" s="33"/>
      <c r="QVZ8" s="33"/>
      <c r="QWA8" s="33"/>
      <c r="QWB8" s="33"/>
      <c r="QWC8" s="33"/>
      <c r="QWD8" s="33"/>
      <c r="QWE8" s="33"/>
      <c r="QWF8" s="33"/>
      <c r="QWG8" s="33"/>
      <c r="QWH8" s="33"/>
      <c r="QWI8" s="33"/>
      <c r="QWJ8" s="33"/>
      <c r="QWK8" s="33"/>
      <c r="QWL8" s="33"/>
      <c r="QWM8" s="33"/>
      <c r="QWN8" s="33"/>
      <c r="QWO8" s="33"/>
      <c r="QWP8" s="33"/>
      <c r="QWQ8" s="33"/>
      <c r="QWR8" s="33"/>
      <c r="QWS8" s="33"/>
      <c r="QWT8" s="33"/>
      <c r="QWU8" s="33"/>
      <c r="QWV8" s="33"/>
      <c r="QWW8" s="33"/>
      <c r="QWX8" s="33"/>
      <c r="QWY8" s="33"/>
      <c r="QWZ8" s="33"/>
      <c r="QXA8" s="33"/>
      <c r="QXB8" s="33"/>
      <c r="QXC8" s="33"/>
      <c r="QXD8" s="33"/>
      <c r="QXE8" s="33"/>
      <c r="QXF8" s="33"/>
      <c r="QXG8" s="33"/>
      <c r="QXH8" s="33"/>
      <c r="QXI8" s="33"/>
      <c r="QXJ8" s="33"/>
      <c r="QXK8" s="33"/>
      <c r="QXL8" s="33"/>
      <c r="QXM8" s="33"/>
      <c r="QXN8" s="33"/>
      <c r="QXO8" s="33"/>
      <c r="QXP8" s="33"/>
      <c r="QXQ8" s="33"/>
      <c r="QXR8" s="33"/>
      <c r="QXS8" s="33"/>
      <c r="QXT8" s="33"/>
      <c r="QXU8" s="33"/>
      <c r="QXV8" s="33"/>
      <c r="QXW8" s="33"/>
      <c r="QXX8" s="33"/>
      <c r="QXY8" s="33"/>
      <c r="QXZ8" s="33"/>
      <c r="QYA8" s="33"/>
      <c r="QYB8" s="33"/>
      <c r="QYC8" s="33"/>
      <c r="QYD8" s="33"/>
      <c r="QYE8" s="33"/>
      <c r="QYF8" s="33"/>
      <c r="QYG8" s="33"/>
      <c r="QYH8" s="33"/>
      <c r="QYI8" s="33"/>
      <c r="QYJ8" s="33"/>
      <c r="QYK8" s="33"/>
      <c r="QYL8" s="33"/>
      <c r="QYM8" s="33"/>
      <c r="QYN8" s="33"/>
      <c r="QYO8" s="33"/>
      <c r="QYP8" s="33"/>
      <c r="QYQ8" s="33"/>
      <c r="QYR8" s="33"/>
      <c r="QYS8" s="33"/>
      <c r="QYT8" s="33"/>
      <c r="QYU8" s="33"/>
      <c r="QYV8" s="33"/>
      <c r="QYW8" s="33"/>
      <c r="QYX8" s="33"/>
      <c r="QYY8" s="33"/>
      <c r="QYZ8" s="33"/>
      <c r="QZA8" s="33"/>
      <c r="QZB8" s="33"/>
      <c r="QZC8" s="33"/>
      <c r="QZD8" s="33"/>
      <c r="QZE8" s="33"/>
      <c r="QZF8" s="33"/>
      <c r="QZG8" s="33"/>
      <c r="QZH8" s="33"/>
      <c r="QZI8" s="33"/>
      <c r="QZJ8" s="33"/>
      <c r="QZK8" s="33"/>
      <c r="QZL8" s="33"/>
      <c r="QZM8" s="33"/>
      <c r="QZN8" s="33"/>
      <c r="QZO8" s="33"/>
      <c r="QZP8" s="33"/>
      <c r="QZQ8" s="33"/>
      <c r="QZR8" s="33"/>
      <c r="QZS8" s="33"/>
      <c r="QZT8" s="33"/>
      <c r="QZU8" s="33"/>
      <c r="QZV8" s="33"/>
      <c r="QZW8" s="33"/>
      <c r="QZX8" s="33"/>
      <c r="QZY8" s="33"/>
      <c r="QZZ8" s="33"/>
      <c r="RAA8" s="33"/>
      <c r="RAB8" s="33"/>
      <c r="RAC8" s="33"/>
      <c r="RAD8" s="33"/>
      <c r="RAE8" s="33"/>
      <c r="RAF8" s="33"/>
      <c r="RAG8" s="33"/>
      <c r="RAH8" s="33"/>
      <c r="RAI8" s="33"/>
      <c r="RAJ8" s="33"/>
      <c r="RAK8" s="33"/>
      <c r="RAL8" s="33"/>
      <c r="RAM8" s="33"/>
      <c r="RAN8" s="33"/>
      <c r="RAO8" s="33"/>
      <c r="RAP8" s="33"/>
      <c r="RAQ8" s="33"/>
      <c r="RAR8" s="33"/>
      <c r="RAS8" s="33"/>
      <c r="RAT8" s="33"/>
      <c r="RAU8" s="33"/>
      <c r="RAV8" s="33"/>
      <c r="RAW8" s="33"/>
      <c r="RAX8" s="33"/>
      <c r="RAY8" s="33"/>
      <c r="RAZ8" s="33"/>
      <c r="RBA8" s="33"/>
      <c r="RBB8" s="33"/>
      <c r="RBC8" s="33"/>
      <c r="RBD8" s="33"/>
      <c r="RBE8" s="33"/>
      <c r="RBF8" s="33"/>
      <c r="RBG8" s="33"/>
      <c r="RBH8" s="33"/>
      <c r="RBI8" s="33"/>
      <c r="RBJ8" s="33"/>
      <c r="RBK8" s="33"/>
      <c r="RBL8" s="33"/>
      <c r="RBM8" s="33"/>
      <c r="RBN8" s="33"/>
      <c r="RBO8" s="33"/>
      <c r="RBP8" s="33"/>
      <c r="RBQ8" s="33"/>
      <c r="RBR8" s="33"/>
      <c r="RBS8" s="33"/>
      <c r="RBT8" s="33"/>
      <c r="RBU8" s="33"/>
      <c r="RBV8" s="33"/>
      <c r="RBW8" s="33"/>
      <c r="RBX8" s="33"/>
      <c r="RBY8" s="33"/>
      <c r="RBZ8" s="33"/>
      <c r="RCA8" s="33"/>
      <c r="RCB8" s="33"/>
      <c r="RCC8" s="33"/>
      <c r="RCD8" s="33"/>
      <c r="RCE8" s="33"/>
      <c r="RCF8" s="33"/>
      <c r="RCG8" s="33"/>
      <c r="RCH8" s="33"/>
      <c r="RCI8" s="33"/>
      <c r="RCJ8" s="33"/>
      <c r="RCK8" s="33"/>
      <c r="RCL8" s="33"/>
      <c r="RCM8" s="33"/>
      <c r="RCN8" s="33"/>
      <c r="RCO8" s="33"/>
      <c r="RCP8" s="33"/>
      <c r="RCQ8" s="33"/>
      <c r="RCR8" s="33"/>
      <c r="RCS8" s="33"/>
      <c r="RCT8" s="33"/>
      <c r="RCU8" s="33"/>
      <c r="RCV8" s="33"/>
      <c r="RCW8" s="33"/>
      <c r="RCX8" s="33"/>
      <c r="RCY8" s="33"/>
      <c r="RCZ8" s="33"/>
      <c r="RDA8" s="33"/>
      <c r="RDB8" s="33"/>
      <c r="RDC8" s="33"/>
      <c r="RDD8" s="33"/>
      <c r="RDE8" s="33"/>
      <c r="RDF8" s="33"/>
      <c r="RDG8" s="33"/>
      <c r="RDH8" s="33"/>
      <c r="RDI8" s="33"/>
      <c r="RDJ8" s="33"/>
      <c r="RDK8" s="33"/>
      <c r="RDL8" s="33"/>
      <c r="RDM8" s="33"/>
      <c r="RDN8" s="33"/>
      <c r="RDO8" s="33"/>
      <c r="RDP8" s="33"/>
      <c r="RDQ8" s="33"/>
      <c r="RDR8" s="33"/>
      <c r="RDS8" s="33"/>
      <c r="RDT8" s="33"/>
      <c r="RDU8" s="33"/>
      <c r="RDV8" s="33"/>
      <c r="RDW8" s="33"/>
      <c r="RDX8" s="33"/>
      <c r="RDY8" s="33"/>
      <c r="RDZ8" s="33"/>
      <c r="REA8" s="33"/>
      <c r="REB8" s="33"/>
      <c r="REC8" s="33"/>
      <c r="RED8" s="33"/>
      <c r="REE8" s="33"/>
      <c r="REF8" s="33"/>
      <c r="REG8" s="33"/>
      <c r="REH8" s="33"/>
      <c r="REI8" s="33"/>
      <c r="REJ8" s="33"/>
      <c r="REK8" s="33"/>
      <c r="REL8" s="33"/>
      <c r="REM8" s="33"/>
      <c r="REN8" s="33"/>
      <c r="REO8" s="33"/>
      <c r="REP8" s="33"/>
      <c r="REQ8" s="33"/>
      <c r="RER8" s="33"/>
      <c r="RES8" s="33"/>
      <c r="RET8" s="33"/>
      <c r="REU8" s="33"/>
      <c r="REV8" s="33"/>
      <c r="REW8" s="33"/>
      <c r="REX8" s="33"/>
      <c r="REY8" s="33"/>
      <c r="REZ8" s="33"/>
      <c r="RFA8" s="33"/>
      <c r="RFB8" s="33"/>
      <c r="RFC8" s="33"/>
      <c r="RFD8" s="33"/>
      <c r="RFE8" s="33"/>
      <c r="RFF8" s="33"/>
      <c r="RFG8" s="33"/>
      <c r="RFH8" s="33"/>
      <c r="RFI8" s="33"/>
      <c r="RFJ8" s="33"/>
      <c r="RFK8" s="33"/>
      <c r="RFL8" s="33"/>
      <c r="RFM8" s="33"/>
      <c r="RFN8" s="33"/>
      <c r="RFO8" s="33"/>
      <c r="RFP8" s="33"/>
      <c r="RFQ8" s="33"/>
      <c r="RFR8" s="33"/>
      <c r="RFS8" s="33"/>
      <c r="RFT8" s="33"/>
      <c r="RFU8" s="33"/>
      <c r="RFV8" s="33"/>
      <c r="RFW8" s="33"/>
      <c r="RFX8" s="33"/>
      <c r="RFY8" s="33"/>
      <c r="RFZ8" s="33"/>
      <c r="RGA8" s="33"/>
      <c r="RGB8" s="33"/>
      <c r="RGC8" s="33"/>
      <c r="RGD8" s="33"/>
      <c r="RGE8" s="33"/>
      <c r="RGF8" s="33"/>
      <c r="RGG8" s="33"/>
      <c r="RGH8" s="33"/>
      <c r="RGI8" s="33"/>
      <c r="RGJ8" s="33"/>
      <c r="RGK8" s="33"/>
      <c r="RGL8" s="33"/>
      <c r="RGM8" s="33"/>
      <c r="RGN8" s="33"/>
      <c r="RGO8" s="33"/>
      <c r="RGP8" s="33"/>
      <c r="RGQ8" s="33"/>
      <c r="RGR8" s="33"/>
      <c r="RGS8" s="33"/>
      <c r="RGT8" s="33"/>
      <c r="RGU8" s="33"/>
      <c r="RGV8" s="33"/>
      <c r="RGW8" s="33"/>
      <c r="RGX8" s="33"/>
      <c r="RGY8" s="33"/>
      <c r="RGZ8" s="33"/>
      <c r="RHA8" s="33"/>
      <c r="RHB8" s="33"/>
      <c r="RHC8" s="33"/>
      <c r="RHD8" s="33"/>
      <c r="RHE8" s="33"/>
      <c r="RHF8" s="33"/>
      <c r="RHG8" s="33"/>
      <c r="RHH8" s="33"/>
      <c r="RHI8" s="33"/>
      <c r="RHJ8" s="33"/>
      <c r="RHK8" s="33"/>
      <c r="RHL8" s="33"/>
      <c r="RHM8" s="33"/>
      <c r="RHN8" s="33"/>
      <c r="RHO8" s="33"/>
      <c r="RHP8" s="33"/>
      <c r="RHQ8" s="33"/>
      <c r="RHR8" s="33"/>
      <c r="RHS8" s="33"/>
      <c r="RHT8" s="33"/>
      <c r="RHU8" s="33"/>
      <c r="RHV8" s="33"/>
      <c r="RHW8" s="33"/>
      <c r="RHX8" s="33"/>
      <c r="RHY8" s="33"/>
      <c r="RHZ8" s="33"/>
      <c r="RIA8" s="33"/>
      <c r="RIB8" s="33"/>
      <c r="RIC8" s="33"/>
      <c r="RID8" s="33"/>
      <c r="RIE8" s="33"/>
      <c r="RIF8" s="33"/>
      <c r="RIG8" s="33"/>
      <c r="RIH8" s="33"/>
      <c r="RII8" s="33"/>
      <c r="RIJ8" s="33"/>
      <c r="RIK8" s="33"/>
      <c r="RIL8" s="33"/>
      <c r="RIM8" s="33"/>
      <c r="RIN8" s="33"/>
      <c r="RIO8" s="33"/>
      <c r="RIP8" s="33"/>
      <c r="RIQ8" s="33"/>
      <c r="RIR8" s="33"/>
      <c r="RIS8" s="33"/>
      <c r="RIT8" s="33"/>
      <c r="RIU8" s="33"/>
      <c r="RIV8" s="33"/>
      <c r="RIW8" s="33"/>
      <c r="RIX8" s="33"/>
      <c r="RIY8" s="33"/>
      <c r="RIZ8" s="33"/>
      <c r="RJA8" s="33"/>
      <c r="RJB8" s="33"/>
      <c r="RJC8" s="33"/>
      <c r="RJD8" s="33"/>
      <c r="RJE8" s="33"/>
      <c r="RJF8" s="33"/>
      <c r="RJG8" s="33"/>
      <c r="RJH8" s="33"/>
      <c r="RJI8" s="33"/>
      <c r="RJJ8" s="33"/>
      <c r="RJK8" s="33"/>
      <c r="RJL8" s="33"/>
      <c r="RJM8" s="33"/>
      <c r="RJN8" s="33"/>
      <c r="RJO8" s="33"/>
      <c r="RJP8" s="33"/>
      <c r="RJQ8" s="33"/>
      <c r="RJR8" s="33"/>
      <c r="RJS8" s="33"/>
      <c r="RJT8" s="33"/>
      <c r="RJU8" s="33"/>
      <c r="RJV8" s="33"/>
      <c r="RJW8" s="33"/>
      <c r="RJX8" s="33"/>
      <c r="RJY8" s="33"/>
      <c r="RJZ8" s="33"/>
      <c r="RKA8" s="33"/>
      <c r="RKB8" s="33"/>
      <c r="RKC8" s="33"/>
      <c r="RKD8" s="33"/>
      <c r="RKE8" s="33"/>
      <c r="RKF8" s="33"/>
      <c r="RKG8" s="33"/>
      <c r="RKH8" s="33"/>
      <c r="RKI8" s="33"/>
      <c r="RKJ8" s="33"/>
      <c r="RKK8" s="33"/>
      <c r="RKL8" s="33"/>
      <c r="RKM8" s="33"/>
      <c r="RKN8" s="33"/>
      <c r="RKO8" s="33"/>
      <c r="RKP8" s="33"/>
      <c r="RKQ8" s="33"/>
      <c r="RKR8" s="33"/>
      <c r="RKS8" s="33"/>
      <c r="RKT8" s="33"/>
      <c r="RKU8" s="33"/>
      <c r="RKV8" s="33"/>
      <c r="RKW8" s="33"/>
      <c r="RKX8" s="33"/>
      <c r="RKY8" s="33"/>
      <c r="RKZ8" s="33"/>
      <c r="RLA8" s="33"/>
      <c r="RLB8" s="33"/>
      <c r="RLC8" s="33"/>
      <c r="RLD8" s="33"/>
      <c r="RLE8" s="33"/>
      <c r="RLF8" s="33"/>
      <c r="RLG8" s="33"/>
      <c r="RLH8" s="33"/>
      <c r="RLI8" s="33"/>
      <c r="RLJ8" s="33"/>
      <c r="RLK8" s="33"/>
      <c r="RLL8" s="33"/>
      <c r="RLM8" s="33"/>
      <c r="RLN8" s="33"/>
      <c r="RLO8" s="33"/>
      <c r="RLP8" s="33"/>
      <c r="RLQ8" s="33"/>
      <c r="RLR8" s="33"/>
      <c r="RLS8" s="33"/>
      <c r="RLT8" s="33"/>
      <c r="RLU8" s="33"/>
      <c r="RLV8" s="33"/>
      <c r="RLW8" s="33"/>
      <c r="RLX8" s="33"/>
      <c r="RLY8" s="33"/>
      <c r="RLZ8" s="33"/>
      <c r="RMA8" s="33"/>
      <c r="RMB8" s="33"/>
      <c r="RMC8" s="33"/>
      <c r="RMD8" s="33"/>
      <c r="RME8" s="33"/>
      <c r="RMF8" s="33"/>
      <c r="RMG8" s="33"/>
      <c r="RMH8" s="33"/>
      <c r="RMI8" s="33"/>
      <c r="RMJ8" s="33"/>
      <c r="RMK8" s="33"/>
      <c r="RML8" s="33"/>
      <c r="RMM8" s="33"/>
      <c r="RMN8" s="33"/>
      <c r="RMO8" s="33"/>
      <c r="RMP8" s="33"/>
      <c r="RMQ8" s="33"/>
      <c r="RMR8" s="33"/>
      <c r="RMS8" s="33"/>
      <c r="RMT8" s="33"/>
      <c r="RMU8" s="33"/>
      <c r="RMV8" s="33"/>
      <c r="RMW8" s="33"/>
      <c r="RMX8" s="33"/>
      <c r="RMY8" s="33"/>
      <c r="RMZ8" s="33"/>
      <c r="RNA8" s="33"/>
      <c r="RNB8" s="33"/>
      <c r="RNC8" s="33"/>
      <c r="RND8" s="33"/>
      <c r="RNE8" s="33"/>
      <c r="RNF8" s="33"/>
      <c r="RNG8" s="33"/>
      <c r="RNH8" s="33"/>
      <c r="RNI8" s="33"/>
      <c r="RNJ8" s="33"/>
      <c r="RNK8" s="33"/>
      <c r="RNL8" s="33"/>
      <c r="RNM8" s="33"/>
      <c r="RNN8" s="33"/>
      <c r="RNO8" s="33"/>
      <c r="RNP8" s="33"/>
      <c r="RNQ8" s="33"/>
      <c r="RNR8" s="33"/>
      <c r="RNS8" s="33"/>
      <c r="RNT8" s="33"/>
      <c r="RNU8" s="33"/>
      <c r="RNV8" s="33"/>
      <c r="RNW8" s="33"/>
      <c r="RNX8" s="33"/>
      <c r="RNY8" s="33"/>
      <c r="RNZ8" s="33"/>
      <c r="ROA8" s="33"/>
      <c r="ROB8" s="33"/>
      <c r="ROC8" s="33"/>
      <c r="ROD8" s="33"/>
      <c r="ROE8" s="33"/>
      <c r="ROF8" s="33"/>
      <c r="ROG8" s="33"/>
      <c r="ROH8" s="33"/>
      <c r="ROI8" s="33"/>
      <c r="ROJ8" s="33"/>
      <c r="ROK8" s="33"/>
      <c r="ROL8" s="33"/>
      <c r="ROM8" s="33"/>
      <c r="RON8" s="33"/>
      <c r="ROO8" s="33"/>
      <c r="ROP8" s="33"/>
      <c r="ROQ8" s="33"/>
      <c r="ROR8" s="33"/>
      <c r="ROS8" s="33"/>
      <c r="ROT8" s="33"/>
      <c r="ROU8" s="33"/>
      <c r="ROV8" s="33"/>
      <c r="ROW8" s="33"/>
      <c r="ROX8" s="33"/>
      <c r="ROY8" s="33"/>
      <c r="ROZ8" s="33"/>
      <c r="RPA8" s="33"/>
      <c r="RPB8" s="33"/>
      <c r="RPC8" s="33"/>
      <c r="RPD8" s="33"/>
      <c r="RPE8" s="33"/>
      <c r="RPF8" s="33"/>
      <c r="RPG8" s="33"/>
      <c r="RPH8" s="33"/>
      <c r="RPI8" s="33"/>
      <c r="RPJ8" s="33"/>
      <c r="RPK8" s="33"/>
      <c r="RPL8" s="33"/>
      <c r="RPM8" s="33"/>
      <c r="RPN8" s="33"/>
      <c r="RPO8" s="33"/>
      <c r="RPP8" s="33"/>
      <c r="RPQ8" s="33"/>
      <c r="RPR8" s="33"/>
      <c r="RPS8" s="33"/>
      <c r="RPT8" s="33"/>
      <c r="RPU8" s="33"/>
      <c r="RPV8" s="33"/>
      <c r="RPW8" s="33"/>
      <c r="RPX8" s="33"/>
      <c r="RPY8" s="33"/>
      <c r="RPZ8" s="33"/>
      <c r="RQA8" s="33"/>
      <c r="RQB8" s="33"/>
      <c r="RQC8" s="33"/>
      <c r="RQD8" s="33"/>
      <c r="RQE8" s="33"/>
      <c r="RQF8" s="33"/>
      <c r="RQG8" s="33"/>
      <c r="RQH8" s="33"/>
      <c r="RQI8" s="33"/>
      <c r="RQJ8" s="33"/>
      <c r="RQK8" s="33"/>
      <c r="RQL8" s="33"/>
      <c r="RQM8" s="33"/>
      <c r="RQN8" s="33"/>
      <c r="RQO8" s="33"/>
      <c r="RQP8" s="33"/>
      <c r="RQQ8" s="33"/>
      <c r="RQR8" s="33"/>
      <c r="RQS8" s="33"/>
      <c r="RQT8" s="33"/>
      <c r="RQU8" s="33"/>
      <c r="RQV8" s="33"/>
      <c r="RQW8" s="33"/>
      <c r="RQX8" s="33"/>
      <c r="RQY8" s="33"/>
      <c r="RQZ8" s="33"/>
      <c r="RRA8" s="33"/>
      <c r="RRB8" s="33"/>
      <c r="RRC8" s="33"/>
      <c r="RRD8" s="33"/>
      <c r="RRE8" s="33"/>
      <c r="RRF8" s="33"/>
      <c r="RRG8" s="33"/>
      <c r="RRH8" s="33"/>
      <c r="RRI8" s="33"/>
      <c r="RRJ8" s="33"/>
      <c r="RRK8" s="33"/>
      <c r="RRL8" s="33"/>
      <c r="RRM8" s="33"/>
      <c r="RRN8" s="33"/>
      <c r="RRO8" s="33"/>
      <c r="RRP8" s="33"/>
      <c r="RRQ8" s="33"/>
      <c r="RRR8" s="33"/>
      <c r="RRS8" s="33"/>
      <c r="RRT8" s="33"/>
      <c r="RRU8" s="33"/>
      <c r="RRV8" s="33"/>
      <c r="RRW8" s="33"/>
      <c r="RRX8" s="33"/>
      <c r="RRY8" s="33"/>
      <c r="RRZ8" s="33"/>
      <c r="RSA8" s="33"/>
      <c r="RSB8" s="33"/>
      <c r="RSC8" s="33"/>
      <c r="RSD8" s="33"/>
      <c r="RSE8" s="33"/>
      <c r="RSF8" s="33"/>
      <c r="RSG8" s="33"/>
      <c r="RSH8" s="33"/>
      <c r="RSI8" s="33"/>
      <c r="RSJ8" s="33"/>
      <c r="RSK8" s="33"/>
      <c r="RSL8" s="33"/>
      <c r="RSM8" s="33"/>
      <c r="RSN8" s="33"/>
      <c r="RSO8" s="33"/>
      <c r="RSP8" s="33"/>
      <c r="RSQ8" s="33"/>
      <c r="RSR8" s="33"/>
      <c r="RSS8" s="33"/>
      <c r="RST8" s="33"/>
      <c r="RSU8" s="33"/>
      <c r="RSV8" s="33"/>
      <c r="RSW8" s="33"/>
      <c r="RSX8" s="33"/>
      <c r="RSY8" s="33"/>
      <c r="RSZ8" s="33"/>
      <c r="RTA8" s="33"/>
      <c r="RTB8" s="33"/>
      <c r="RTC8" s="33"/>
      <c r="RTD8" s="33"/>
      <c r="RTE8" s="33"/>
      <c r="RTF8" s="33"/>
      <c r="RTG8" s="33"/>
      <c r="RTH8" s="33"/>
      <c r="RTI8" s="33"/>
      <c r="RTJ8" s="33"/>
      <c r="RTK8" s="33"/>
      <c r="RTL8" s="33"/>
      <c r="RTM8" s="33"/>
      <c r="RTN8" s="33"/>
      <c r="RTO8" s="33"/>
      <c r="RTP8" s="33"/>
      <c r="RTQ8" s="33"/>
      <c r="RTR8" s="33"/>
      <c r="RTS8" s="33"/>
      <c r="RTT8" s="33"/>
      <c r="RTU8" s="33"/>
      <c r="RTV8" s="33"/>
      <c r="RTW8" s="33"/>
      <c r="RTX8" s="33"/>
      <c r="RTY8" s="33"/>
      <c r="RTZ8" s="33"/>
      <c r="RUA8" s="33"/>
      <c r="RUB8" s="33"/>
      <c r="RUC8" s="33"/>
      <c r="RUD8" s="33"/>
      <c r="RUE8" s="33"/>
      <c r="RUF8" s="33"/>
      <c r="RUG8" s="33"/>
      <c r="RUH8" s="33"/>
      <c r="RUI8" s="33"/>
      <c r="RUJ8" s="33"/>
      <c r="RUK8" s="33"/>
      <c r="RUL8" s="33"/>
      <c r="RUM8" s="33"/>
      <c r="RUN8" s="33"/>
      <c r="RUO8" s="33"/>
      <c r="RUP8" s="33"/>
      <c r="RUQ8" s="33"/>
      <c r="RUR8" s="33"/>
      <c r="RUS8" s="33"/>
      <c r="RUT8" s="33"/>
      <c r="RUU8" s="33"/>
      <c r="RUV8" s="33"/>
      <c r="RUW8" s="33"/>
      <c r="RUX8" s="33"/>
      <c r="RUY8" s="33"/>
      <c r="RUZ8" s="33"/>
      <c r="RVA8" s="33"/>
      <c r="RVB8" s="33"/>
      <c r="RVC8" s="33"/>
      <c r="RVD8" s="33"/>
      <c r="RVE8" s="33"/>
      <c r="RVF8" s="33"/>
      <c r="RVG8" s="33"/>
      <c r="RVH8" s="33"/>
      <c r="RVI8" s="33"/>
      <c r="RVJ8" s="33"/>
      <c r="RVK8" s="33"/>
      <c r="RVL8" s="33"/>
      <c r="RVM8" s="33"/>
      <c r="RVN8" s="33"/>
      <c r="RVO8" s="33"/>
      <c r="RVP8" s="33"/>
      <c r="RVQ8" s="33"/>
      <c r="RVR8" s="33"/>
      <c r="RVS8" s="33"/>
      <c r="RVT8" s="33"/>
      <c r="RVU8" s="33"/>
      <c r="RVV8" s="33"/>
      <c r="RVW8" s="33"/>
      <c r="RVX8" s="33"/>
      <c r="RVY8" s="33"/>
      <c r="RVZ8" s="33"/>
      <c r="RWA8" s="33"/>
      <c r="RWB8" s="33"/>
      <c r="RWC8" s="33"/>
      <c r="RWD8" s="33"/>
      <c r="RWE8" s="33"/>
      <c r="RWF8" s="33"/>
      <c r="RWG8" s="33"/>
      <c r="RWH8" s="33"/>
      <c r="RWI8" s="33"/>
      <c r="RWJ8" s="33"/>
      <c r="RWK8" s="33"/>
      <c r="RWL8" s="33"/>
      <c r="RWM8" s="33"/>
      <c r="RWN8" s="33"/>
      <c r="RWO8" s="33"/>
      <c r="RWP8" s="33"/>
      <c r="RWQ8" s="33"/>
      <c r="RWR8" s="33"/>
      <c r="RWS8" s="33"/>
      <c r="RWT8" s="33"/>
      <c r="RWU8" s="33"/>
      <c r="RWV8" s="33"/>
      <c r="RWW8" s="33"/>
      <c r="RWX8" s="33"/>
      <c r="RWY8" s="33"/>
      <c r="RWZ8" s="33"/>
      <c r="RXA8" s="33"/>
      <c r="RXB8" s="33"/>
      <c r="RXC8" s="33"/>
      <c r="RXD8" s="33"/>
      <c r="RXE8" s="33"/>
      <c r="RXF8" s="33"/>
      <c r="RXG8" s="33"/>
      <c r="RXH8" s="33"/>
      <c r="RXI8" s="33"/>
      <c r="RXJ8" s="33"/>
      <c r="RXK8" s="33"/>
      <c r="RXL8" s="33"/>
      <c r="RXM8" s="33"/>
      <c r="RXN8" s="33"/>
      <c r="RXO8" s="33"/>
      <c r="RXP8" s="33"/>
      <c r="RXQ8" s="33"/>
      <c r="RXR8" s="33"/>
      <c r="RXS8" s="33"/>
      <c r="RXT8" s="33"/>
      <c r="RXU8" s="33"/>
      <c r="RXV8" s="33"/>
      <c r="RXW8" s="33"/>
      <c r="RXX8" s="33"/>
      <c r="RXY8" s="33"/>
      <c r="RXZ8" s="33"/>
      <c r="RYA8" s="33"/>
      <c r="RYB8" s="33"/>
      <c r="RYC8" s="33"/>
      <c r="RYD8" s="33"/>
      <c r="RYE8" s="33"/>
      <c r="RYF8" s="33"/>
      <c r="RYG8" s="33"/>
      <c r="RYH8" s="33"/>
      <c r="RYI8" s="33"/>
      <c r="RYJ8" s="33"/>
      <c r="RYK8" s="33"/>
      <c r="RYL8" s="33"/>
      <c r="RYM8" s="33"/>
      <c r="RYN8" s="33"/>
      <c r="RYO8" s="33"/>
      <c r="RYP8" s="33"/>
      <c r="RYQ8" s="33"/>
      <c r="RYR8" s="33"/>
      <c r="RYS8" s="33"/>
      <c r="RYT8" s="33"/>
      <c r="RYU8" s="33"/>
      <c r="RYV8" s="33"/>
      <c r="RYW8" s="33"/>
      <c r="RYX8" s="33"/>
      <c r="RYY8" s="33"/>
      <c r="RYZ8" s="33"/>
      <c r="RZA8" s="33"/>
      <c r="RZB8" s="33"/>
      <c r="RZC8" s="33"/>
      <c r="RZD8" s="33"/>
      <c r="RZE8" s="33"/>
      <c r="RZF8" s="33"/>
      <c r="RZG8" s="33"/>
      <c r="RZH8" s="33"/>
      <c r="RZI8" s="33"/>
      <c r="RZJ8" s="33"/>
      <c r="RZK8" s="33"/>
      <c r="RZL8" s="33"/>
      <c r="RZM8" s="33"/>
      <c r="RZN8" s="33"/>
      <c r="RZO8" s="33"/>
      <c r="RZP8" s="33"/>
      <c r="RZQ8" s="33"/>
      <c r="RZR8" s="33"/>
      <c r="RZS8" s="33"/>
      <c r="RZT8" s="33"/>
      <c r="RZU8" s="33"/>
      <c r="RZV8" s="33"/>
      <c r="RZW8" s="33"/>
      <c r="RZX8" s="33"/>
      <c r="RZY8" s="33"/>
      <c r="RZZ8" s="33"/>
      <c r="SAA8" s="33"/>
      <c r="SAB8" s="33"/>
      <c r="SAC8" s="33"/>
      <c r="SAD8" s="33"/>
      <c r="SAE8" s="33"/>
      <c r="SAF8" s="33"/>
      <c r="SAG8" s="33"/>
      <c r="SAH8" s="33"/>
      <c r="SAI8" s="33"/>
      <c r="SAJ8" s="33"/>
      <c r="SAK8" s="33"/>
      <c r="SAL8" s="33"/>
      <c r="SAM8" s="33"/>
      <c r="SAN8" s="33"/>
      <c r="SAO8" s="33"/>
      <c r="SAP8" s="33"/>
      <c r="SAQ8" s="33"/>
      <c r="SAR8" s="33"/>
      <c r="SAS8" s="33"/>
      <c r="SAT8" s="33"/>
      <c r="SAU8" s="33"/>
      <c r="SAV8" s="33"/>
      <c r="SAW8" s="33"/>
      <c r="SAX8" s="33"/>
      <c r="SAY8" s="33"/>
      <c r="SAZ8" s="33"/>
      <c r="SBA8" s="33"/>
      <c r="SBB8" s="33"/>
      <c r="SBC8" s="33"/>
      <c r="SBD8" s="33"/>
      <c r="SBE8" s="33"/>
      <c r="SBF8" s="33"/>
      <c r="SBG8" s="33"/>
      <c r="SBH8" s="33"/>
      <c r="SBI8" s="33"/>
      <c r="SBJ8" s="33"/>
      <c r="SBK8" s="33"/>
      <c r="SBL8" s="33"/>
      <c r="SBM8" s="33"/>
      <c r="SBN8" s="33"/>
      <c r="SBO8" s="33"/>
      <c r="SBP8" s="33"/>
      <c r="SBQ8" s="33"/>
      <c r="SBR8" s="33"/>
      <c r="SBS8" s="33"/>
      <c r="SBT8" s="33"/>
      <c r="SBU8" s="33"/>
      <c r="SBV8" s="33"/>
      <c r="SBW8" s="33"/>
      <c r="SBX8" s="33"/>
      <c r="SBY8" s="33"/>
      <c r="SBZ8" s="33"/>
      <c r="SCA8" s="33"/>
      <c r="SCB8" s="33"/>
      <c r="SCC8" s="33"/>
      <c r="SCD8" s="33"/>
      <c r="SCE8" s="33"/>
      <c r="SCF8" s="33"/>
      <c r="SCG8" s="33"/>
      <c r="SCH8" s="33"/>
      <c r="SCI8" s="33"/>
      <c r="SCJ8" s="33"/>
      <c r="SCK8" s="33"/>
      <c r="SCL8" s="33"/>
      <c r="SCM8" s="33"/>
      <c r="SCN8" s="33"/>
      <c r="SCO8" s="33"/>
      <c r="SCP8" s="33"/>
      <c r="SCQ8" s="33"/>
      <c r="SCR8" s="33"/>
      <c r="SCS8" s="33"/>
      <c r="SCT8" s="33"/>
      <c r="SCU8" s="33"/>
      <c r="SCV8" s="33"/>
      <c r="SCW8" s="33"/>
      <c r="SCX8" s="33"/>
      <c r="SCY8" s="33"/>
      <c r="SCZ8" s="33"/>
      <c r="SDA8" s="33"/>
      <c r="SDB8" s="33"/>
      <c r="SDC8" s="33"/>
      <c r="SDD8" s="33"/>
      <c r="SDE8" s="33"/>
      <c r="SDF8" s="33"/>
      <c r="SDG8" s="33"/>
      <c r="SDH8" s="33"/>
      <c r="SDI8" s="33"/>
      <c r="SDJ8" s="33"/>
      <c r="SDK8" s="33"/>
      <c r="SDL8" s="33"/>
      <c r="SDM8" s="33"/>
      <c r="SDN8" s="33"/>
      <c r="SDO8" s="33"/>
      <c r="SDP8" s="33"/>
      <c r="SDQ8" s="33"/>
      <c r="SDR8" s="33"/>
      <c r="SDS8" s="33"/>
      <c r="SDT8" s="33"/>
      <c r="SDU8" s="33"/>
      <c r="SDV8" s="33"/>
      <c r="SDW8" s="33"/>
      <c r="SDX8" s="33"/>
      <c r="SDY8" s="33"/>
      <c r="SDZ8" s="33"/>
      <c r="SEA8" s="33"/>
      <c r="SEB8" s="33"/>
      <c r="SEC8" s="33"/>
      <c r="SED8" s="33"/>
      <c r="SEE8" s="33"/>
      <c r="SEF8" s="33"/>
      <c r="SEG8" s="33"/>
      <c r="SEH8" s="33"/>
      <c r="SEI8" s="33"/>
      <c r="SEJ8" s="33"/>
      <c r="SEK8" s="33"/>
      <c r="SEL8" s="33"/>
      <c r="SEM8" s="33"/>
      <c r="SEN8" s="33"/>
      <c r="SEO8" s="33"/>
      <c r="SEP8" s="33"/>
      <c r="SEQ8" s="33"/>
      <c r="SER8" s="33"/>
      <c r="SES8" s="33"/>
      <c r="SET8" s="33"/>
      <c r="SEU8" s="33"/>
      <c r="SEV8" s="33"/>
      <c r="SEW8" s="33"/>
      <c r="SEX8" s="33"/>
      <c r="SEY8" s="33"/>
      <c r="SEZ8" s="33"/>
      <c r="SFA8" s="33"/>
      <c r="SFB8" s="33"/>
      <c r="SFC8" s="33"/>
      <c r="SFD8" s="33"/>
      <c r="SFE8" s="33"/>
      <c r="SFF8" s="33"/>
      <c r="SFG8" s="33"/>
      <c r="SFH8" s="33"/>
      <c r="SFI8" s="33"/>
      <c r="SFJ8" s="33"/>
      <c r="SFK8" s="33"/>
      <c r="SFL8" s="33"/>
      <c r="SFM8" s="33"/>
      <c r="SFN8" s="33"/>
      <c r="SFO8" s="33"/>
      <c r="SFP8" s="33"/>
      <c r="SFQ8" s="33"/>
      <c r="SFR8" s="33"/>
      <c r="SFS8" s="33"/>
      <c r="SFT8" s="33"/>
      <c r="SFU8" s="33"/>
      <c r="SFV8" s="33"/>
      <c r="SFW8" s="33"/>
      <c r="SFX8" s="33"/>
      <c r="SFY8" s="33"/>
      <c r="SFZ8" s="33"/>
      <c r="SGA8" s="33"/>
      <c r="SGB8" s="33"/>
      <c r="SGC8" s="33"/>
      <c r="SGD8" s="33"/>
      <c r="SGE8" s="33"/>
      <c r="SGF8" s="33"/>
      <c r="SGG8" s="33"/>
      <c r="SGH8" s="33"/>
      <c r="SGI8" s="33"/>
      <c r="SGJ8" s="33"/>
      <c r="SGK8" s="33"/>
      <c r="SGL8" s="33"/>
      <c r="SGM8" s="33"/>
      <c r="SGN8" s="33"/>
      <c r="SGO8" s="33"/>
      <c r="SGP8" s="33"/>
      <c r="SGQ8" s="33"/>
      <c r="SGR8" s="33"/>
      <c r="SGS8" s="33"/>
      <c r="SGT8" s="33"/>
      <c r="SGU8" s="33"/>
      <c r="SGV8" s="33"/>
      <c r="SGW8" s="33"/>
      <c r="SGX8" s="33"/>
      <c r="SGY8" s="33"/>
      <c r="SGZ8" s="33"/>
      <c r="SHA8" s="33"/>
      <c r="SHB8" s="33"/>
      <c r="SHC8" s="33"/>
      <c r="SHD8" s="33"/>
      <c r="SHE8" s="33"/>
      <c r="SHF8" s="33"/>
      <c r="SHG8" s="33"/>
      <c r="SHH8" s="33"/>
      <c r="SHI8" s="33"/>
      <c r="SHJ8" s="33"/>
      <c r="SHK8" s="33"/>
      <c r="SHL8" s="33"/>
      <c r="SHM8" s="33"/>
      <c r="SHN8" s="33"/>
      <c r="SHO8" s="33"/>
      <c r="SHP8" s="33"/>
      <c r="SHQ8" s="33"/>
      <c r="SHR8" s="33"/>
      <c r="SHS8" s="33"/>
      <c r="SHT8" s="33"/>
      <c r="SHU8" s="33"/>
      <c r="SHV8" s="33"/>
      <c r="SHW8" s="33"/>
      <c r="SHX8" s="33"/>
      <c r="SHY8" s="33"/>
      <c r="SHZ8" s="33"/>
      <c r="SIA8" s="33"/>
      <c r="SIB8" s="33"/>
      <c r="SIC8" s="33"/>
      <c r="SID8" s="33"/>
      <c r="SIE8" s="33"/>
      <c r="SIF8" s="33"/>
      <c r="SIG8" s="33"/>
      <c r="SIH8" s="33"/>
      <c r="SII8" s="33"/>
      <c r="SIJ8" s="33"/>
      <c r="SIK8" s="33"/>
      <c r="SIL8" s="33"/>
      <c r="SIM8" s="33"/>
      <c r="SIN8" s="33"/>
      <c r="SIO8" s="33"/>
      <c r="SIP8" s="33"/>
      <c r="SIQ8" s="33"/>
      <c r="SIR8" s="33"/>
      <c r="SIS8" s="33"/>
      <c r="SIT8" s="33"/>
      <c r="SIU8" s="33"/>
      <c r="SIV8" s="33"/>
      <c r="SIW8" s="33"/>
      <c r="SIX8" s="33"/>
      <c r="SIY8" s="33"/>
      <c r="SIZ8" s="33"/>
      <c r="SJA8" s="33"/>
      <c r="SJB8" s="33"/>
      <c r="SJC8" s="33"/>
      <c r="SJD8" s="33"/>
      <c r="SJE8" s="33"/>
      <c r="SJF8" s="33"/>
      <c r="SJG8" s="33"/>
      <c r="SJH8" s="33"/>
      <c r="SJI8" s="33"/>
      <c r="SJJ8" s="33"/>
      <c r="SJK8" s="33"/>
      <c r="SJL8" s="33"/>
      <c r="SJM8" s="33"/>
      <c r="SJN8" s="33"/>
      <c r="SJO8" s="33"/>
      <c r="SJP8" s="33"/>
      <c r="SJQ8" s="33"/>
      <c r="SJR8" s="33"/>
      <c r="SJS8" s="33"/>
      <c r="SJT8" s="33"/>
      <c r="SJU8" s="33"/>
      <c r="SJV8" s="33"/>
      <c r="SJW8" s="33"/>
      <c r="SJX8" s="33"/>
      <c r="SJY8" s="33"/>
      <c r="SJZ8" s="33"/>
      <c r="SKA8" s="33"/>
      <c r="SKB8" s="33"/>
      <c r="SKC8" s="33"/>
      <c r="SKD8" s="33"/>
      <c r="SKE8" s="33"/>
      <c r="SKF8" s="33"/>
      <c r="SKG8" s="33"/>
      <c r="SKH8" s="33"/>
      <c r="SKI8" s="33"/>
      <c r="SKJ8" s="33"/>
      <c r="SKK8" s="33"/>
      <c r="SKL8" s="33"/>
      <c r="SKM8" s="33"/>
      <c r="SKN8" s="33"/>
      <c r="SKO8" s="33"/>
      <c r="SKP8" s="33"/>
      <c r="SKQ8" s="33"/>
      <c r="SKR8" s="33"/>
      <c r="SKS8" s="33"/>
      <c r="SKT8" s="33"/>
      <c r="SKU8" s="33"/>
      <c r="SKV8" s="33"/>
      <c r="SKW8" s="33"/>
      <c r="SKX8" s="33"/>
      <c r="SKY8" s="33"/>
      <c r="SKZ8" s="33"/>
      <c r="SLA8" s="33"/>
      <c r="SLB8" s="33"/>
      <c r="SLC8" s="33"/>
      <c r="SLD8" s="33"/>
      <c r="SLE8" s="33"/>
      <c r="SLF8" s="33"/>
      <c r="SLG8" s="33"/>
      <c r="SLH8" s="33"/>
      <c r="SLI8" s="33"/>
      <c r="SLJ8" s="33"/>
      <c r="SLK8" s="33"/>
      <c r="SLL8" s="33"/>
      <c r="SLM8" s="33"/>
      <c r="SLN8" s="33"/>
      <c r="SLO8" s="33"/>
      <c r="SLP8" s="33"/>
      <c r="SLQ8" s="33"/>
      <c r="SLR8" s="33"/>
      <c r="SLS8" s="33"/>
      <c r="SLT8" s="33"/>
      <c r="SLU8" s="33"/>
      <c r="SLV8" s="33"/>
      <c r="SLW8" s="33"/>
      <c r="SLX8" s="33"/>
      <c r="SLY8" s="33"/>
      <c r="SLZ8" s="33"/>
      <c r="SMA8" s="33"/>
      <c r="SMB8" s="33"/>
      <c r="SMC8" s="33"/>
      <c r="SMD8" s="33"/>
      <c r="SME8" s="33"/>
      <c r="SMF8" s="33"/>
      <c r="SMG8" s="33"/>
      <c r="SMH8" s="33"/>
      <c r="SMI8" s="33"/>
      <c r="SMJ8" s="33"/>
      <c r="SMK8" s="33"/>
      <c r="SML8" s="33"/>
      <c r="SMM8" s="33"/>
      <c r="SMN8" s="33"/>
      <c r="SMO8" s="33"/>
      <c r="SMP8" s="33"/>
      <c r="SMQ8" s="33"/>
      <c r="SMR8" s="33"/>
      <c r="SMS8" s="33"/>
      <c r="SMT8" s="33"/>
      <c r="SMU8" s="33"/>
      <c r="SMV8" s="33"/>
      <c r="SMW8" s="33"/>
      <c r="SMX8" s="33"/>
      <c r="SMY8" s="33"/>
      <c r="SMZ8" s="33"/>
      <c r="SNA8" s="33"/>
      <c r="SNB8" s="33"/>
      <c r="SNC8" s="33"/>
      <c r="SND8" s="33"/>
      <c r="SNE8" s="33"/>
      <c r="SNF8" s="33"/>
      <c r="SNG8" s="33"/>
      <c r="SNH8" s="33"/>
      <c r="SNI8" s="33"/>
      <c r="SNJ8" s="33"/>
      <c r="SNK8" s="33"/>
      <c r="SNL8" s="33"/>
      <c r="SNM8" s="33"/>
      <c r="SNN8" s="33"/>
      <c r="SNO8" s="33"/>
      <c r="SNP8" s="33"/>
      <c r="SNQ8" s="33"/>
      <c r="SNR8" s="33"/>
      <c r="SNS8" s="33"/>
      <c r="SNT8" s="33"/>
      <c r="SNU8" s="33"/>
      <c r="SNV8" s="33"/>
      <c r="SNW8" s="33"/>
      <c r="SNX8" s="33"/>
      <c r="SNY8" s="33"/>
      <c r="SNZ8" s="33"/>
      <c r="SOA8" s="33"/>
      <c r="SOB8" s="33"/>
      <c r="SOC8" s="33"/>
      <c r="SOD8" s="33"/>
      <c r="SOE8" s="33"/>
      <c r="SOF8" s="33"/>
      <c r="SOG8" s="33"/>
      <c r="SOH8" s="33"/>
      <c r="SOI8" s="33"/>
      <c r="SOJ8" s="33"/>
      <c r="SOK8" s="33"/>
      <c r="SOL8" s="33"/>
      <c r="SOM8" s="33"/>
      <c r="SON8" s="33"/>
      <c r="SOO8" s="33"/>
      <c r="SOP8" s="33"/>
      <c r="SOQ8" s="33"/>
      <c r="SOR8" s="33"/>
      <c r="SOS8" s="33"/>
      <c r="SOT8" s="33"/>
      <c r="SOU8" s="33"/>
      <c r="SOV8" s="33"/>
      <c r="SOW8" s="33"/>
      <c r="SOX8" s="33"/>
      <c r="SOY8" s="33"/>
      <c r="SOZ8" s="33"/>
      <c r="SPA8" s="33"/>
      <c r="SPB8" s="33"/>
      <c r="SPC8" s="33"/>
      <c r="SPD8" s="33"/>
      <c r="SPE8" s="33"/>
      <c r="SPF8" s="33"/>
      <c r="SPG8" s="33"/>
      <c r="SPH8" s="33"/>
      <c r="SPI8" s="33"/>
      <c r="SPJ8" s="33"/>
      <c r="SPK8" s="33"/>
      <c r="SPL8" s="33"/>
      <c r="SPM8" s="33"/>
      <c r="SPN8" s="33"/>
      <c r="SPO8" s="33"/>
      <c r="SPP8" s="33"/>
      <c r="SPQ8" s="33"/>
      <c r="SPR8" s="33"/>
      <c r="SPS8" s="33"/>
      <c r="SPT8" s="33"/>
      <c r="SPU8" s="33"/>
      <c r="SPV8" s="33"/>
      <c r="SPW8" s="33"/>
      <c r="SPX8" s="33"/>
      <c r="SPY8" s="33"/>
      <c r="SPZ8" s="33"/>
      <c r="SQA8" s="33"/>
      <c r="SQB8" s="33"/>
      <c r="SQC8" s="33"/>
      <c r="SQD8" s="33"/>
      <c r="SQE8" s="33"/>
      <c r="SQF8" s="33"/>
      <c r="SQG8" s="33"/>
      <c r="SQH8" s="33"/>
      <c r="SQI8" s="33"/>
      <c r="SQJ8" s="33"/>
      <c r="SQK8" s="33"/>
      <c r="SQL8" s="33"/>
      <c r="SQM8" s="33"/>
      <c r="SQN8" s="33"/>
      <c r="SQO8" s="33"/>
      <c r="SQP8" s="33"/>
      <c r="SQQ8" s="33"/>
      <c r="SQR8" s="33"/>
      <c r="SQS8" s="33"/>
      <c r="SQT8" s="33"/>
      <c r="SQU8" s="33"/>
      <c r="SQV8" s="33"/>
      <c r="SQW8" s="33"/>
      <c r="SQX8" s="33"/>
      <c r="SQY8" s="33"/>
      <c r="SQZ8" s="33"/>
      <c r="SRA8" s="33"/>
      <c r="SRB8" s="33"/>
      <c r="SRC8" s="33"/>
      <c r="SRD8" s="33"/>
      <c r="SRE8" s="33"/>
      <c r="SRF8" s="33"/>
      <c r="SRG8" s="33"/>
      <c r="SRH8" s="33"/>
      <c r="SRI8" s="33"/>
      <c r="SRJ8" s="33"/>
      <c r="SRK8" s="33"/>
      <c r="SRL8" s="33"/>
      <c r="SRM8" s="33"/>
      <c r="SRN8" s="33"/>
      <c r="SRO8" s="33"/>
      <c r="SRP8" s="33"/>
      <c r="SRQ8" s="33"/>
      <c r="SRR8" s="33"/>
      <c r="SRS8" s="33"/>
      <c r="SRT8" s="33"/>
      <c r="SRU8" s="33"/>
      <c r="SRV8" s="33"/>
      <c r="SRW8" s="33"/>
      <c r="SRX8" s="33"/>
      <c r="SRY8" s="33"/>
      <c r="SRZ8" s="33"/>
      <c r="SSA8" s="33"/>
      <c r="SSB8" s="33"/>
      <c r="SSC8" s="33"/>
      <c r="SSD8" s="33"/>
      <c r="SSE8" s="33"/>
      <c r="SSF8" s="33"/>
      <c r="SSG8" s="33"/>
      <c r="SSH8" s="33"/>
      <c r="SSI8" s="33"/>
      <c r="SSJ8" s="33"/>
      <c r="SSK8" s="33"/>
      <c r="SSL8" s="33"/>
      <c r="SSM8" s="33"/>
      <c r="SSN8" s="33"/>
      <c r="SSO8" s="33"/>
      <c r="SSP8" s="33"/>
      <c r="SSQ8" s="33"/>
      <c r="SSR8" s="33"/>
      <c r="SSS8" s="33"/>
      <c r="SST8" s="33"/>
      <c r="SSU8" s="33"/>
      <c r="SSV8" s="33"/>
      <c r="SSW8" s="33"/>
      <c r="SSX8" s="33"/>
      <c r="SSY8" s="33"/>
      <c r="SSZ8" s="33"/>
      <c r="STA8" s="33"/>
      <c r="STB8" s="33"/>
      <c r="STC8" s="33"/>
      <c r="STD8" s="33"/>
      <c r="STE8" s="33"/>
      <c r="STF8" s="33"/>
      <c r="STG8" s="33"/>
      <c r="STH8" s="33"/>
      <c r="STI8" s="33"/>
      <c r="STJ8" s="33"/>
      <c r="STK8" s="33"/>
      <c r="STL8" s="33"/>
      <c r="STM8" s="33"/>
      <c r="STN8" s="33"/>
      <c r="STO8" s="33"/>
      <c r="STP8" s="33"/>
      <c r="STQ8" s="33"/>
      <c r="STR8" s="33"/>
      <c r="STS8" s="33"/>
      <c r="STT8" s="33"/>
      <c r="STU8" s="33"/>
      <c r="STV8" s="33"/>
      <c r="STW8" s="33"/>
      <c r="STX8" s="33"/>
      <c r="STY8" s="33"/>
      <c r="STZ8" s="33"/>
      <c r="SUA8" s="33"/>
      <c r="SUB8" s="33"/>
      <c r="SUC8" s="33"/>
      <c r="SUD8" s="33"/>
      <c r="SUE8" s="33"/>
      <c r="SUF8" s="33"/>
      <c r="SUG8" s="33"/>
      <c r="SUH8" s="33"/>
      <c r="SUI8" s="33"/>
      <c r="SUJ8" s="33"/>
      <c r="SUK8" s="33"/>
      <c r="SUL8" s="33"/>
      <c r="SUM8" s="33"/>
      <c r="SUN8" s="33"/>
      <c r="SUO8" s="33"/>
      <c r="SUP8" s="33"/>
      <c r="SUQ8" s="33"/>
      <c r="SUR8" s="33"/>
      <c r="SUS8" s="33"/>
      <c r="SUT8" s="33"/>
      <c r="SUU8" s="33"/>
      <c r="SUV8" s="33"/>
      <c r="SUW8" s="33"/>
      <c r="SUX8" s="33"/>
      <c r="SUY8" s="33"/>
      <c r="SUZ8" s="33"/>
      <c r="SVA8" s="33"/>
      <c r="SVB8" s="33"/>
      <c r="SVC8" s="33"/>
      <c r="SVD8" s="33"/>
      <c r="SVE8" s="33"/>
      <c r="SVF8" s="33"/>
      <c r="SVG8" s="33"/>
      <c r="SVH8" s="33"/>
      <c r="SVI8" s="33"/>
      <c r="SVJ8" s="33"/>
      <c r="SVK8" s="33"/>
      <c r="SVL8" s="33"/>
      <c r="SVM8" s="33"/>
      <c r="SVN8" s="33"/>
      <c r="SVO8" s="33"/>
      <c r="SVP8" s="33"/>
      <c r="SVQ8" s="33"/>
      <c r="SVR8" s="33"/>
      <c r="SVS8" s="33"/>
      <c r="SVT8" s="33"/>
      <c r="SVU8" s="33"/>
      <c r="SVV8" s="33"/>
      <c r="SVW8" s="33"/>
      <c r="SVX8" s="33"/>
      <c r="SVY8" s="33"/>
      <c r="SVZ8" s="33"/>
      <c r="SWA8" s="33"/>
      <c r="SWB8" s="33"/>
      <c r="SWC8" s="33"/>
      <c r="SWD8" s="33"/>
      <c r="SWE8" s="33"/>
      <c r="SWF8" s="33"/>
      <c r="SWG8" s="33"/>
      <c r="SWH8" s="33"/>
      <c r="SWI8" s="33"/>
      <c r="SWJ8" s="33"/>
      <c r="SWK8" s="33"/>
      <c r="SWL8" s="33"/>
      <c r="SWM8" s="33"/>
      <c r="SWN8" s="33"/>
      <c r="SWO8" s="33"/>
      <c r="SWP8" s="33"/>
      <c r="SWQ8" s="33"/>
      <c r="SWR8" s="33"/>
      <c r="SWS8" s="33"/>
      <c r="SWT8" s="33"/>
      <c r="SWU8" s="33"/>
      <c r="SWV8" s="33"/>
      <c r="SWW8" s="33"/>
      <c r="SWX8" s="33"/>
      <c r="SWY8" s="33"/>
      <c r="SWZ8" s="33"/>
      <c r="SXA8" s="33"/>
      <c r="SXB8" s="33"/>
      <c r="SXC8" s="33"/>
      <c r="SXD8" s="33"/>
      <c r="SXE8" s="33"/>
      <c r="SXF8" s="33"/>
      <c r="SXG8" s="33"/>
      <c r="SXH8" s="33"/>
      <c r="SXI8" s="33"/>
      <c r="SXJ8" s="33"/>
      <c r="SXK8" s="33"/>
      <c r="SXL8" s="33"/>
      <c r="SXM8" s="33"/>
      <c r="SXN8" s="33"/>
      <c r="SXO8" s="33"/>
      <c r="SXP8" s="33"/>
      <c r="SXQ8" s="33"/>
      <c r="SXR8" s="33"/>
      <c r="SXS8" s="33"/>
      <c r="SXT8" s="33"/>
      <c r="SXU8" s="33"/>
      <c r="SXV8" s="33"/>
      <c r="SXW8" s="33"/>
      <c r="SXX8" s="33"/>
      <c r="SXY8" s="33"/>
      <c r="SXZ8" s="33"/>
      <c r="SYA8" s="33"/>
      <c r="SYB8" s="33"/>
      <c r="SYC8" s="33"/>
      <c r="SYD8" s="33"/>
      <c r="SYE8" s="33"/>
      <c r="SYF8" s="33"/>
      <c r="SYG8" s="33"/>
      <c r="SYH8" s="33"/>
      <c r="SYI8" s="33"/>
      <c r="SYJ8" s="33"/>
      <c r="SYK8" s="33"/>
      <c r="SYL8" s="33"/>
      <c r="SYM8" s="33"/>
      <c r="SYN8" s="33"/>
      <c r="SYO8" s="33"/>
      <c r="SYP8" s="33"/>
      <c r="SYQ8" s="33"/>
      <c r="SYR8" s="33"/>
      <c r="SYS8" s="33"/>
      <c r="SYT8" s="33"/>
      <c r="SYU8" s="33"/>
      <c r="SYV8" s="33"/>
      <c r="SYW8" s="33"/>
      <c r="SYX8" s="33"/>
      <c r="SYY8" s="33"/>
      <c r="SYZ8" s="33"/>
      <c r="SZA8" s="33"/>
      <c r="SZB8" s="33"/>
      <c r="SZC8" s="33"/>
      <c r="SZD8" s="33"/>
      <c r="SZE8" s="33"/>
      <c r="SZF8" s="33"/>
      <c r="SZG8" s="33"/>
      <c r="SZH8" s="33"/>
      <c r="SZI8" s="33"/>
      <c r="SZJ8" s="33"/>
      <c r="SZK8" s="33"/>
      <c r="SZL8" s="33"/>
      <c r="SZM8" s="33"/>
      <c r="SZN8" s="33"/>
      <c r="SZO8" s="33"/>
      <c r="SZP8" s="33"/>
      <c r="SZQ8" s="33"/>
      <c r="SZR8" s="33"/>
      <c r="SZS8" s="33"/>
      <c r="SZT8" s="33"/>
      <c r="SZU8" s="33"/>
      <c r="SZV8" s="33"/>
      <c r="SZW8" s="33"/>
      <c r="SZX8" s="33"/>
      <c r="SZY8" s="33"/>
      <c r="SZZ8" s="33"/>
      <c r="TAA8" s="33"/>
      <c r="TAB8" s="33"/>
      <c r="TAC8" s="33"/>
      <c r="TAD8" s="33"/>
      <c r="TAE8" s="33"/>
      <c r="TAF8" s="33"/>
      <c r="TAG8" s="33"/>
      <c r="TAH8" s="33"/>
      <c r="TAI8" s="33"/>
      <c r="TAJ8" s="33"/>
      <c r="TAK8" s="33"/>
      <c r="TAL8" s="33"/>
      <c r="TAM8" s="33"/>
      <c r="TAN8" s="33"/>
      <c r="TAO8" s="33"/>
      <c r="TAP8" s="33"/>
      <c r="TAQ8" s="33"/>
      <c r="TAR8" s="33"/>
      <c r="TAS8" s="33"/>
      <c r="TAT8" s="33"/>
      <c r="TAU8" s="33"/>
      <c r="TAV8" s="33"/>
      <c r="TAW8" s="33"/>
      <c r="TAX8" s="33"/>
      <c r="TAY8" s="33"/>
      <c r="TAZ8" s="33"/>
      <c r="TBA8" s="33"/>
      <c r="TBB8" s="33"/>
      <c r="TBC8" s="33"/>
      <c r="TBD8" s="33"/>
      <c r="TBE8" s="33"/>
      <c r="TBF8" s="33"/>
      <c r="TBG8" s="33"/>
      <c r="TBH8" s="33"/>
      <c r="TBI8" s="33"/>
      <c r="TBJ8" s="33"/>
      <c r="TBK8" s="33"/>
      <c r="TBL8" s="33"/>
      <c r="TBM8" s="33"/>
      <c r="TBN8" s="33"/>
      <c r="TBO8" s="33"/>
      <c r="TBP8" s="33"/>
      <c r="TBQ8" s="33"/>
      <c r="TBR8" s="33"/>
      <c r="TBS8" s="33"/>
      <c r="TBT8" s="33"/>
      <c r="TBU8" s="33"/>
      <c r="TBV8" s="33"/>
      <c r="TBW8" s="33"/>
      <c r="TBX8" s="33"/>
      <c r="TBY8" s="33"/>
      <c r="TBZ8" s="33"/>
      <c r="TCA8" s="33"/>
      <c r="TCB8" s="33"/>
      <c r="TCC8" s="33"/>
      <c r="TCD8" s="33"/>
      <c r="TCE8" s="33"/>
      <c r="TCF8" s="33"/>
      <c r="TCG8" s="33"/>
      <c r="TCH8" s="33"/>
      <c r="TCI8" s="33"/>
      <c r="TCJ8" s="33"/>
      <c r="TCK8" s="33"/>
      <c r="TCL8" s="33"/>
      <c r="TCM8" s="33"/>
      <c r="TCN8" s="33"/>
      <c r="TCO8" s="33"/>
      <c r="TCP8" s="33"/>
      <c r="TCQ8" s="33"/>
      <c r="TCR8" s="33"/>
      <c r="TCS8" s="33"/>
      <c r="TCT8" s="33"/>
      <c r="TCU8" s="33"/>
      <c r="TCV8" s="33"/>
      <c r="TCW8" s="33"/>
      <c r="TCX8" s="33"/>
      <c r="TCY8" s="33"/>
      <c r="TCZ8" s="33"/>
      <c r="TDA8" s="33"/>
      <c r="TDB8" s="33"/>
      <c r="TDC8" s="33"/>
      <c r="TDD8" s="33"/>
      <c r="TDE8" s="33"/>
      <c r="TDF8" s="33"/>
      <c r="TDG8" s="33"/>
      <c r="TDH8" s="33"/>
      <c r="TDI8" s="33"/>
      <c r="TDJ8" s="33"/>
      <c r="TDK8" s="33"/>
      <c r="TDL8" s="33"/>
      <c r="TDM8" s="33"/>
      <c r="TDN8" s="33"/>
      <c r="TDO8" s="33"/>
      <c r="TDP8" s="33"/>
      <c r="TDQ8" s="33"/>
      <c r="TDR8" s="33"/>
      <c r="TDS8" s="33"/>
      <c r="TDT8" s="33"/>
      <c r="TDU8" s="33"/>
      <c r="TDV8" s="33"/>
      <c r="TDW8" s="33"/>
      <c r="TDX8" s="33"/>
      <c r="TDY8" s="33"/>
      <c r="TDZ8" s="33"/>
      <c r="TEA8" s="33"/>
      <c r="TEB8" s="33"/>
      <c r="TEC8" s="33"/>
      <c r="TED8" s="33"/>
      <c r="TEE8" s="33"/>
      <c r="TEF8" s="33"/>
      <c r="TEG8" s="33"/>
      <c r="TEH8" s="33"/>
      <c r="TEI8" s="33"/>
      <c r="TEJ8" s="33"/>
      <c r="TEK8" s="33"/>
      <c r="TEL8" s="33"/>
      <c r="TEM8" s="33"/>
      <c r="TEN8" s="33"/>
      <c r="TEO8" s="33"/>
      <c r="TEP8" s="33"/>
      <c r="TEQ8" s="33"/>
      <c r="TER8" s="33"/>
      <c r="TES8" s="33"/>
      <c r="TET8" s="33"/>
      <c r="TEU8" s="33"/>
      <c r="TEV8" s="33"/>
      <c r="TEW8" s="33"/>
      <c r="TEX8" s="33"/>
      <c r="TEY8" s="33"/>
      <c r="TEZ8" s="33"/>
      <c r="TFA8" s="33"/>
      <c r="TFB8" s="33"/>
      <c r="TFC8" s="33"/>
      <c r="TFD8" s="33"/>
      <c r="TFE8" s="33"/>
      <c r="TFF8" s="33"/>
      <c r="TFG8" s="33"/>
      <c r="TFH8" s="33"/>
      <c r="TFI8" s="33"/>
      <c r="TFJ8" s="33"/>
      <c r="TFK8" s="33"/>
      <c r="TFL8" s="33"/>
      <c r="TFM8" s="33"/>
      <c r="TFN8" s="33"/>
      <c r="TFO8" s="33"/>
      <c r="TFP8" s="33"/>
      <c r="TFQ8" s="33"/>
      <c r="TFR8" s="33"/>
      <c r="TFS8" s="33"/>
      <c r="TFT8" s="33"/>
      <c r="TFU8" s="33"/>
      <c r="TFV8" s="33"/>
      <c r="TFW8" s="33"/>
      <c r="TFX8" s="33"/>
      <c r="TFY8" s="33"/>
      <c r="TFZ8" s="33"/>
      <c r="TGA8" s="33"/>
      <c r="TGB8" s="33"/>
      <c r="TGC8" s="33"/>
      <c r="TGD8" s="33"/>
      <c r="TGE8" s="33"/>
      <c r="TGF8" s="33"/>
      <c r="TGG8" s="33"/>
      <c r="TGH8" s="33"/>
      <c r="TGI8" s="33"/>
      <c r="TGJ8" s="33"/>
      <c r="TGK8" s="33"/>
      <c r="TGL8" s="33"/>
      <c r="TGM8" s="33"/>
      <c r="TGN8" s="33"/>
      <c r="TGO8" s="33"/>
      <c r="TGP8" s="33"/>
      <c r="TGQ8" s="33"/>
      <c r="TGR8" s="33"/>
      <c r="TGS8" s="33"/>
      <c r="TGT8" s="33"/>
      <c r="TGU8" s="33"/>
      <c r="TGV8" s="33"/>
      <c r="TGW8" s="33"/>
      <c r="TGX8" s="33"/>
      <c r="TGY8" s="33"/>
      <c r="TGZ8" s="33"/>
      <c r="THA8" s="33"/>
      <c r="THB8" s="33"/>
      <c r="THC8" s="33"/>
      <c r="THD8" s="33"/>
      <c r="THE8" s="33"/>
      <c r="THF8" s="33"/>
      <c r="THG8" s="33"/>
      <c r="THH8" s="33"/>
      <c r="THI8" s="33"/>
      <c r="THJ8" s="33"/>
      <c r="THK8" s="33"/>
      <c r="THL8" s="33"/>
      <c r="THM8" s="33"/>
      <c r="THN8" s="33"/>
      <c r="THO8" s="33"/>
      <c r="THP8" s="33"/>
      <c r="THQ8" s="33"/>
      <c r="THR8" s="33"/>
      <c r="THS8" s="33"/>
      <c r="THT8" s="33"/>
      <c r="THU8" s="33"/>
      <c r="THV8" s="33"/>
      <c r="THW8" s="33"/>
      <c r="THX8" s="33"/>
      <c r="THY8" s="33"/>
      <c r="THZ8" s="33"/>
      <c r="TIA8" s="33"/>
      <c r="TIB8" s="33"/>
      <c r="TIC8" s="33"/>
      <c r="TID8" s="33"/>
      <c r="TIE8" s="33"/>
      <c r="TIF8" s="33"/>
      <c r="TIG8" s="33"/>
      <c r="TIH8" s="33"/>
      <c r="TII8" s="33"/>
      <c r="TIJ8" s="33"/>
      <c r="TIK8" s="33"/>
      <c r="TIL8" s="33"/>
      <c r="TIM8" s="33"/>
      <c r="TIN8" s="33"/>
      <c r="TIO8" s="33"/>
      <c r="TIP8" s="33"/>
      <c r="TIQ8" s="33"/>
      <c r="TIR8" s="33"/>
      <c r="TIS8" s="33"/>
      <c r="TIT8" s="33"/>
      <c r="TIU8" s="33"/>
      <c r="TIV8" s="33"/>
      <c r="TIW8" s="33"/>
      <c r="TIX8" s="33"/>
      <c r="TIY8" s="33"/>
      <c r="TIZ8" s="33"/>
      <c r="TJA8" s="33"/>
      <c r="TJB8" s="33"/>
      <c r="TJC8" s="33"/>
      <c r="TJD8" s="33"/>
      <c r="TJE8" s="33"/>
      <c r="TJF8" s="33"/>
      <c r="TJG8" s="33"/>
      <c r="TJH8" s="33"/>
      <c r="TJI8" s="33"/>
      <c r="TJJ8" s="33"/>
      <c r="TJK8" s="33"/>
      <c r="TJL8" s="33"/>
      <c r="TJM8" s="33"/>
      <c r="TJN8" s="33"/>
      <c r="TJO8" s="33"/>
      <c r="TJP8" s="33"/>
      <c r="TJQ8" s="33"/>
      <c r="TJR8" s="33"/>
      <c r="TJS8" s="33"/>
      <c r="TJT8" s="33"/>
      <c r="TJU8" s="33"/>
      <c r="TJV8" s="33"/>
      <c r="TJW8" s="33"/>
      <c r="TJX8" s="33"/>
      <c r="TJY8" s="33"/>
      <c r="TJZ8" s="33"/>
      <c r="TKA8" s="33"/>
      <c r="TKB8" s="33"/>
      <c r="TKC8" s="33"/>
      <c r="TKD8" s="33"/>
      <c r="TKE8" s="33"/>
      <c r="TKF8" s="33"/>
      <c r="TKG8" s="33"/>
      <c r="TKH8" s="33"/>
      <c r="TKI8" s="33"/>
      <c r="TKJ8" s="33"/>
      <c r="TKK8" s="33"/>
      <c r="TKL8" s="33"/>
      <c r="TKM8" s="33"/>
      <c r="TKN8" s="33"/>
      <c r="TKO8" s="33"/>
      <c r="TKP8" s="33"/>
      <c r="TKQ8" s="33"/>
      <c r="TKR8" s="33"/>
      <c r="TKS8" s="33"/>
      <c r="TKT8" s="33"/>
      <c r="TKU8" s="33"/>
      <c r="TKV8" s="33"/>
      <c r="TKW8" s="33"/>
      <c r="TKX8" s="33"/>
      <c r="TKY8" s="33"/>
      <c r="TKZ8" s="33"/>
      <c r="TLA8" s="33"/>
      <c r="TLB8" s="33"/>
      <c r="TLC8" s="33"/>
      <c r="TLD8" s="33"/>
      <c r="TLE8" s="33"/>
      <c r="TLF8" s="33"/>
      <c r="TLG8" s="33"/>
      <c r="TLH8" s="33"/>
      <c r="TLI8" s="33"/>
      <c r="TLJ8" s="33"/>
      <c r="TLK8" s="33"/>
      <c r="TLL8" s="33"/>
      <c r="TLM8" s="33"/>
      <c r="TLN8" s="33"/>
      <c r="TLO8" s="33"/>
      <c r="TLP8" s="33"/>
      <c r="TLQ8" s="33"/>
      <c r="TLR8" s="33"/>
      <c r="TLS8" s="33"/>
      <c r="TLT8" s="33"/>
      <c r="TLU8" s="33"/>
      <c r="TLV8" s="33"/>
      <c r="TLW8" s="33"/>
      <c r="TLX8" s="33"/>
      <c r="TLY8" s="33"/>
      <c r="TLZ8" s="33"/>
      <c r="TMA8" s="33"/>
      <c r="TMB8" s="33"/>
      <c r="TMC8" s="33"/>
      <c r="TMD8" s="33"/>
      <c r="TME8" s="33"/>
      <c r="TMF8" s="33"/>
      <c r="TMG8" s="33"/>
      <c r="TMH8" s="33"/>
      <c r="TMI8" s="33"/>
      <c r="TMJ8" s="33"/>
      <c r="TMK8" s="33"/>
      <c r="TML8" s="33"/>
      <c r="TMM8" s="33"/>
      <c r="TMN8" s="33"/>
      <c r="TMO8" s="33"/>
      <c r="TMP8" s="33"/>
      <c r="TMQ8" s="33"/>
      <c r="TMR8" s="33"/>
      <c r="TMS8" s="33"/>
      <c r="TMT8" s="33"/>
      <c r="TMU8" s="33"/>
      <c r="TMV8" s="33"/>
      <c r="TMW8" s="33"/>
      <c r="TMX8" s="33"/>
      <c r="TMY8" s="33"/>
      <c r="TMZ8" s="33"/>
      <c r="TNA8" s="33"/>
      <c r="TNB8" s="33"/>
      <c r="TNC8" s="33"/>
      <c r="TND8" s="33"/>
      <c r="TNE8" s="33"/>
      <c r="TNF8" s="33"/>
      <c r="TNG8" s="33"/>
      <c r="TNH8" s="33"/>
      <c r="TNI8" s="33"/>
      <c r="TNJ8" s="33"/>
      <c r="TNK8" s="33"/>
      <c r="TNL8" s="33"/>
      <c r="TNM8" s="33"/>
      <c r="TNN8" s="33"/>
      <c r="TNO8" s="33"/>
      <c r="TNP8" s="33"/>
      <c r="TNQ8" s="33"/>
      <c r="TNR8" s="33"/>
      <c r="TNS8" s="33"/>
      <c r="TNT8" s="33"/>
      <c r="TNU8" s="33"/>
      <c r="TNV8" s="33"/>
      <c r="TNW8" s="33"/>
      <c r="TNX8" s="33"/>
      <c r="TNY8" s="33"/>
      <c r="TNZ8" s="33"/>
      <c r="TOA8" s="33"/>
      <c r="TOB8" s="33"/>
      <c r="TOC8" s="33"/>
      <c r="TOD8" s="33"/>
      <c r="TOE8" s="33"/>
      <c r="TOF8" s="33"/>
      <c r="TOG8" s="33"/>
      <c r="TOH8" s="33"/>
      <c r="TOI8" s="33"/>
      <c r="TOJ8" s="33"/>
      <c r="TOK8" s="33"/>
      <c r="TOL8" s="33"/>
      <c r="TOM8" s="33"/>
      <c r="TON8" s="33"/>
      <c r="TOO8" s="33"/>
      <c r="TOP8" s="33"/>
      <c r="TOQ8" s="33"/>
      <c r="TOR8" s="33"/>
      <c r="TOS8" s="33"/>
      <c r="TOT8" s="33"/>
      <c r="TOU8" s="33"/>
      <c r="TOV8" s="33"/>
      <c r="TOW8" s="33"/>
      <c r="TOX8" s="33"/>
      <c r="TOY8" s="33"/>
      <c r="TOZ8" s="33"/>
      <c r="TPA8" s="33"/>
      <c r="TPB8" s="33"/>
      <c r="TPC8" s="33"/>
      <c r="TPD8" s="33"/>
      <c r="TPE8" s="33"/>
      <c r="TPF8" s="33"/>
      <c r="TPG8" s="33"/>
      <c r="TPH8" s="33"/>
      <c r="TPI8" s="33"/>
      <c r="TPJ8" s="33"/>
      <c r="TPK8" s="33"/>
      <c r="TPL8" s="33"/>
      <c r="TPM8" s="33"/>
      <c r="TPN8" s="33"/>
      <c r="TPO8" s="33"/>
      <c r="TPP8" s="33"/>
      <c r="TPQ8" s="33"/>
      <c r="TPR8" s="33"/>
      <c r="TPS8" s="33"/>
      <c r="TPT8" s="33"/>
      <c r="TPU8" s="33"/>
      <c r="TPV8" s="33"/>
      <c r="TPW8" s="33"/>
      <c r="TPX8" s="33"/>
      <c r="TPY8" s="33"/>
      <c r="TPZ8" s="33"/>
      <c r="TQA8" s="33"/>
      <c r="TQB8" s="33"/>
      <c r="TQC8" s="33"/>
      <c r="TQD8" s="33"/>
      <c r="TQE8" s="33"/>
      <c r="TQF8" s="33"/>
      <c r="TQG8" s="33"/>
      <c r="TQH8" s="33"/>
      <c r="TQI8" s="33"/>
      <c r="TQJ8" s="33"/>
      <c r="TQK8" s="33"/>
      <c r="TQL8" s="33"/>
      <c r="TQM8" s="33"/>
      <c r="TQN8" s="33"/>
      <c r="TQO8" s="33"/>
      <c r="TQP8" s="33"/>
      <c r="TQQ8" s="33"/>
      <c r="TQR8" s="33"/>
      <c r="TQS8" s="33"/>
      <c r="TQT8" s="33"/>
      <c r="TQU8" s="33"/>
      <c r="TQV8" s="33"/>
      <c r="TQW8" s="33"/>
      <c r="TQX8" s="33"/>
      <c r="TQY8" s="33"/>
      <c r="TQZ8" s="33"/>
      <c r="TRA8" s="33"/>
      <c r="TRB8" s="33"/>
      <c r="TRC8" s="33"/>
      <c r="TRD8" s="33"/>
      <c r="TRE8" s="33"/>
      <c r="TRF8" s="33"/>
      <c r="TRG8" s="33"/>
      <c r="TRH8" s="33"/>
      <c r="TRI8" s="33"/>
      <c r="TRJ8" s="33"/>
      <c r="TRK8" s="33"/>
      <c r="TRL8" s="33"/>
      <c r="TRM8" s="33"/>
      <c r="TRN8" s="33"/>
      <c r="TRO8" s="33"/>
      <c r="TRP8" s="33"/>
      <c r="TRQ8" s="33"/>
      <c r="TRR8" s="33"/>
      <c r="TRS8" s="33"/>
      <c r="TRT8" s="33"/>
      <c r="TRU8" s="33"/>
      <c r="TRV8" s="33"/>
      <c r="TRW8" s="33"/>
      <c r="TRX8" s="33"/>
      <c r="TRY8" s="33"/>
      <c r="TRZ8" s="33"/>
      <c r="TSA8" s="33"/>
      <c r="TSB8" s="33"/>
      <c r="TSC8" s="33"/>
      <c r="TSD8" s="33"/>
      <c r="TSE8" s="33"/>
      <c r="TSF8" s="33"/>
      <c r="TSG8" s="33"/>
      <c r="TSH8" s="33"/>
      <c r="TSI8" s="33"/>
      <c r="TSJ8" s="33"/>
      <c r="TSK8" s="33"/>
      <c r="TSL8" s="33"/>
      <c r="TSM8" s="33"/>
      <c r="TSN8" s="33"/>
      <c r="TSO8" s="33"/>
      <c r="TSP8" s="33"/>
      <c r="TSQ8" s="33"/>
      <c r="TSR8" s="33"/>
      <c r="TSS8" s="33"/>
      <c r="TST8" s="33"/>
      <c r="TSU8" s="33"/>
      <c r="TSV8" s="33"/>
      <c r="TSW8" s="33"/>
      <c r="TSX8" s="33"/>
      <c r="TSY8" s="33"/>
      <c r="TSZ8" s="33"/>
      <c r="TTA8" s="33"/>
      <c r="TTB8" s="33"/>
      <c r="TTC8" s="33"/>
      <c r="TTD8" s="33"/>
      <c r="TTE8" s="33"/>
      <c r="TTF8" s="33"/>
      <c r="TTG8" s="33"/>
      <c r="TTH8" s="33"/>
      <c r="TTI8" s="33"/>
      <c r="TTJ8" s="33"/>
      <c r="TTK8" s="33"/>
      <c r="TTL8" s="33"/>
      <c r="TTM8" s="33"/>
      <c r="TTN8" s="33"/>
      <c r="TTO8" s="33"/>
      <c r="TTP8" s="33"/>
      <c r="TTQ8" s="33"/>
      <c r="TTR8" s="33"/>
      <c r="TTS8" s="33"/>
      <c r="TTT8" s="33"/>
      <c r="TTU8" s="33"/>
      <c r="TTV8" s="33"/>
      <c r="TTW8" s="33"/>
      <c r="TTX8" s="33"/>
      <c r="TTY8" s="33"/>
      <c r="TTZ8" s="33"/>
      <c r="TUA8" s="33"/>
      <c r="TUB8" s="33"/>
      <c r="TUC8" s="33"/>
      <c r="TUD8" s="33"/>
      <c r="TUE8" s="33"/>
      <c r="TUF8" s="33"/>
      <c r="TUG8" s="33"/>
      <c r="TUH8" s="33"/>
      <c r="TUI8" s="33"/>
      <c r="TUJ8" s="33"/>
      <c r="TUK8" s="33"/>
      <c r="TUL8" s="33"/>
      <c r="TUM8" s="33"/>
      <c r="TUN8" s="33"/>
      <c r="TUO8" s="33"/>
      <c r="TUP8" s="33"/>
      <c r="TUQ8" s="33"/>
      <c r="TUR8" s="33"/>
      <c r="TUS8" s="33"/>
      <c r="TUT8" s="33"/>
      <c r="TUU8" s="33"/>
      <c r="TUV8" s="33"/>
      <c r="TUW8" s="33"/>
      <c r="TUX8" s="33"/>
      <c r="TUY8" s="33"/>
      <c r="TUZ8" s="33"/>
      <c r="TVA8" s="33"/>
      <c r="TVB8" s="33"/>
      <c r="TVC8" s="33"/>
      <c r="TVD8" s="33"/>
      <c r="TVE8" s="33"/>
      <c r="TVF8" s="33"/>
      <c r="TVG8" s="33"/>
      <c r="TVH8" s="33"/>
      <c r="TVI8" s="33"/>
      <c r="TVJ8" s="33"/>
      <c r="TVK8" s="33"/>
      <c r="TVL8" s="33"/>
      <c r="TVM8" s="33"/>
      <c r="TVN8" s="33"/>
      <c r="TVO8" s="33"/>
      <c r="TVP8" s="33"/>
      <c r="TVQ8" s="33"/>
      <c r="TVR8" s="33"/>
      <c r="TVS8" s="33"/>
      <c r="TVT8" s="33"/>
      <c r="TVU8" s="33"/>
      <c r="TVV8" s="33"/>
      <c r="TVW8" s="33"/>
      <c r="TVX8" s="33"/>
      <c r="TVY8" s="33"/>
      <c r="TVZ8" s="33"/>
      <c r="TWA8" s="33"/>
      <c r="TWB8" s="33"/>
      <c r="TWC8" s="33"/>
      <c r="TWD8" s="33"/>
      <c r="TWE8" s="33"/>
      <c r="TWF8" s="33"/>
      <c r="TWG8" s="33"/>
      <c r="TWH8" s="33"/>
      <c r="TWI8" s="33"/>
      <c r="TWJ8" s="33"/>
      <c r="TWK8" s="33"/>
      <c r="TWL8" s="33"/>
      <c r="TWM8" s="33"/>
      <c r="TWN8" s="33"/>
      <c r="TWO8" s="33"/>
      <c r="TWP8" s="33"/>
      <c r="TWQ8" s="33"/>
      <c r="TWR8" s="33"/>
      <c r="TWS8" s="33"/>
      <c r="TWT8" s="33"/>
      <c r="TWU8" s="33"/>
      <c r="TWV8" s="33"/>
      <c r="TWW8" s="33"/>
      <c r="TWX8" s="33"/>
      <c r="TWY8" s="33"/>
      <c r="TWZ8" s="33"/>
      <c r="TXA8" s="33"/>
      <c r="TXB8" s="33"/>
      <c r="TXC8" s="33"/>
      <c r="TXD8" s="33"/>
      <c r="TXE8" s="33"/>
      <c r="TXF8" s="33"/>
      <c r="TXG8" s="33"/>
      <c r="TXH8" s="33"/>
      <c r="TXI8" s="33"/>
      <c r="TXJ8" s="33"/>
      <c r="TXK8" s="33"/>
      <c r="TXL8" s="33"/>
      <c r="TXM8" s="33"/>
      <c r="TXN8" s="33"/>
      <c r="TXO8" s="33"/>
      <c r="TXP8" s="33"/>
      <c r="TXQ8" s="33"/>
      <c r="TXR8" s="33"/>
      <c r="TXS8" s="33"/>
      <c r="TXT8" s="33"/>
      <c r="TXU8" s="33"/>
      <c r="TXV8" s="33"/>
      <c r="TXW8" s="33"/>
      <c r="TXX8" s="33"/>
      <c r="TXY8" s="33"/>
      <c r="TXZ8" s="33"/>
      <c r="TYA8" s="33"/>
      <c r="TYB8" s="33"/>
      <c r="TYC8" s="33"/>
      <c r="TYD8" s="33"/>
      <c r="TYE8" s="33"/>
      <c r="TYF8" s="33"/>
      <c r="TYG8" s="33"/>
      <c r="TYH8" s="33"/>
      <c r="TYI8" s="33"/>
      <c r="TYJ8" s="33"/>
      <c r="TYK8" s="33"/>
      <c r="TYL8" s="33"/>
      <c r="TYM8" s="33"/>
      <c r="TYN8" s="33"/>
      <c r="TYO8" s="33"/>
      <c r="TYP8" s="33"/>
      <c r="TYQ8" s="33"/>
      <c r="TYR8" s="33"/>
      <c r="TYS8" s="33"/>
      <c r="TYT8" s="33"/>
      <c r="TYU8" s="33"/>
      <c r="TYV8" s="33"/>
      <c r="TYW8" s="33"/>
      <c r="TYX8" s="33"/>
      <c r="TYY8" s="33"/>
      <c r="TYZ8" s="33"/>
      <c r="TZA8" s="33"/>
      <c r="TZB8" s="33"/>
      <c r="TZC8" s="33"/>
      <c r="TZD8" s="33"/>
      <c r="TZE8" s="33"/>
      <c r="TZF8" s="33"/>
      <c r="TZG8" s="33"/>
      <c r="TZH8" s="33"/>
      <c r="TZI8" s="33"/>
      <c r="TZJ8" s="33"/>
      <c r="TZK8" s="33"/>
      <c r="TZL8" s="33"/>
      <c r="TZM8" s="33"/>
      <c r="TZN8" s="33"/>
      <c r="TZO8" s="33"/>
      <c r="TZP8" s="33"/>
      <c r="TZQ8" s="33"/>
      <c r="TZR8" s="33"/>
      <c r="TZS8" s="33"/>
      <c r="TZT8" s="33"/>
      <c r="TZU8" s="33"/>
      <c r="TZV8" s="33"/>
      <c r="TZW8" s="33"/>
      <c r="TZX8" s="33"/>
      <c r="TZY8" s="33"/>
      <c r="TZZ8" s="33"/>
      <c r="UAA8" s="33"/>
      <c r="UAB8" s="33"/>
      <c r="UAC8" s="33"/>
      <c r="UAD8" s="33"/>
      <c r="UAE8" s="33"/>
      <c r="UAF8" s="33"/>
      <c r="UAG8" s="33"/>
      <c r="UAH8" s="33"/>
      <c r="UAI8" s="33"/>
      <c r="UAJ8" s="33"/>
      <c r="UAK8" s="33"/>
      <c r="UAL8" s="33"/>
      <c r="UAM8" s="33"/>
      <c r="UAN8" s="33"/>
      <c r="UAO8" s="33"/>
      <c r="UAP8" s="33"/>
      <c r="UAQ8" s="33"/>
      <c r="UAR8" s="33"/>
      <c r="UAS8" s="33"/>
      <c r="UAT8" s="33"/>
      <c r="UAU8" s="33"/>
      <c r="UAV8" s="33"/>
      <c r="UAW8" s="33"/>
      <c r="UAX8" s="33"/>
      <c r="UAY8" s="33"/>
      <c r="UAZ8" s="33"/>
      <c r="UBA8" s="33"/>
      <c r="UBB8" s="33"/>
      <c r="UBC8" s="33"/>
      <c r="UBD8" s="33"/>
      <c r="UBE8" s="33"/>
      <c r="UBF8" s="33"/>
      <c r="UBG8" s="33"/>
      <c r="UBH8" s="33"/>
      <c r="UBI8" s="33"/>
      <c r="UBJ8" s="33"/>
      <c r="UBK8" s="33"/>
      <c r="UBL8" s="33"/>
      <c r="UBM8" s="33"/>
      <c r="UBN8" s="33"/>
      <c r="UBO8" s="33"/>
      <c r="UBP8" s="33"/>
      <c r="UBQ8" s="33"/>
      <c r="UBR8" s="33"/>
      <c r="UBS8" s="33"/>
      <c r="UBT8" s="33"/>
      <c r="UBU8" s="33"/>
      <c r="UBV8" s="33"/>
      <c r="UBW8" s="33"/>
      <c r="UBX8" s="33"/>
      <c r="UBY8" s="33"/>
      <c r="UBZ8" s="33"/>
      <c r="UCA8" s="33"/>
      <c r="UCB8" s="33"/>
      <c r="UCC8" s="33"/>
      <c r="UCD8" s="33"/>
      <c r="UCE8" s="33"/>
      <c r="UCF8" s="33"/>
      <c r="UCG8" s="33"/>
      <c r="UCH8" s="33"/>
      <c r="UCI8" s="33"/>
      <c r="UCJ8" s="33"/>
      <c r="UCK8" s="33"/>
      <c r="UCL8" s="33"/>
      <c r="UCM8" s="33"/>
      <c r="UCN8" s="33"/>
      <c r="UCO8" s="33"/>
      <c r="UCP8" s="33"/>
      <c r="UCQ8" s="33"/>
      <c r="UCR8" s="33"/>
      <c r="UCS8" s="33"/>
      <c r="UCT8" s="33"/>
      <c r="UCU8" s="33"/>
      <c r="UCV8" s="33"/>
      <c r="UCW8" s="33"/>
      <c r="UCX8" s="33"/>
      <c r="UCY8" s="33"/>
      <c r="UCZ8" s="33"/>
      <c r="UDA8" s="33"/>
      <c r="UDB8" s="33"/>
      <c r="UDC8" s="33"/>
      <c r="UDD8" s="33"/>
      <c r="UDE8" s="33"/>
      <c r="UDF8" s="33"/>
      <c r="UDG8" s="33"/>
      <c r="UDH8" s="33"/>
      <c r="UDI8" s="33"/>
      <c r="UDJ8" s="33"/>
      <c r="UDK8" s="33"/>
      <c r="UDL8" s="33"/>
      <c r="UDM8" s="33"/>
      <c r="UDN8" s="33"/>
      <c r="UDO8" s="33"/>
      <c r="UDP8" s="33"/>
      <c r="UDQ8" s="33"/>
      <c r="UDR8" s="33"/>
      <c r="UDS8" s="33"/>
      <c r="UDT8" s="33"/>
      <c r="UDU8" s="33"/>
      <c r="UDV8" s="33"/>
      <c r="UDW8" s="33"/>
      <c r="UDX8" s="33"/>
      <c r="UDY8" s="33"/>
      <c r="UDZ8" s="33"/>
      <c r="UEA8" s="33"/>
      <c r="UEB8" s="33"/>
      <c r="UEC8" s="33"/>
      <c r="UED8" s="33"/>
      <c r="UEE8" s="33"/>
      <c r="UEF8" s="33"/>
      <c r="UEG8" s="33"/>
      <c r="UEH8" s="33"/>
      <c r="UEI8" s="33"/>
      <c r="UEJ8" s="33"/>
      <c r="UEK8" s="33"/>
      <c r="UEL8" s="33"/>
      <c r="UEM8" s="33"/>
      <c r="UEN8" s="33"/>
      <c r="UEO8" s="33"/>
      <c r="UEP8" s="33"/>
      <c r="UEQ8" s="33"/>
      <c r="UER8" s="33"/>
      <c r="UES8" s="33"/>
      <c r="UET8" s="33"/>
      <c r="UEU8" s="33"/>
      <c r="UEV8" s="33"/>
      <c r="UEW8" s="33"/>
      <c r="UEX8" s="33"/>
      <c r="UEY8" s="33"/>
      <c r="UEZ8" s="33"/>
      <c r="UFA8" s="33"/>
      <c r="UFB8" s="33"/>
      <c r="UFC8" s="33"/>
      <c r="UFD8" s="33"/>
      <c r="UFE8" s="33"/>
      <c r="UFF8" s="33"/>
      <c r="UFG8" s="33"/>
      <c r="UFH8" s="33"/>
      <c r="UFI8" s="33"/>
      <c r="UFJ8" s="33"/>
      <c r="UFK8" s="33"/>
      <c r="UFL8" s="33"/>
      <c r="UFM8" s="33"/>
      <c r="UFN8" s="33"/>
      <c r="UFO8" s="33"/>
      <c r="UFP8" s="33"/>
      <c r="UFQ8" s="33"/>
      <c r="UFR8" s="33"/>
      <c r="UFS8" s="33"/>
      <c r="UFT8" s="33"/>
      <c r="UFU8" s="33"/>
      <c r="UFV8" s="33"/>
      <c r="UFW8" s="33"/>
      <c r="UFX8" s="33"/>
      <c r="UFY8" s="33"/>
      <c r="UFZ8" s="33"/>
      <c r="UGA8" s="33"/>
      <c r="UGB8" s="33"/>
      <c r="UGC8" s="33"/>
      <c r="UGD8" s="33"/>
      <c r="UGE8" s="33"/>
      <c r="UGF8" s="33"/>
      <c r="UGG8" s="33"/>
      <c r="UGH8" s="33"/>
      <c r="UGI8" s="33"/>
      <c r="UGJ8" s="33"/>
      <c r="UGK8" s="33"/>
      <c r="UGL8" s="33"/>
      <c r="UGM8" s="33"/>
      <c r="UGN8" s="33"/>
      <c r="UGO8" s="33"/>
      <c r="UGP8" s="33"/>
      <c r="UGQ8" s="33"/>
      <c r="UGR8" s="33"/>
      <c r="UGS8" s="33"/>
      <c r="UGT8" s="33"/>
      <c r="UGU8" s="33"/>
      <c r="UGV8" s="33"/>
      <c r="UGW8" s="33"/>
      <c r="UGX8" s="33"/>
      <c r="UGY8" s="33"/>
      <c r="UGZ8" s="33"/>
      <c r="UHA8" s="33"/>
      <c r="UHB8" s="33"/>
      <c r="UHC8" s="33"/>
      <c r="UHD8" s="33"/>
      <c r="UHE8" s="33"/>
      <c r="UHF8" s="33"/>
      <c r="UHG8" s="33"/>
      <c r="UHH8" s="33"/>
      <c r="UHI8" s="33"/>
      <c r="UHJ8" s="33"/>
      <c r="UHK8" s="33"/>
      <c r="UHL8" s="33"/>
      <c r="UHM8" s="33"/>
      <c r="UHN8" s="33"/>
      <c r="UHO8" s="33"/>
      <c r="UHP8" s="33"/>
      <c r="UHQ8" s="33"/>
      <c r="UHR8" s="33"/>
      <c r="UHS8" s="33"/>
      <c r="UHT8" s="33"/>
      <c r="UHU8" s="33"/>
      <c r="UHV8" s="33"/>
      <c r="UHW8" s="33"/>
      <c r="UHX8" s="33"/>
      <c r="UHY8" s="33"/>
      <c r="UHZ8" s="33"/>
      <c r="UIA8" s="33"/>
      <c r="UIB8" s="33"/>
      <c r="UIC8" s="33"/>
      <c r="UID8" s="33"/>
      <c r="UIE8" s="33"/>
      <c r="UIF8" s="33"/>
      <c r="UIG8" s="33"/>
      <c r="UIH8" s="33"/>
      <c r="UII8" s="33"/>
      <c r="UIJ8" s="33"/>
      <c r="UIK8" s="33"/>
      <c r="UIL8" s="33"/>
      <c r="UIM8" s="33"/>
      <c r="UIN8" s="33"/>
      <c r="UIO8" s="33"/>
      <c r="UIP8" s="33"/>
      <c r="UIQ8" s="33"/>
      <c r="UIR8" s="33"/>
      <c r="UIS8" s="33"/>
      <c r="UIT8" s="33"/>
      <c r="UIU8" s="33"/>
      <c r="UIV8" s="33"/>
      <c r="UIW8" s="33"/>
      <c r="UIX8" s="33"/>
      <c r="UIY8" s="33"/>
      <c r="UIZ8" s="33"/>
      <c r="UJA8" s="33"/>
      <c r="UJB8" s="33"/>
      <c r="UJC8" s="33"/>
      <c r="UJD8" s="33"/>
      <c r="UJE8" s="33"/>
      <c r="UJF8" s="33"/>
      <c r="UJG8" s="33"/>
      <c r="UJH8" s="33"/>
      <c r="UJI8" s="33"/>
      <c r="UJJ8" s="33"/>
      <c r="UJK8" s="33"/>
      <c r="UJL8" s="33"/>
      <c r="UJM8" s="33"/>
      <c r="UJN8" s="33"/>
      <c r="UJO8" s="33"/>
      <c r="UJP8" s="33"/>
      <c r="UJQ8" s="33"/>
      <c r="UJR8" s="33"/>
      <c r="UJS8" s="33"/>
      <c r="UJT8" s="33"/>
      <c r="UJU8" s="33"/>
      <c r="UJV8" s="33"/>
      <c r="UJW8" s="33"/>
      <c r="UJX8" s="33"/>
      <c r="UJY8" s="33"/>
      <c r="UJZ8" s="33"/>
      <c r="UKA8" s="33"/>
      <c r="UKB8" s="33"/>
      <c r="UKC8" s="33"/>
      <c r="UKD8" s="33"/>
      <c r="UKE8" s="33"/>
      <c r="UKF8" s="33"/>
      <c r="UKG8" s="33"/>
      <c r="UKH8" s="33"/>
      <c r="UKI8" s="33"/>
      <c r="UKJ8" s="33"/>
      <c r="UKK8" s="33"/>
      <c r="UKL8" s="33"/>
      <c r="UKM8" s="33"/>
      <c r="UKN8" s="33"/>
      <c r="UKO8" s="33"/>
      <c r="UKP8" s="33"/>
      <c r="UKQ8" s="33"/>
      <c r="UKR8" s="33"/>
      <c r="UKS8" s="33"/>
      <c r="UKT8" s="33"/>
      <c r="UKU8" s="33"/>
      <c r="UKV8" s="33"/>
      <c r="UKW8" s="33"/>
      <c r="UKX8" s="33"/>
      <c r="UKY8" s="33"/>
      <c r="UKZ8" s="33"/>
      <c r="ULA8" s="33"/>
      <c r="ULB8" s="33"/>
      <c r="ULC8" s="33"/>
      <c r="ULD8" s="33"/>
      <c r="ULE8" s="33"/>
      <c r="ULF8" s="33"/>
      <c r="ULG8" s="33"/>
      <c r="ULH8" s="33"/>
      <c r="ULI8" s="33"/>
      <c r="ULJ8" s="33"/>
      <c r="ULK8" s="33"/>
      <c r="ULL8" s="33"/>
      <c r="ULM8" s="33"/>
      <c r="ULN8" s="33"/>
      <c r="ULO8" s="33"/>
      <c r="ULP8" s="33"/>
      <c r="ULQ8" s="33"/>
      <c r="ULR8" s="33"/>
      <c r="ULS8" s="33"/>
      <c r="ULT8" s="33"/>
      <c r="ULU8" s="33"/>
      <c r="ULV8" s="33"/>
      <c r="ULW8" s="33"/>
      <c r="ULX8" s="33"/>
      <c r="ULY8" s="33"/>
      <c r="ULZ8" s="33"/>
      <c r="UMA8" s="33"/>
      <c r="UMB8" s="33"/>
      <c r="UMC8" s="33"/>
      <c r="UMD8" s="33"/>
      <c r="UME8" s="33"/>
      <c r="UMF8" s="33"/>
      <c r="UMG8" s="33"/>
      <c r="UMH8" s="33"/>
      <c r="UMI8" s="33"/>
      <c r="UMJ8" s="33"/>
      <c r="UMK8" s="33"/>
      <c r="UML8" s="33"/>
      <c r="UMM8" s="33"/>
      <c r="UMN8" s="33"/>
      <c r="UMO8" s="33"/>
      <c r="UMP8" s="33"/>
      <c r="UMQ8" s="33"/>
      <c r="UMR8" s="33"/>
      <c r="UMS8" s="33"/>
      <c r="UMT8" s="33"/>
      <c r="UMU8" s="33"/>
      <c r="UMV8" s="33"/>
      <c r="UMW8" s="33"/>
      <c r="UMX8" s="33"/>
      <c r="UMY8" s="33"/>
      <c r="UMZ8" s="33"/>
      <c r="UNA8" s="33"/>
      <c r="UNB8" s="33"/>
      <c r="UNC8" s="33"/>
      <c r="UND8" s="33"/>
      <c r="UNE8" s="33"/>
      <c r="UNF8" s="33"/>
      <c r="UNG8" s="33"/>
      <c r="UNH8" s="33"/>
      <c r="UNI8" s="33"/>
      <c r="UNJ8" s="33"/>
      <c r="UNK8" s="33"/>
      <c r="UNL8" s="33"/>
      <c r="UNM8" s="33"/>
      <c r="UNN8" s="33"/>
      <c r="UNO8" s="33"/>
      <c r="UNP8" s="33"/>
      <c r="UNQ8" s="33"/>
      <c r="UNR8" s="33"/>
      <c r="UNS8" s="33"/>
      <c r="UNT8" s="33"/>
      <c r="UNU8" s="33"/>
      <c r="UNV8" s="33"/>
      <c r="UNW8" s="33"/>
      <c r="UNX8" s="33"/>
      <c r="UNY8" s="33"/>
      <c r="UNZ8" s="33"/>
      <c r="UOA8" s="33"/>
      <c r="UOB8" s="33"/>
      <c r="UOC8" s="33"/>
      <c r="UOD8" s="33"/>
      <c r="UOE8" s="33"/>
      <c r="UOF8" s="33"/>
      <c r="UOG8" s="33"/>
      <c r="UOH8" s="33"/>
      <c r="UOI8" s="33"/>
      <c r="UOJ8" s="33"/>
      <c r="UOK8" s="33"/>
      <c r="UOL8" s="33"/>
      <c r="UOM8" s="33"/>
      <c r="UON8" s="33"/>
      <c r="UOO8" s="33"/>
      <c r="UOP8" s="33"/>
      <c r="UOQ8" s="33"/>
      <c r="UOR8" s="33"/>
      <c r="UOS8" s="33"/>
      <c r="UOT8" s="33"/>
      <c r="UOU8" s="33"/>
      <c r="UOV8" s="33"/>
      <c r="UOW8" s="33"/>
      <c r="UOX8" s="33"/>
      <c r="UOY8" s="33"/>
      <c r="UOZ8" s="33"/>
      <c r="UPA8" s="33"/>
      <c r="UPB8" s="33"/>
      <c r="UPC8" s="33"/>
      <c r="UPD8" s="33"/>
      <c r="UPE8" s="33"/>
      <c r="UPF8" s="33"/>
      <c r="UPG8" s="33"/>
      <c r="UPH8" s="33"/>
      <c r="UPI8" s="33"/>
      <c r="UPJ8" s="33"/>
      <c r="UPK8" s="33"/>
      <c r="UPL8" s="33"/>
      <c r="UPM8" s="33"/>
      <c r="UPN8" s="33"/>
      <c r="UPO8" s="33"/>
      <c r="UPP8" s="33"/>
      <c r="UPQ8" s="33"/>
      <c r="UPR8" s="33"/>
      <c r="UPS8" s="33"/>
      <c r="UPT8" s="33"/>
      <c r="UPU8" s="33"/>
      <c r="UPV8" s="33"/>
      <c r="UPW8" s="33"/>
      <c r="UPX8" s="33"/>
      <c r="UPY8" s="33"/>
      <c r="UPZ8" s="33"/>
      <c r="UQA8" s="33"/>
      <c r="UQB8" s="33"/>
      <c r="UQC8" s="33"/>
      <c r="UQD8" s="33"/>
      <c r="UQE8" s="33"/>
      <c r="UQF8" s="33"/>
      <c r="UQG8" s="33"/>
      <c r="UQH8" s="33"/>
      <c r="UQI8" s="33"/>
      <c r="UQJ8" s="33"/>
      <c r="UQK8" s="33"/>
      <c r="UQL8" s="33"/>
      <c r="UQM8" s="33"/>
      <c r="UQN8" s="33"/>
      <c r="UQO8" s="33"/>
      <c r="UQP8" s="33"/>
      <c r="UQQ8" s="33"/>
      <c r="UQR8" s="33"/>
      <c r="UQS8" s="33"/>
      <c r="UQT8" s="33"/>
      <c r="UQU8" s="33"/>
      <c r="UQV8" s="33"/>
      <c r="UQW8" s="33"/>
      <c r="UQX8" s="33"/>
      <c r="UQY8" s="33"/>
      <c r="UQZ8" s="33"/>
      <c r="URA8" s="33"/>
      <c r="URB8" s="33"/>
      <c r="URC8" s="33"/>
      <c r="URD8" s="33"/>
      <c r="URE8" s="33"/>
      <c r="URF8" s="33"/>
      <c r="URG8" s="33"/>
      <c r="URH8" s="33"/>
      <c r="URI8" s="33"/>
      <c r="URJ8" s="33"/>
      <c r="URK8" s="33"/>
      <c r="URL8" s="33"/>
      <c r="URM8" s="33"/>
      <c r="URN8" s="33"/>
      <c r="URO8" s="33"/>
      <c r="URP8" s="33"/>
      <c r="URQ8" s="33"/>
      <c r="URR8" s="33"/>
      <c r="URS8" s="33"/>
      <c r="URT8" s="33"/>
      <c r="URU8" s="33"/>
      <c r="URV8" s="33"/>
      <c r="URW8" s="33"/>
      <c r="URX8" s="33"/>
      <c r="URY8" s="33"/>
      <c r="URZ8" s="33"/>
      <c r="USA8" s="33"/>
      <c r="USB8" s="33"/>
      <c r="USC8" s="33"/>
      <c r="USD8" s="33"/>
      <c r="USE8" s="33"/>
      <c r="USF8" s="33"/>
      <c r="USG8" s="33"/>
      <c r="USH8" s="33"/>
      <c r="USI8" s="33"/>
      <c r="USJ8" s="33"/>
      <c r="USK8" s="33"/>
      <c r="USL8" s="33"/>
      <c r="USM8" s="33"/>
      <c r="USN8" s="33"/>
      <c r="USO8" s="33"/>
      <c r="USP8" s="33"/>
      <c r="USQ8" s="33"/>
      <c r="USR8" s="33"/>
      <c r="USS8" s="33"/>
      <c r="UST8" s="33"/>
      <c r="USU8" s="33"/>
      <c r="USV8" s="33"/>
      <c r="USW8" s="33"/>
      <c r="USX8" s="33"/>
      <c r="USY8" s="33"/>
      <c r="USZ8" s="33"/>
      <c r="UTA8" s="33"/>
      <c r="UTB8" s="33"/>
      <c r="UTC8" s="33"/>
      <c r="UTD8" s="33"/>
      <c r="UTE8" s="33"/>
      <c r="UTF8" s="33"/>
      <c r="UTG8" s="33"/>
      <c r="UTH8" s="33"/>
      <c r="UTI8" s="33"/>
      <c r="UTJ8" s="33"/>
      <c r="UTK8" s="33"/>
      <c r="UTL8" s="33"/>
      <c r="UTM8" s="33"/>
      <c r="UTN8" s="33"/>
      <c r="UTO8" s="33"/>
      <c r="UTP8" s="33"/>
      <c r="UTQ8" s="33"/>
      <c r="UTR8" s="33"/>
      <c r="UTS8" s="33"/>
      <c r="UTT8" s="33"/>
      <c r="UTU8" s="33"/>
      <c r="UTV8" s="33"/>
      <c r="UTW8" s="33"/>
      <c r="UTX8" s="33"/>
      <c r="UTY8" s="33"/>
      <c r="UTZ8" s="33"/>
      <c r="UUA8" s="33"/>
      <c r="UUB8" s="33"/>
      <c r="UUC8" s="33"/>
      <c r="UUD8" s="33"/>
      <c r="UUE8" s="33"/>
      <c r="UUF8" s="33"/>
      <c r="UUG8" s="33"/>
      <c r="UUH8" s="33"/>
      <c r="UUI8" s="33"/>
      <c r="UUJ8" s="33"/>
      <c r="UUK8" s="33"/>
      <c r="UUL8" s="33"/>
      <c r="UUM8" s="33"/>
      <c r="UUN8" s="33"/>
      <c r="UUO8" s="33"/>
      <c r="UUP8" s="33"/>
      <c r="UUQ8" s="33"/>
      <c r="UUR8" s="33"/>
      <c r="UUS8" s="33"/>
      <c r="UUT8" s="33"/>
      <c r="UUU8" s="33"/>
      <c r="UUV8" s="33"/>
      <c r="UUW8" s="33"/>
      <c r="UUX8" s="33"/>
      <c r="UUY8" s="33"/>
      <c r="UUZ8" s="33"/>
      <c r="UVA8" s="33"/>
      <c r="UVB8" s="33"/>
      <c r="UVC8" s="33"/>
      <c r="UVD8" s="33"/>
      <c r="UVE8" s="33"/>
      <c r="UVF8" s="33"/>
      <c r="UVG8" s="33"/>
      <c r="UVH8" s="33"/>
      <c r="UVI8" s="33"/>
      <c r="UVJ8" s="33"/>
      <c r="UVK8" s="33"/>
      <c r="UVL8" s="33"/>
      <c r="UVM8" s="33"/>
      <c r="UVN8" s="33"/>
      <c r="UVO8" s="33"/>
      <c r="UVP8" s="33"/>
      <c r="UVQ8" s="33"/>
      <c r="UVR8" s="33"/>
      <c r="UVS8" s="33"/>
      <c r="UVT8" s="33"/>
      <c r="UVU8" s="33"/>
      <c r="UVV8" s="33"/>
      <c r="UVW8" s="33"/>
      <c r="UVX8" s="33"/>
      <c r="UVY8" s="33"/>
      <c r="UVZ8" s="33"/>
      <c r="UWA8" s="33"/>
      <c r="UWB8" s="33"/>
      <c r="UWC8" s="33"/>
      <c r="UWD8" s="33"/>
      <c r="UWE8" s="33"/>
      <c r="UWF8" s="33"/>
      <c r="UWG8" s="33"/>
      <c r="UWH8" s="33"/>
      <c r="UWI8" s="33"/>
      <c r="UWJ8" s="33"/>
      <c r="UWK8" s="33"/>
      <c r="UWL8" s="33"/>
      <c r="UWM8" s="33"/>
      <c r="UWN8" s="33"/>
      <c r="UWO8" s="33"/>
      <c r="UWP8" s="33"/>
      <c r="UWQ8" s="33"/>
      <c r="UWR8" s="33"/>
      <c r="UWS8" s="33"/>
      <c r="UWT8" s="33"/>
      <c r="UWU8" s="33"/>
      <c r="UWV8" s="33"/>
      <c r="UWW8" s="33"/>
      <c r="UWX8" s="33"/>
      <c r="UWY8" s="33"/>
      <c r="UWZ8" s="33"/>
      <c r="UXA8" s="33"/>
      <c r="UXB8" s="33"/>
      <c r="UXC8" s="33"/>
      <c r="UXD8" s="33"/>
      <c r="UXE8" s="33"/>
      <c r="UXF8" s="33"/>
      <c r="UXG8" s="33"/>
      <c r="UXH8" s="33"/>
      <c r="UXI8" s="33"/>
      <c r="UXJ8" s="33"/>
      <c r="UXK8" s="33"/>
      <c r="UXL8" s="33"/>
      <c r="UXM8" s="33"/>
      <c r="UXN8" s="33"/>
      <c r="UXO8" s="33"/>
      <c r="UXP8" s="33"/>
      <c r="UXQ8" s="33"/>
      <c r="UXR8" s="33"/>
      <c r="UXS8" s="33"/>
      <c r="UXT8" s="33"/>
      <c r="UXU8" s="33"/>
      <c r="UXV8" s="33"/>
      <c r="UXW8" s="33"/>
      <c r="UXX8" s="33"/>
      <c r="UXY8" s="33"/>
      <c r="UXZ8" s="33"/>
      <c r="UYA8" s="33"/>
      <c r="UYB8" s="33"/>
      <c r="UYC8" s="33"/>
      <c r="UYD8" s="33"/>
      <c r="UYE8" s="33"/>
      <c r="UYF8" s="33"/>
      <c r="UYG8" s="33"/>
      <c r="UYH8" s="33"/>
      <c r="UYI8" s="33"/>
      <c r="UYJ8" s="33"/>
      <c r="UYK8" s="33"/>
      <c r="UYL8" s="33"/>
      <c r="UYM8" s="33"/>
      <c r="UYN8" s="33"/>
      <c r="UYO8" s="33"/>
      <c r="UYP8" s="33"/>
      <c r="UYQ8" s="33"/>
      <c r="UYR8" s="33"/>
      <c r="UYS8" s="33"/>
      <c r="UYT8" s="33"/>
      <c r="UYU8" s="33"/>
      <c r="UYV8" s="33"/>
      <c r="UYW8" s="33"/>
      <c r="UYX8" s="33"/>
      <c r="UYY8" s="33"/>
      <c r="UYZ8" s="33"/>
      <c r="UZA8" s="33"/>
      <c r="UZB8" s="33"/>
      <c r="UZC8" s="33"/>
      <c r="UZD8" s="33"/>
      <c r="UZE8" s="33"/>
      <c r="UZF8" s="33"/>
      <c r="UZG8" s="33"/>
      <c r="UZH8" s="33"/>
      <c r="UZI8" s="33"/>
      <c r="UZJ8" s="33"/>
      <c r="UZK8" s="33"/>
      <c r="UZL8" s="33"/>
      <c r="UZM8" s="33"/>
      <c r="UZN8" s="33"/>
      <c r="UZO8" s="33"/>
      <c r="UZP8" s="33"/>
      <c r="UZQ8" s="33"/>
      <c r="UZR8" s="33"/>
      <c r="UZS8" s="33"/>
      <c r="UZT8" s="33"/>
      <c r="UZU8" s="33"/>
      <c r="UZV8" s="33"/>
      <c r="UZW8" s="33"/>
      <c r="UZX8" s="33"/>
      <c r="UZY8" s="33"/>
      <c r="UZZ8" s="33"/>
      <c r="VAA8" s="33"/>
      <c r="VAB8" s="33"/>
      <c r="VAC8" s="33"/>
      <c r="VAD8" s="33"/>
      <c r="VAE8" s="33"/>
      <c r="VAF8" s="33"/>
      <c r="VAG8" s="33"/>
      <c r="VAH8" s="33"/>
      <c r="VAI8" s="33"/>
      <c r="VAJ8" s="33"/>
      <c r="VAK8" s="33"/>
      <c r="VAL8" s="33"/>
      <c r="VAM8" s="33"/>
      <c r="VAN8" s="33"/>
      <c r="VAO8" s="33"/>
      <c r="VAP8" s="33"/>
      <c r="VAQ8" s="33"/>
      <c r="VAR8" s="33"/>
      <c r="VAS8" s="33"/>
      <c r="VAT8" s="33"/>
      <c r="VAU8" s="33"/>
      <c r="VAV8" s="33"/>
      <c r="VAW8" s="33"/>
      <c r="VAX8" s="33"/>
      <c r="VAY8" s="33"/>
      <c r="VAZ8" s="33"/>
      <c r="VBA8" s="33"/>
      <c r="VBB8" s="33"/>
      <c r="VBC8" s="33"/>
      <c r="VBD8" s="33"/>
      <c r="VBE8" s="33"/>
      <c r="VBF8" s="33"/>
      <c r="VBG8" s="33"/>
      <c r="VBH8" s="33"/>
      <c r="VBI8" s="33"/>
      <c r="VBJ8" s="33"/>
      <c r="VBK8" s="33"/>
      <c r="VBL8" s="33"/>
      <c r="VBM8" s="33"/>
      <c r="VBN8" s="33"/>
      <c r="VBO8" s="33"/>
      <c r="VBP8" s="33"/>
      <c r="VBQ8" s="33"/>
      <c r="VBR8" s="33"/>
      <c r="VBS8" s="33"/>
      <c r="VBT8" s="33"/>
      <c r="VBU8" s="33"/>
      <c r="VBV8" s="33"/>
      <c r="VBW8" s="33"/>
      <c r="VBX8" s="33"/>
      <c r="VBY8" s="33"/>
      <c r="VBZ8" s="33"/>
      <c r="VCA8" s="33"/>
      <c r="VCB8" s="33"/>
      <c r="VCC8" s="33"/>
      <c r="VCD8" s="33"/>
      <c r="VCE8" s="33"/>
      <c r="VCF8" s="33"/>
      <c r="VCG8" s="33"/>
      <c r="VCH8" s="33"/>
      <c r="VCI8" s="33"/>
      <c r="VCJ8" s="33"/>
      <c r="VCK8" s="33"/>
      <c r="VCL8" s="33"/>
      <c r="VCM8" s="33"/>
      <c r="VCN8" s="33"/>
      <c r="VCO8" s="33"/>
      <c r="VCP8" s="33"/>
      <c r="VCQ8" s="33"/>
      <c r="VCR8" s="33"/>
      <c r="VCS8" s="33"/>
      <c r="VCT8" s="33"/>
      <c r="VCU8" s="33"/>
      <c r="VCV8" s="33"/>
      <c r="VCW8" s="33"/>
      <c r="VCX8" s="33"/>
      <c r="VCY8" s="33"/>
      <c r="VCZ8" s="33"/>
      <c r="VDA8" s="33"/>
      <c r="VDB8" s="33"/>
      <c r="VDC8" s="33"/>
      <c r="VDD8" s="33"/>
      <c r="VDE8" s="33"/>
      <c r="VDF8" s="33"/>
      <c r="VDG8" s="33"/>
      <c r="VDH8" s="33"/>
      <c r="VDI8" s="33"/>
      <c r="VDJ8" s="33"/>
      <c r="VDK8" s="33"/>
      <c r="VDL8" s="33"/>
      <c r="VDM8" s="33"/>
      <c r="VDN8" s="33"/>
      <c r="VDO8" s="33"/>
      <c r="VDP8" s="33"/>
      <c r="VDQ8" s="33"/>
      <c r="VDR8" s="33"/>
      <c r="VDS8" s="33"/>
      <c r="VDT8" s="33"/>
      <c r="VDU8" s="33"/>
      <c r="VDV8" s="33"/>
      <c r="VDW8" s="33"/>
      <c r="VDX8" s="33"/>
      <c r="VDY8" s="33"/>
      <c r="VDZ8" s="33"/>
      <c r="VEA8" s="33"/>
      <c r="VEB8" s="33"/>
      <c r="VEC8" s="33"/>
      <c r="VED8" s="33"/>
      <c r="VEE8" s="33"/>
      <c r="VEF8" s="33"/>
      <c r="VEG8" s="33"/>
      <c r="VEH8" s="33"/>
      <c r="VEI8" s="33"/>
      <c r="VEJ8" s="33"/>
      <c r="VEK8" s="33"/>
      <c r="VEL8" s="33"/>
      <c r="VEM8" s="33"/>
      <c r="VEN8" s="33"/>
      <c r="VEO8" s="33"/>
      <c r="VEP8" s="33"/>
      <c r="VEQ8" s="33"/>
      <c r="VER8" s="33"/>
      <c r="VES8" s="33"/>
      <c r="VET8" s="33"/>
      <c r="VEU8" s="33"/>
      <c r="VEV8" s="33"/>
      <c r="VEW8" s="33"/>
      <c r="VEX8" s="33"/>
      <c r="VEY8" s="33"/>
      <c r="VEZ8" s="33"/>
      <c r="VFA8" s="33"/>
      <c r="VFB8" s="33"/>
      <c r="VFC8" s="33"/>
      <c r="VFD8" s="33"/>
      <c r="VFE8" s="33"/>
      <c r="VFF8" s="33"/>
      <c r="VFG8" s="33"/>
      <c r="VFH8" s="33"/>
      <c r="VFI8" s="33"/>
      <c r="VFJ8" s="33"/>
      <c r="VFK8" s="33"/>
      <c r="VFL8" s="33"/>
      <c r="VFM8" s="33"/>
      <c r="VFN8" s="33"/>
      <c r="VFO8" s="33"/>
      <c r="VFP8" s="33"/>
      <c r="VFQ8" s="33"/>
      <c r="VFR8" s="33"/>
      <c r="VFS8" s="33"/>
      <c r="VFT8" s="33"/>
      <c r="VFU8" s="33"/>
      <c r="VFV8" s="33"/>
      <c r="VFW8" s="33"/>
      <c r="VFX8" s="33"/>
      <c r="VFY8" s="33"/>
      <c r="VFZ8" s="33"/>
      <c r="VGA8" s="33"/>
      <c r="VGB8" s="33"/>
      <c r="VGC8" s="33"/>
      <c r="VGD8" s="33"/>
      <c r="VGE8" s="33"/>
      <c r="VGF8" s="33"/>
      <c r="VGG8" s="33"/>
      <c r="VGH8" s="33"/>
      <c r="VGI8" s="33"/>
      <c r="VGJ8" s="33"/>
      <c r="VGK8" s="33"/>
      <c r="VGL8" s="33"/>
      <c r="VGM8" s="33"/>
      <c r="VGN8" s="33"/>
      <c r="VGO8" s="33"/>
      <c r="VGP8" s="33"/>
      <c r="VGQ8" s="33"/>
      <c r="VGR8" s="33"/>
      <c r="VGS8" s="33"/>
      <c r="VGT8" s="33"/>
      <c r="VGU8" s="33"/>
      <c r="VGV8" s="33"/>
      <c r="VGW8" s="33"/>
      <c r="VGX8" s="33"/>
      <c r="VGY8" s="33"/>
      <c r="VGZ8" s="33"/>
      <c r="VHA8" s="33"/>
      <c r="VHB8" s="33"/>
      <c r="VHC8" s="33"/>
      <c r="VHD8" s="33"/>
      <c r="VHE8" s="33"/>
      <c r="VHF8" s="33"/>
      <c r="VHG8" s="33"/>
      <c r="VHH8" s="33"/>
      <c r="VHI8" s="33"/>
      <c r="VHJ8" s="33"/>
      <c r="VHK8" s="33"/>
      <c r="VHL8" s="33"/>
      <c r="VHM8" s="33"/>
      <c r="VHN8" s="33"/>
      <c r="VHO8" s="33"/>
      <c r="VHP8" s="33"/>
      <c r="VHQ8" s="33"/>
      <c r="VHR8" s="33"/>
      <c r="VHS8" s="33"/>
      <c r="VHT8" s="33"/>
      <c r="VHU8" s="33"/>
      <c r="VHV8" s="33"/>
      <c r="VHW8" s="33"/>
      <c r="VHX8" s="33"/>
      <c r="VHY8" s="33"/>
      <c r="VHZ8" s="33"/>
      <c r="VIA8" s="33"/>
      <c r="VIB8" s="33"/>
      <c r="VIC8" s="33"/>
      <c r="VID8" s="33"/>
      <c r="VIE8" s="33"/>
      <c r="VIF8" s="33"/>
      <c r="VIG8" s="33"/>
      <c r="VIH8" s="33"/>
      <c r="VII8" s="33"/>
      <c r="VIJ8" s="33"/>
      <c r="VIK8" s="33"/>
      <c r="VIL8" s="33"/>
      <c r="VIM8" s="33"/>
      <c r="VIN8" s="33"/>
      <c r="VIO8" s="33"/>
      <c r="VIP8" s="33"/>
      <c r="VIQ8" s="33"/>
      <c r="VIR8" s="33"/>
      <c r="VIS8" s="33"/>
      <c r="VIT8" s="33"/>
      <c r="VIU8" s="33"/>
      <c r="VIV8" s="33"/>
      <c r="VIW8" s="33"/>
      <c r="VIX8" s="33"/>
      <c r="VIY8" s="33"/>
      <c r="VIZ8" s="33"/>
      <c r="VJA8" s="33"/>
      <c r="VJB8" s="33"/>
      <c r="VJC8" s="33"/>
      <c r="VJD8" s="33"/>
      <c r="VJE8" s="33"/>
      <c r="VJF8" s="33"/>
      <c r="VJG8" s="33"/>
      <c r="VJH8" s="33"/>
      <c r="VJI8" s="33"/>
      <c r="VJJ8" s="33"/>
      <c r="VJK8" s="33"/>
      <c r="VJL8" s="33"/>
      <c r="VJM8" s="33"/>
      <c r="VJN8" s="33"/>
      <c r="VJO8" s="33"/>
      <c r="VJP8" s="33"/>
      <c r="VJQ8" s="33"/>
      <c r="VJR8" s="33"/>
      <c r="VJS8" s="33"/>
      <c r="VJT8" s="33"/>
      <c r="VJU8" s="33"/>
      <c r="VJV8" s="33"/>
      <c r="VJW8" s="33"/>
      <c r="VJX8" s="33"/>
      <c r="VJY8" s="33"/>
      <c r="VJZ8" s="33"/>
      <c r="VKA8" s="33"/>
      <c r="VKB8" s="33"/>
      <c r="VKC8" s="33"/>
      <c r="VKD8" s="33"/>
      <c r="VKE8" s="33"/>
      <c r="VKF8" s="33"/>
      <c r="VKG8" s="33"/>
      <c r="VKH8" s="33"/>
      <c r="VKI8" s="33"/>
      <c r="VKJ8" s="33"/>
      <c r="VKK8" s="33"/>
      <c r="VKL8" s="33"/>
      <c r="VKM8" s="33"/>
      <c r="VKN8" s="33"/>
      <c r="VKO8" s="33"/>
      <c r="VKP8" s="33"/>
      <c r="VKQ8" s="33"/>
      <c r="VKR8" s="33"/>
      <c r="VKS8" s="33"/>
      <c r="VKT8" s="33"/>
      <c r="VKU8" s="33"/>
      <c r="VKV8" s="33"/>
      <c r="VKW8" s="33"/>
      <c r="VKX8" s="33"/>
      <c r="VKY8" s="33"/>
      <c r="VKZ8" s="33"/>
      <c r="VLA8" s="33"/>
      <c r="VLB8" s="33"/>
      <c r="VLC8" s="33"/>
      <c r="VLD8" s="33"/>
      <c r="VLE8" s="33"/>
      <c r="VLF8" s="33"/>
      <c r="VLG8" s="33"/>
      <c r="VLH8" s="33"/>
      <c r="VLI8" s="33"/>
      <c r="VLJ8" s="33"/>
      <c r="VLK8" s="33"/>
      <c r="VLL8" s="33"/>
      <c r="VLM8" s="33"/>
      <c r="VLN8" s="33"/>
      <c r="VLO8" s="33"/>
      <c r="VLP8" s="33"/>
      <c r="VLQ8" s="33"/>
      <c r="VLR8" s="33"/>
      <c r="VLS8" s="33"/>
      <c r="VLT8" s="33"/>
      <c r="VLU8" s="33"/>
      <c r="VLV8" s="33"/>
      <c r="VLW8" s="33"/>
      <c r="VLX8" s="33"/>
      <c r="VLY8" s="33"/>
      <c r="VLZ8" s="33"/>
      <c r="VMA8" s="33"/>
      <c r="VMB8" s="33"/>
      <c r="VMC8" s="33"/>
      <c r="VMD8" s="33"/>
      <c r="VME8" s="33"/>
      <c r="VMF8" s="33"/>
      <c r="VMG8" s="33"/>
      <c r="VMH8" s="33"/>
      <c r="VMI8" s="33"/>
      <c r="VMJ8" s="33"/>
      <c r="VMK8" s="33"/>
      <c r="VML8" s="33"/>
      <c r="VMM8" s="33"/>
      <c r="VMN8" s="33"/>
      <c r="VMO8" s="33"/>
      <c r="VMP8" s="33"/>
      <c r="VMQ8" s="33"/>
      <c r="VMR8" s="33"/>
      <c r="VMS8" s="33"/>
      <c r="VMT8" s="33"/>
      <c r="VMU8" s="33"/>
      <c r="VMV8" s="33"/>
      <c r="VMW8" s="33"/>
      <c r="VMX8" s="33"/>
      <c r="VMY8" s="33"/>
      <c r="VMZ8" s="33"/>
      <c r="VNA8" s="33"/>
      <c r="VNB8" s="33"/>
      <c r="VNC8" s="33"/>
      <c r="VND8" s="33"/>
      <c r="VNE8" s="33"/>
      <c r="VNF8" s="33"/>
      <c r="VNG8" s="33"/>
      <c r="VNH8" s="33"/>
      <c r="VNI8" s="33"/>
      <c r="VNJ8" s="33"/>
      <c r="VNK8" s="33"/>
      <c r="VNL8" s="33"/>
      <c r="VNM8" s="33"/>
      <c r="VNN8" s="33"/>
      <c r="VNO8" s="33"/>
      <c r="VNP8" s="33"/>
      <c r="VNQ8" s="33"/>
      <c r="VNR8" s="33"/>
      <c r="VNS8" s="33"/>
      <c r="VNT8" s="33"/>
      <c r="VNU8" s="33"/>
      <c r="VNV8" s="33"/>
      <c r="VNW8" s="33"/>
      <c r="VNX8" s="33"/>
      <c r="VNY8" s="33"/>
      <c r="VNZ8" s="33"/>
      <c r="VOA8" s="33"/>
      <c r="VOB8" s="33"/>
      <c r="VOC8" s="33"/>
      <c r="VOD8" s="33"/>
      <c r="VOE8" s="33"/>
      <c r="VOF8" s="33"/>
      <c r="VOG8" s="33"/>
      <c r="VOH8" s="33"/>
      <c r="VOI8" s="33"/>
      <c r="VOJ8" s="33"/>
      <c r="VOK8" s="33"/>
      <c r="VOL8" s="33"/>
      <c r="VOM8" s="33"/>
      <c r="VON8" s="33"/>
      <c r="VOO8" s="33"/>
      <c r="VOP8" s="33"/>
      <c r="VOQ8" s="33"/>
      <c r="VOR8" s="33"/>
      <c r="VOS8" s="33"/>
      <c r="VOT8" s="33"/>
      <c r="VOU8" s="33"/>
      <c r="VOV8" s="33"/>
      <c r="VOW8" s="33"/>
      <c r="VOX8" s="33"/>
      <c r="VOY8" s="33"/>
      <c r="VOZ8" s="33"/>
      <c r="VPA8" s="33"/>
      <c r="VPB8" s="33"/>
      <c r="VPC8" s="33"/>
      <c r="VPD8" s="33"/>
      <c r="VPE8" s="33"/>
      <c r="VPF8" s="33"/>
      <c r="VPG8" s="33"/>
      <c r="VPH8" s="33"/>
      <c r="VPI8" s="33"/>
      <c r="VPJ8" s="33"/>
      <c r="VPK8" s="33"/>
      <c r="VPL8" s="33"/>
      <c r="VPM8" s="33"/>
      <c r="VPN8" s="33"/>
      <c r="VPO8" s="33"/>
      <c r="VPP8" s="33"/>
      <c r="VPQ8" s="33"/>
      <c r="VPR8" s="33"/>
      <c r="VPS8" s="33"/>
      <c r="VPT8" s="33"/>
      <c r="VPU8" s="33"/>
      <c r="VPV8" s="33"/>
      <c r="VPW8" s="33"/>
      <c r="VPX8" s="33"/>
      <c r="VPY8" s="33"/>
      <c r="VPZ8" s="33"/>
      <c r="VQA8" s="33"/>
      <c r="VQB8" s="33"/>
      <c r="VQC8" s="33"/>
      <c r="VQD8" s="33"/>
      <c r="VQE8" s="33"/>
      <c r="VQF8" s="33"/>
      <c r="VQG8" s="33"/>
      <c r="VQH8" s="33"/>
      <c r="VQI8" s="33"/>
      <c r="VQJ8" s="33"/>
      <c r="VQK8" s="33"/>
      <c r="VQL8" s="33"/>
      <c r="VQM8" s="33"/>
      <c r="VQN8" s="33"/>
      <c r="VQO8" s="33"/>
      <c r="VQP8" s="33"/>
      <c r="VQQ8" s="33"/>
      <c r="VQR8" s="33"/>
      <c r="VQS8" s="33"/>
      <c r="VQT8" s="33"/>
      <c r="VQU8" s="33"/>
      <c r="VQV8" s="33"/>
      <c r="VQW8" s="33"/>
      <c r="VQX8" s="33"/>
      <c r="VQY8" s="33"/>
      <c r="VQZ8" s="33"/>
      <c r="VRA8" s="33"/>
      <c r="VRB8" s="33"/>
      <c r="VRC8" s="33"/>
      <c r="VRD8" s="33"/>
      <c r="VRE8" s="33"/>
      <c r="VRF8" s="33"/>
      <c r="VRG8" s="33"/>
      <c r="VRH8" s="33"/>
      <c r="VRI8" s="33"/>
      <c r="VRJ8" s="33"/>
      <c r="VRK8" s="33"/>
      <c r="VRL8" s="33"/>
      <c r="VRM8" s="33"/>
      <c r="VRN8" s="33"/>
      <c r="VRO8" s="33"/>
      <c r="VRP8" s="33"/>
      <c r="VRQ8" s="33"/>
      <c r="VRR8" s="33"/>
      <c r="VRS8" s="33"/>
      <c r="VRT8" s="33"/>
      <c r="VRU8" s="33"/>
      <c r="VRV8" s="33"/>
      <c r="VRW8" s="33"/>
      <c r="VRX8" s="33"/>
      <c r="VRY8" s="33"/>
      <c r="VRZ8" s="33"/>
      <c r="VSA8" s="33"/>
      <c r="VSB8" s="33"/>
      <c r="VSC8" s="33"/>
      <c r="VSD8" s="33"/>
      <c r="VSE8" s="33"/>
      <c r="VSF8" s="33"/>
      <c r="VSG8" s="33"/>
      <c r="VSH8" s="33"/>
      <c r="VSI8" s="33"/>
      <c r="VSJ8" s="33"/>
      <c r="VSK8" s="33"/>
      <c r="VSL8" s="33"/>
      <c r="VSM8" s="33"/>
      <c r="VSN8" s="33"/>
      <c r="VSO8" s="33"/>
      <c r="VSP8" s="33"/>
      <c r="VSQ8" s="33"/>
      <c r="VSR8" s="33"/>
      <c r="VSS8" s="33"/>
      <c r="VST8" s="33"/>
      <c r="VSU8" s="33"/>
      <c r="VSV8" s="33"/>
      <c r="VSW8" s="33"/>
      <c r="VSX8" s="33"/>
      <c r="VSY8" s="33"/>
      <c r="VSZ8" s="33"/>
      <c r="VTA8" s="33"/>
      <c r="VTB8" s="33"/>
      <c r="VTC8" s="33"/>
      <c r="VTD8" s="33"/>
      <c r="VTE8" s="33"/>
      <c r="VTF8" s="33"/>
      <c r="VTG8" s="33"/>
      <c r="VTH8" s="33"/>
      <c r="VTI8" s="33"/>
      <c r="VTJ8" s="33"/>
      <c r="VTK8" s="33"/>
      <c r="VTL8" s="33"/>
      <c r="VTM8" s="33"/>
      <c r="VTN8" s="33"/>
      <c r="VTO8" s="33"/>
      <c r="VTP8" s="33"/>
      <c r="VTQ8" s="33"/>
      <c r="VTR8" s="33"/>
      <c r="VTS8" s="33"/>
      <c r="VTT8" s="33"/>
      <c r="VTU8" s="33"/>
      <c r="VTV8" s="33"/>
      <c r="VTW8" s="33"/>
      <c r="VTX8" s="33"/>
      <c r="VTY8" s="33"/>
      <c r="VTZ8" s="33"/>
      <c r="VUA8" s="33"/>
      <c r="VUB8" s="33"/>
      <c r="VUC8" s="33"/>
      <c r="VUD8" s="33"/>
      <c r="VUE8" s="33"/>
      <c r="VUF8" s="33"/>
      <c r="VUG8" s="33"/>
      <c r="VUH8" s="33"/>
      <c r="VUI8" s="33"/>
      <c r="VUJ8" s="33"/>
      <c r="VUK8" s="33"/>
      <c r="VUL8" s="33"/>
      <c r="VUM8" s="33"/>
      <c r="VUN8" s="33"/>
      <c r="VUO8" s="33"/>
      <c r="VUP8" s="33"/>
      <c r="VUQ8" s="33"/>
      <c r="VUR8" s="33"/>
      <c r="VUS8" s="33"/>
      <c r="VUT8" s="33"/>
      <c r="VUU8" s="33"/>
      <c r="VUV8" s="33"/>
      <c r="VUW8" s="33"/>
      <c r="VUX8" s="33"/>
      <c r="VUY8" s="33"/>
      <c r="VUZ8" s="33"/>
      <c r="VVA8" s="33"/>
      <c r="VVB8" s="33"/>
      <c r="VVC8" s="33"/>
      <c r="VVD8" s="33"/>
      <c r="VVE8" s="33"/>
      <c r="VVF8" s="33"/>
      <c r="VVG8" s="33"/>
      <c r="VVH8" s="33"/>
      <c r="VVI8" s="33"/>
      <c r="VVJ8" s="33"/>
      <c r="VVK8" s="33"/>
      <c r="VVL8" s="33"/>
      <c r="VVM8" s="33"/>
      <c r="VVN8" s="33"/>
      <c r="VVO8" s="33"/>
      <c r="VVP8" s="33"/>
      <c r="VVQ8" s="33"/>
      <c r="VVR8" s="33"/>
      <c r="VVS8" s="33"/>
      <c r="VVT8" s="33"/>
      <c r="VVU8" s="33"/>
      <c r="VVV8" s="33"/>
      <c r="VVW8" s="33"/>
      <c r="VVX8" s="33"/>
      <c r="VVY8" s="33"/>
      <c r="VVZ8" s="33"/>
      <c r="VWA8" s="33"/>
      <c r="VWB8" s="33"/>
      <c r="VWC8" s="33"/>
      <c r="VWD8" s="33"/>
      <c r="VWE8" s="33"/>
      <c r="VWF8" s="33"/>
      <c r="VWG8" s="33"/>
      <c r="VWH8" s="33"/>
      <c r="VWI8" s="33"/>
      <c r="VWJ8" s="33"/>
      <c r="VWK8" s="33"/>
      <c r="VWL8" s="33"/>
      <c r="VWM8" s="33"/>
      <c r="VWN8" s="33"/>
      <c r="VWO8" s="33"/>
      <c r="VWP8" s="33"/>
      <c r="VWQ8" s="33"/>
      <c r="VWR8" s="33"/>
      <c r="VWS8" s="33"/>
      <c r="VWT8" s="33"/>
      <c r="VWU8" s="33"/>
      <c r="VWV8" s="33"/>
      <c r="VWW8" s="33"/>
      <c r="VWX8" s="33"/>
      <c r="VWY8" s="33"/>
      <c r="VWZ8" s="33"/>
      <c r="VXA8" s="33"/>
      <c r="VXB8" s="33"/>
      <c r="VXC8" s="33"/>
      <c r="VXD8" s="33"/>
      <c r="VXE8" s="33"/>
      <c r="VXF8" s="33"/>
      <c r="VXG8" s="33"/>
      <c r="VXH8" s="33"/>
      <c r="VXI8" s="33"/>
      <c r="VXJ8" s="33"/>
      <c r="VXK8" s="33"/>
      <c r="VXL8" s="33"/>
      <c r="VXM8" s="33"/>
      <c r="VXN8" s="33"/>
      <c r="VXO8" s="33"/>
      <c r="VXP8" s="33"/>
      <c r="VXQ8" s="33"/>
      <c r="VXR8" s="33"/>
      <c r="VXS8" s="33"/>
      <c r="VXT8" s="33"/>
      <c r="VXU8" s="33"/>
      <c r="VXV8" s="33"/>
      <c r="VXW8" s="33"/>
      <c r="VXX8" s="33"/>
      <c r="VXY8" s="33"/>
      <c r="VXZ8" s="33"/>
      <c r="VYA8" s="33"/>
      <c r="VYB8" s="33"/>
      <c r="VYC8" s="33"/>
      <c r="VYD8" s="33"/>
      <c r="VYE8" s="33"/>
      <c r="VYF8" s="33"/>
      <c r="VYG8" s="33"/>
      <c r="VYH8" s="33"/>
      <c r="VYI8" s="33"/>
      <c r="VYJ8" s="33"/>
      <c r="VYK8" s="33"/>
      <c r="VYL8" s="33"/>
      <c r="VYM8" s="33"/>
      <c r="VYN8" s="33"/>
      <c r="VYO8" s="33"/>
      <c r="VYP8" s="33"/>
      <c r="VYQ8" s="33"/>
      <c r="VYR8" s="33"/>
      <c r="VYS8" s="33"/>
      <c r="VYT8" s="33"/>
      <c r="VYU8" s="33"/>
      <c r="VYV8" s="33"/>
      <c r="VYW8" s="33"/>
      <c r="VYX8" s="33"/>
      <c r="VYY8" s="33"/>
      <c r="VYZ8" s="33"/>
      <c r="VZA8" s="33"/>
      <c r="VZB8" s="33"/>
      <c r="VZC8" s="33"/>
      <c r="VZD8" s="33"/>
      <c r="VZE8" s="33"/>
      <c r="VZF8" s="33"/>
      <c r="VZG8" s="33"/>
      <c r="VZH8" s="33"/>
      <c r="VZI8" s="33"/>
      <c r="VZJ8" s="33"/>
      <c r="VZK8" s="33"/>
      <c r="VZL8" s="33"/>
      <c r="VZM8" s="33"/>
      <c r="VZN8" s="33"/>
      <c r="VZO8" s="33"/>
      <c r="VZP8" s="33"/>
      <c r="VZQ8" s="33"/>
      <c r="VZR8" s="33"/>
      <c r="VZS8" s="33"/>
      <c r="VZT8" s="33"/>
      <c r="VZU8" s="33"/>
      <c r="VZV8" s="33"/>
      <c r="VZW8" s="33"/>
      <c r="VZX8" s="33"/>
      <c r="VZY8" s="33"/>
      <c r="VZZ8" s="33"/>
      <c r="WAA8" s="33"/>
      <c r="WAB8" s="33"/>
      <c r="WAC8" s="33"/>
      <c r="WAD8" s="33"/>
      <c r="WAE8" s="33"/>
      <c r="WAF8" s="33"/>
      <c r="WAG8" s="33"/>
      <c r="WAH8" s="33"/>
      <c r="WAI8" s="33"/>
      <c r="WAJ8" s="33"/>
      <c r="WAK8" s="33"/>
      <c r="WAL8" s="33"/>
      <c r="WAM8" s="33"/>
      <c r="WAN8" s="33"/>
      <c r="WAO8" s="33"/>
      <c r="WAP8" s="33"/>
      <c r="WAQ8" s="33"/>
      <c r="WAR8" s="33"/>
      <c r="WAS8" s="33"/>
      <c r="WAT8" s="33"/>
      <c r="WAU8" s="33"/>
      <c r="WAV8" s="33"/>
      <c r="WAW8" s="33"/>
      <c r="WAX8" s="33"/>
      <c r="WAY8" s="33"/>
      <c r="WAZ8" s="33"/>
      <c r="WBA8" s="33"/>
      <c r="WBB8" s="33"/>
      <c r="WBC8" s="33"/>
      <c r="WBD8" s="33"/>
      <c r="WBE8" s="33"/>
      <c r="WBF8" s="33"/>
      <c r="WBG8" s="33"/>
      <c r="WBH8" s="33"/>
      <c r="WBI8" s="33"/>
      <c r="WBJ8" s="33"/>
      <c r="WBK8" s="33"/>
      <c r="WBL8" s="33"/>
      <c r="WBM8" s="33"/>
      <c r="WBN8" s="33"/>
      <c r="WBO8" s="33"/>
      <c r="WBP8" s="33"/>
      <c r="WBQ8" s="33"/>
      <c r="WBR8" s="33"/>
      <c r="WBS8" s="33"/>
      <c r="WBT8" s="33"/>
      <c r="WBU8" s="33"/>
      <c r="WBV8" s="33"/>
      <c r="WBW8" s="33"/>
      <c r="WBX8" s="33"/>
      <c r="WBY8" s="33"/>
      <c r="WBZ8" s="33"/>
      <c r="WCA8" s="33"/>
      <c r="WCB8" s="33"/>
      <c r="WCC8" s="33"/>
      <c r="WCD8" s="33"/>
      <c r="WCE8" s="33"/>
      <c r="WCF8" s="33"/>
      <c r="WCG8" s="33"/>
      <c r="WCH8" s="33"/>
      <c r="WCI8" s="33"/>
      <c r="WCJ8" s="33"/>
      <c r="WCK8" s="33"/>
      <c r="WCL8" s="33"/>
      <c r="WCM8" s="33"/>
      <c r="WCN8" s="33"/>
      <c r="WCO8" s="33"/>
      <c r="WCP8" s="33"/>
      <c r="WCQ8" s="33"/>
      <c r="WCR8" s="33"/>
      <c r="WCS8" s="33"/>
      <c r="WCT8" s="33"/>
      <c r="WCU8" s="33"/>
      <c r="WCV8" s="33"/>
      <c r="WCW8" s="33"/>
      <c r="WCX8" s="33"/>
      <c r="WCY8" s="33"/>
      <c r="WCZ8" s="33"/>
      <c r="WDA8" s="33"/>
      <c r="WDB8" s="33"/>
      <c r="WDC8" s="33"/>
      <c r="WDD8" s="33"/>
      <c r="WDE8" s="33"/>
      <c r="WDF8" s="33"/>
      <c r="WDG8" s="33"/>
      <c r="WDH8" s="33"/>
      <c r="WDI8" s="33"/>
      <c r="WDJ8" s="33"/>
      <c r="WDK8" s="33"/>
      <c r="WDL8" s="33"/>
      <c r="WDM8" s="33"/>
      <c r="WDN8" s="33"/>
      <c r="WDO8" s="33"/>
      <c r="WDP8" s="33"/>
      <c r="WDQ8" s="33"/>
      <c r="WDR8" s="33"/>
      <c r="WDS8" s="33"/>
      <c r="WDT8" s="33"/>
      <c r="WDU8" s="33"/>
      <c r="WDV8" s="33"/>
      <c r="WDW8" s="33"/>
      <c r="WDX8" s="33"/>
      <c r="WDY8" s="33"/>
      <c r="WDZ8" s="33"/>
      <c r="WEA8" s="33"/>
      <c r="WEB8" s="33"/>
      <c r="WEC8" s="33"/>
      <c r="WED8" s="33"/>
      <c r="WEE8" s="33"/>
      <c r="WEF8" s="33"/>
      <c r="WEG8" s="33"/>
      <c r="WEH8" s="33"/>
      <c r="WEI8" s="33"/>
      <c r="WEJ8" s="33"/>
      <c r="WEK8" s="33"/>
      <c r="WEL8" s="33"/>
      <c r="WEM8" s="33"/>
      <c r="WEN8" s="33"/>
      <c r="WEO8" s="33"/>
      <c r="WEP8" s="33"/>
      <c r="WEQ8" s="33"/>
      <c r="WER8" s="33"/>
      <c r="WES8" s="33"/>
      <c r="WET8" s="33"/>
      <c r="WEU8" s="33"/>
      <c r="WEV8" s="33"/>
      <c r="WEW8" s="33"/>
      <c r="WEX8" s="33"/>
      <c r="WEY8" s="33"/>
      <c r="WEZ8" s="33"/>
      <c r="WFA8" s="33"/>
      <c r="WFB8" s="33"/>
      <c r="WFC8" s="33"/>
      <c r="WFD8" s="33"/>
      <c r="WFE8" s="33"/>
      <c r="WFF8" s="33"/>
      <c r="WFG8" s="33"/>
      <c r="WFH8" s="33"/>
      <c r="WFI8" s="33"/>
      <c r="WFJ8" s="33"/>
      <c r="WFK8" s="33"/>
      <c r="WFL8" s="33"/>
      <c r="WFM8" s="33"/>
      <c r="WFN8" s="33"/>
      <c r="WFO8" s="33"/>
      <c r="WFP8" s="33"/>
      <c r="WFQ8" s="33"/>
      <c r="WFR8" s="33"/>
      <c r="WFS8" s="33"/>
      <c r="WFT8" s="33"/>
      <c r="WFU8" s="33"/>
      <c r="WFV8" s="33"/>
      <c r="WFW8" s="33"/>
      <c r="WFX8" s="33"/>
      <c r="WFY8" s="33"/>
      <c r="WFZ8" s="33"/>
      <c r="WGA8" s="33"/>
      <c r="WGB8" s="33"/>
      <c r="WGC8" s="33"/>
      <c r="WGD8" s="33"/>
      <c r="WGE8" s="33"/>
      <c r="WGF8" s="33"/>
      <c r="WGG8" s="33"/>
      <c r="WGH8" s="33"/>
      <c r="WGI8" s="33"/>
      <c r="WGJ8" s="33"/>
      <c r="WGK8" s="33"/>
      <c r="WGL8" s="33"/>
      <c r="WGM8" s="33"/>
      <c r="WGN8" s="33"/>
      <c r="WGO8" s="33"/>
      <c r="WGP8" s="33"/>
      <c r="WGQ8" s="33"/>
      <c r="WGR8" s="33"/>
      <c r="WGS8" s="33"/>
      <c r="WGT8" s="33"/>
      <c r="WGU8" s="33"/>
      <c r="WGV8" s="33"/>
      <c r="WGW8" s="33"/>
      <c r="WGX8" s="33"/>
      <c r="WGY8" s="33"/>
      <c r="WGZ8" s="33"/>
      <c r="WHA8" s="33"/>
      <c r="WHB8" s="33"/>
      <c r="WHC8" s="33"/>
      <c r="WHD8" s="33"/>
      <c r="WHE8" s="33"/>
      <c r="WHF8" s="33"/>
      <c r="WHG8" s="33"/>
      <c r="WHH8" s="33"/>
      <c r="WHI8" s="33"/>
      <c r="WHJ8" s="33"/>
      <c r="WHK8" s="33"/>
      <c r="WHL8" s="33"/>
      <c r="WHM8" s="33"/>
      <c r="WHN8" s="33"/>
      <c r="WHO8" s="33"/>
      <c r="WHP8" s="33"/>
      <c r="WHQ8" s="33"/>
      <c r="WHR8" s="33"/>
      <c r="WHS8" s="33"/>
      <c r="WHT8" s="33"/>
      <c r="WHU8" s="33"/>
      <c r="WHV8" s="33"/>
      <c r="WHW8" s="33"/>
      <c r="WHX8" s="33"/>
      <c r="WHY8" s="33"/>
      <c r="WHZ8" s="33"/>
      <c r="WIA8" s="33"/>
      <c r="WIB8" s="33"/>
      <c r="WIC8" s="33"/>
      <c r="WID8" s="33"/>
      <c r="WIE8" s="33"/>
      <c r="WIF8" s="33"/>
      <c r="WIG8" s="33"/>
      <c r="WIH8" s="33"/>
      <c r="WII8" s="33"/>
      <c r="WIJ8" s="33"/>
      <c r="WIK8" s="33"/>
      <c r="WIL8" s="33"/>
      <c r="WIM8" s="33"/>
      <c r="WIN8" s="33"/>
      <c r="WIO8" s="33"/>
      <c r="WIP8" s="33"/>
      <c r="WIQ8" s="33"/>
      <c r="WIR8" s="33"/>
      <c r="WIS8" s="33"/>
      <c r="WIT8" s="33"/>
      <c r="WIU8" s="33"/>
      <c r="WIV8" s="33"/>
      <c r="WIW8" s="33"/>
      <c r="WIX8" s="33"/>
      <c r="WIY8" s="33"/>
      <c r="WIZ8" s="33"/>
      <c r="WJA8" s="33"/>
      <c r="WJB8" s="33"/>
      <c r="WJC8" s="33"/>
      <c r="WJD8" s="33"/>
      <c r="WJE8" s="33"/>
      <c r="WJF8" s="33"/>
      <c r="WJG8" s="33"/>
      <c r="WJH8" s="33"/>
      <c r="WJI8" s="33"/>
      <c r="WJJ8" s="33"/>
      <c r="WJK8" s="33"/>
      <c r="WJL8" s="33"/>
      <c r="WJM8" s="33"/>
      <c r="WJN8" s="33"/>
      <c r="WJO8" s="33"/>
      <c r="WJP8" s="33"/>
      <c r="WJQ8" s="33"/>
      <c r="WJR8" s="33"/>
      <c r="WJS8" s="33"/>
      <c r="WJT8" s="33"/>
      <c r="WJU8" s="33"/>
      <c r="WJV8" s="33"/>
      <c r="WJW8" s="33"/>
      <c r="WJX8" s="33"/>
      <c r="WJY8" s="33"/>
      <c r="WJZ8" s="33"/>
      <c r="WKA8" s="33"/>
      <c r="WKB8" s="33"/>
      <c r="WKC8" s="33"/>
      <c r="WKD8" s="33"/>
      <c r="WKE8" s="33"/>
      <c r="WKF8" s="33"/>
      <c r="WKG8" s="33"/>
      <c r="WKH8" s="33"/>
      <c r="WKI8" s="33"/>
      <c r="WKJ8" s="33"/>
      <c r="WKK8" s="33"/>
      <c r="WKL8" s="33"/>
      <c r="WKM8" s="33"/>
      <c r="WKN8" s="33"/>
      <c r="WKO8" s="33"/>
      <c r="WKP8" s="33"/>
      <c r="WKQ8" s="33"/>
      <c r="WKR8" s="33"/>
      <c r="WKS8" s="33"/>
      <c r="WKT8" s="33"/>
      <c r="WKU8" s="33"/>
      <c r="WKV8" s="33"/>
      <c r="WKW8" s="33"/>
      <c r="WKX8" s="33"/>
      <c r="WKY8" s="33"/>
      <c r="WKZ8" s="33"/>
      <c r="WLA8" s="33"/>
      <c r="WLB8" s="33"/>
      <c r="WLC8" s="33"/>
      <c r="WLD8" s="33"/>
      <c r="WLE8" s="33"/>
      <c r="WLF8" s="33"/>
      <c r="WLG8" s="33"/>
      <c r="WLH8" s="33"/>
      <c r="WLI8" s="33"/>
      <c r="WLJ8" s="33"/>
      <c r="WLK8" s="33"/>
      <c r="WLL8" s="33"/>
      <c r="WLM8" s="33"/>
      <c r="WLN8" s="33"/>
      <c r="WLO8" s="33"/>
      <c r="WLP8" s="33"/>
      <c r="WLQ8" s="33"/>
      <c r="WLR8" s="33"/>
      <c r="WLS8" s="33"/>
      <c r="WLT8" s="33"/>
      <c r="WLU8" s="33"/>
      <c r="WLV8" s="33"/>
      <c r="WLW8" s="33"/>
      <c r="WLX8" s="33"/>
      <c r="WLY8" s="33"/>
      <c r="WLZ8" s="33"/>
      <c r="WMA8" s="33"/>
      <c r="WMB8" s="33"/>
      <c r="WMC8" s="33"/>
      <c r="WMD8" s="33"/>
      <c r="WME8" s="33"/>
      <c r="WMF8" s="33"/>
      <c r="WMG8" s="33"/>
      <c r="WMH8" s="33"/>
      <c r="WMI8" s="33"/>
      <c r="WMJ8" s="33"/>
      <c r="WMK8" s="33"/>
      <c r="WML8" s="33"/>
      <c r="WMM8" s="33"/>
      <c r="WMN8" s="33"/>
      <c r="WMO8" s="33"/>
      <c r="WMP8" s="33"/>
      <c r="WMQ8" s="33"/>
      <c r="WMR8" s="33"/>
      <c r="WMS8" s="33"/>
      <c r="WMT8" s="33"/>
      <c r="WMU8" s="33"/>
      <c r="WMV8" s="33"/>
      <c r="WMW8" s="33"/>
      <c r="WMX8" s="33"/>
      <c r="WMY8" s="33"/>
      <c r="WMZ8" s="33"/>
      <c r="WNA8" s="33"/>
      <c r="WNB8" s="33"/>
      <c r="WNC8" s="33"/>
      <c r="WND8" s="33"/>
      <c r="WNE8" s="33"/>
      <c r="WNF8" s="33"/>
      <c r="WNG8" s="33"/>
      <c r="WNH8" s="33"/>
      <c r="WNI8" s="33"/>
      <c r="WNJ8" s="33"/>
      <c r="WNK8" s="33"/>
      <c r="WNL8" s="33"/>
      <c r="WNM8" s="33"/>
      <c r="WNN8" s="33"/>
      <c r="WNO8" s="33"/>
      <c r="WNP8" s="33"/>
      <c r="WNQ8" s="33"/>
      <c r="WNR8" s="33"/>
      <c r="WNS8" s="33"/>
      <c r="WNT8" s="33"/>
      <c r="WNU8" s="33"/>
      <c r="WNV8" s="33"/>
      <c r="WNW8" s="33"/>
      <c r="WNX8" s="33"/>
      <c r="WNY8" s="33"/>
      <c r="WNZ8" s="33"/>
      <c r="WOA8" s="33"/>
      <c r="WOB8" s="33"/>
      <c r="WOC8" s="33"/>
      <c r="WOD8" s="33"/>
      <c r="WOE8" s="33"/>
      <c r="WOF8" s="33"/>
      <c r="WOG8" s="33"/>
      <c r="WOH8" s="33"/>
      <c r="WOI8" s="33"/>
      <c r="WOJ8" s="33"/>
      <c r="WOK8" s="33"/>
      <c r="WOL8" s="33"/>
      <c r="WOM8" s="33"/>
      <c r="WON8" s="33"/>
      <c r="WOO8" s="33"/>
      <c r="WOP8" s="33"/>
      <c r="WOQ8" s="33"/>
      <c r="WOR8" s="33"/>
      <c r="WOS8" s="33"/>
      <c r="WOT8" s="33"/>
      <c r="WOU8" s="33"/>
      <c r="WOV8" s="33"/>
      <c r="WOW8" s="33"/>
      <c r="WOX8" s="33"/>
      <c r="WOY8" s="33"/>
      <c r="WOZ8" s="33"/>
      <c r="WPA8" s="33"/>
      <c r="WPB8" s="33"/>
      <c r="WPC8" s="33"/>
      <c r="WPD8" s="33"/>
      <c r="WPE8" s="33"/>
      <c r="WPF8" s="33"/>
      <c r="WPG8" s="33"/>
      <c r="WPH8" s="33"/>
      <c r="WPI8" s="33"/>
      <c r="WPJ8" s="33"/>
      <c r="WPK8" s="33"/>
      <c r="WPL8" s="33"/>
      <c r="WPM8" s="33"/>
      <c r="WPN8" s="33"/>
      <c r="WPO8" s="33"/>
      <c r="WPP8" s="33"/>
      <c r="WPQ8" s="33"/>
      <c r="WPR8" s="33"/>
      <c r="WPS8" s="33"/>
      <c r="WPT8" s="33"/>
      <c r="WPU8" s="33"/>
      <c r="WPV8" s="33"/>
      <c r="WPW8" s="33"/>
      <c r="WPX8" s="33"/>
      <c r="WPY8" s="33"/>
      <c r="WPZ8" s="33"/>
      <c r="WQA8" s="33"/>
      <c r="WQB8" s="33"/>
      <c r="WQC8" s="33"/>
      <c r="WQD8" s="33"/>
      <c r="WQE8" s="33"/>
      <c r="WQF8" s="33"/>
      <c r="WQG8" s="33"/>
      <c r="WQH8" s="33"/>
      <c r="WQI8" s="33"/>
      <c r="WQJ8" s="33"/>
      <c r="WQK8" s="33"/>
      <c r="WQL8" s="33"/>
      <c r="WQM8" s="33"/>
      <c r="WQN8" s="33"/>
      <c r="WQO8" s="33"/>
      <c r="WQP8" s="33"/>
      <c r="WQQ8" s="33"/>
      <c r="WQR8" s="33"/>
      <c r="WQS8" s="33"/>
      <c r="WQT8" s="33"/>
      <c r="WQU8" s="33"/>
      <c r="WQV8" s="33"/>
      <c r="WQW8" s="33"/>
      <c r="WQX8" s="33"/>
      <c r="WQY8" s="33"/>
      <c r="WQZ8" s="33"/>
      <c r="WRA8" s="33"/>
      <c r="WRB8" s="33"/>
      <c r="WRC8" s="33"/>
      <c r="WRD8" s="33"/>
      <c r="WRE8" s="33"/>
      <c r="WRF8" s="33"/>
      <c r="WRG8" s="33"/>
      <c r="WRH8" s="33"/>
      <c r="WRI8" s="33"/>
      <c r="WRJ8" s="33"/>
      <c r="WRK8" s="33"/>
      <c r="WRL8" s="33"/>
      <c r="WRM8" s="33"/>
      <c r="WRN8" s="33"/>
      <c r="WRO8" s="33"/>
      <c r="WRP8" s="33"/>
      <c r="WRQ8" s="33"/>
      <c r="WRR8" s="33"/>
      <c r="WRS8" s="33"/>
      <c r="WRT8" s="33"/>
      <c r="WRU8" s="33"/>
      <c r="WRV8" s="33"/>
      <c r="WRW8" s="33"/>
      <c r="WRX8" s="33"/>
      <c r="WRY8" s="33"/>
      <c r="WRZ8" s="33"/>
      <c r="WSA8" s="33"/>
      <c r="WSB8" s="33"/>
      <c r="WSC8" s="33"/>
      <c r="WSD8" s="33"/>
      <c r="WSE8" s="33"/>
      <c r="WSF8" s="33"/>
      <c r="WSG8" s="33"/>
      <c r="WSH8" s="33"/>
      <c r="WSI8" s="33"/>
      <c r="WSJ8" s="33"/>
      <c r="WSK8" s="33"/>
      <c r="WSL8" s="33"/>
      <c r="WSM8" s="33"/>
      <c r="WSN8" s="33"/>
      <c r="WSO8" s="33"/>
      <c r="WSP8" s="33"/>
      <c r="WSQ8" s="33"/>
      <c r="WSR8" s="33"/>
      <c r="WSS8" s="33"/>
      <c r="WST8" s="33"/>
      <c r="WSU8" s="33"/>
      <c r="WSV8" s="33"/>
      <c r="WSW8" s="33"/>
      <c r="WSX8" s="33"/>
      <c r="WSY8" s="33"/>
      <c r="WSZ8" s="33"/>
      <c r="WTA8" s="33"/>
      <c r="WTB8" s="33"/>
      <c r="WTC8" s="33"/>
      <c r="WTD8" s="33"/>
      <c r="WTE8" s="33"/>
      <c r="WTF8" s="33"/>
      <c r="WTG8" s="33"/>
      <c r="WTH8" s="33"/>
      <c r="WTI8" s="33"/>
      <c r="WTJ8" s="33"/>
      <c r="WTK8" s="33"/>
      <c r="WTL8" s="33"/>
      <c r="WTM8" s="33"/>
      <c r="WTN8" s="33"/>
      <c r="WTO8" s="33"/>
      <c r="WTP8" s="33"/>
      <c r="WTQ8" s="33"/>
      <c r="WTR8" s="33"/>
      <c r="WTS8" s="33"/>
      <c r="WTT8" s="33"/>
      <c r="WTU8" s="33"/>
      <c r="WTV8" s="33"/>
      <c r="WTW8" s="33"/>
      <c r="WTX8" s="33"/>
      <c r="WTY8" s="33"/>
      <c r="WTZ8" s="33"/>
      <c r="WUA8" s="33"/>
      <c r="WUB8" s="33"/>
      <c r="WUC8" s="33"/>
      <c r="WUD8" s="33"/>
      <c r="WUE8" s="33"/>
      <c r="WUF8" s="33"/>
      <c r="WUG8" s="33"/>
      <c r="WUH8" s="33"/>
      <c r="WUI8" s="33"/>
      <c r="WUJ8" s="33"/>
      <c r="WUK8" s="33"/>
      <c r="WUL8" s="33"/>
      <c r="WUM8" s="33"/>
      <c r="WUN8" s="33"/>
      <c r="WUO8" s="33"/>
      <c r="WUP8" s="33"/>
      <c r="WUQ8" s="33"/>
      <c r="WUR8" s="33"/>
      <c r="WUS8" s="33"/>
      <c r="WUT8" s="33"/>
      <c r="WUU8" s="33"/>
      <c r="WUV8" s="33"/>
      <c r="WUW8" s="33"/>
      <c r="WUX8" s="33"/>
      <c r="WUY8" s="33"/>
      <c r="WUZ8" s="33"/>
      <c r="WVA8" s="33"/>
      <c r="WVB8" s="33"/>
      <c r="WVC8" s="33"/>
      <c r="WVD8" s="33"/>
      <c r="WVE8" s="33"/>
      <c r="WVF8" s="33"/>
      <c r="WVG8" s="33"/>
      <c r="WVH8" s="33"/>
      <c r="WVI8" s="33"/>
      <c r="WVJ8" s="33"/>
      <c r="WVK8" s="33"/>
      <c r="WVL8" s="33"/>
      <c r="WVM8" s="33"/>
      <c r="WVN8" s="33"/>
      <c r="WVO8" s="33"/>
      <c r="WVP8" s="33"/>
      <c r="WVQ8" s="33"/>
      <c r="WVR8" s="33"/>
      <c r="WVS8" s="33"/>
      <c r="WVT8" s="33"/>
      <c r="WVU8" s="33"/>
      <c r="WVV8" s="33"/>
      <c r="WVW8" s="33"/>
      <c r="WVX8" s="33"/>
      <c r="WVY8" s="33"/>
      <c r="WVZ8" s="33"/>
      <c r="WWA8" s="33"/>
      <c r="WWB8" s="33"/>
      <c r="WWC8" s="33"/>
      <c r="WWD8" s="33"/>
      <c r="WWE8" s="33"/>
      <c r="WWF8" s="33"/>
      <c r="WWG8" s="33"/>
      <c r="WWH8" s="33"/>
      <c r="WWI8" s="33"/>
      <c r="WWJ8" s="33"/>
      <c r="WWK8" s="33"/>
      <c r="WWL8" s="33"/>
      <c r="WWM8" s="33"/>
      <c r="WWN8" s="33"/>
      <c r="WWO8" s="33"/>
      <c r="WWP8" s="33"/>
      <c r="WWQ8" s="33"/>
      <c r="WWR8" s="33"/>
      <c r="WWS8" s="33"/>
      <c r="WWT8" s="33"/>
      <c r="WWU8" s="33"/>
      <c r="WWV8" s="33"/>
      <c r="WWW8" s="33"/>
      <c r="WWX8" s="33"/>
      <c r="WWY8" s="33"/>
      <c r="WWZ8" s="33"/>
      <c r="WXA8" s="33"/>
      <c r="WXB8" s="33"/>
      <c r="WXC8" s="33"/>
      <c r="WXD8" s="33"/>
      <c r="WXE8" s="33"/>
      <c r="WXF8" s="33"/>
      <c r="WXG8" s="33"/>
      <c r="WXH8" s="33"/>
      <c r="WXI8" s="33"/>
      <c r="WXJ8" s="33"/>
      <c r="WXK8" s="33"/>
      <c r="WXL8" s="33"/>
      <c r="WXM8" s="33"/>
      <c r="WXN8" s="33"/>
      <c r="WXO8" s="33"/>
      <c r="WXP8" s="33"/>
      <c r="WXQ8" s="33"/>
      <c r="WXR8" s="33"/>
      <c r="WXS8" s="33"/>
      <c r="WXT8" s="33"/>
      <c r="WXU8" s="33"/>
      <c r="WXV8" s="33"/>
      <c r="WXW8" s="33"/>
      <c r="WXX8" s="33"/>
      <c r="WXY8" s="33"/>
      <c r="WXZ8" s="33"/>
      <c r="WYA8" s="33"/>
      <c r="WYB8" s="33"/>
      <c r="WYC8" s="33"/>
      <c r="WYD8" s="33"/>
      <c r="WYE8" s="33"/>
      <c r="WYF8" s="33"/>
      <c r="WYG8" s="33"/>
      <c r="WYH8" s="33"/>
      <c r="WYI8" s="33"/>
      <c r="WYJ8" s="33"/>
      <c r="WYK8" s="33"/>
      <c r="WYL8" s="33"/>
      <c r="WYM8" s="33"/>
      <c r="WYN8" s="33"/>
      <c r="WYO8" s="33"/>
      <c r="WYP8" s="33"/>
      <c r="WYQ8" s="33"/>
      <c r="WYR8" s="33"/>
      <c r="WYS8" s="33"/>
      <c r="WYT8" s="33"/>
      <c r="WYU8" s="33"/>
      <c r="WYV8" s="33"/>
      <c r="WYW8" s="33"/>
      <c r="WYX8" s="33"/>
      <c r="WYY8" s="33"/>
      <c r="WYZ8" s="33"/>
      <c r="WZA8" s="33"/>
      <c r="WZB8" s="33"/>
      <c r="WZC8" s="33"/>
      <c r="WZD8" s="33"/>
      <c r="WZE8" s="33"/>
      <c r="WZF8" s="33"/>
      <c r="WZG8" s="33"/>
      <c r="WZH8" s="33"/>
      <c r="WZI8" s="33"/>
      <c r="WZJ8" s="33"/>
      <c r="WZK8" s="33"/>
      <c r="WZL8" s="33"/>
      <c r="WZM8" s="33"/>
      <c r="WZN8" s="33"/>
      <c r="WZO8" s="33"/>
      <c r="WZP8" s="33"/>
      <c r="WZQ8" s="33"/>
      <c r="WZR8" s="33"/>
      <c r="WZS8" s="33"/>
      <c r="WZT8" s="33"/>
      <c r="WZU8" s="33"/>
      <c r="WZV8" s="33"/>
      <c r="WZW8" s="33"/>
      <c r="WZX8" s="33"/>
      <c r="WZY8" s="33"/>
      <c r="WZZ8" s="33"/>
      <c r="XAA8" s="33"/>
      <c r="XAB8" s="33"/>
      <c r="XAC8" s="33"/>
      <c r="XAD8" s="33"/>
      <c r="XAE8" s="33"/>
      <c r="XAF8" s="33"/>
      <c r="XAG8" s="33"/>
      <c r="XAH8" s="33"/>
      <c r="XAI8" s="33"/>
      <c r="XAJ8" s="33"/>
      <c r="XAK8" s="33"/>
      <c r="XAL8" s="33"/>
      <c r="XAM8" s="33"/>
      <c r="XAN8" s="33"/>
      <c r="XAO8" s="33"/>
      <c r="XAP8" s="33"/>
      <c r="XAQ8" s="33"/>
      <c r="XAR8" s="33"/>
      <c r="XAS8" s="33"/>
      <c r="XAT8" s="33"/>
      <c r="XAU8" s="33"/>
      <c r="XAV8" s="33"/>
      <c r="XAW8" s="33"/>
      <c r="XAX8" s="33"/>
      <c r="XAY8" s="33"/>
      <c r="XAZ8" s="33"/>
      <c r="XBA8" s="33"/>
      <c r="XBB8" s="33"/>
      <c r="XBC8" s="33"/>
      <c r="XBD8" s="33"/>
      <c r="XBE8" s="33"/>
      <c r="XBF8" s="33"/>
      <c r="XBG8" s="33"/>
      <c r="XBH8" s="33"/>
      <c r="XBI8" s="33"/>
      <c r="XBJ8" s="33"/>
      <c r="XBK8" s="33"/>
      <c r="XBL8" s="33"/>
      <c r="XBM8" s="33"/>
      <c r="XBN8" s="33"/>
      <c r="XBO8" s="33"/>
      <c r="XBP8" s="33"/>
      <c r="XBQ8" s="33"/>
      <c r="XBR8" s="33"/>
      <c r="XBS8" s="33"/>
      <c r="XBT8" s="33"/>
      <c r="XBU8" s="33"/>
      <c r="XBV8" s="33"/>
      <c r="XBW8" s="33"/>
      <c r="XBX8" s="33"/>
      <c r="XBY8" s="33"/>
      <c r="XBZ8" s="33"/>
      <c r="XCA8" s="33"/>
      <c r="XCB8" s="33"/>
      <c r="XCC8" s="33"/>
      <c r="XCD8" s="33"/>
      <c r="XCE8" s="33"/>
      <c r="XCF8" s="33"/>
      <c r="XCG8" s="33"/>
      <c r="XCH8" s="33"/>
      <c r="XCI8" s="33"/>
      <c r="XCJ8" s="33"/>
      <c r="XCK8" s="33"/>
      <c r="XCL8" s="33"/>
      <c r="XCM8" s="33"/>
      <c r="XCN8" s="33"/>
      <c r="XCO8" s="33"/>
      <c r="XCP8" s="33"/>
      <c r="XCQ8" s="33"/>
      <c r="XCR8" s="33"/>
      <c r="XCS8" s="33"/>
      <c r="XCT8" s="33"/>
      <c r="XCU8" s="33"/>
      <c r="XCV8" s="33"/>
      <c r="XCW8" s="33"/>
      <c r="XCX8" s="33"/>
      <c r="XCY8" s="33"/>
      <c r="XCZ8" s="33"/>
      <c r="XDA8" s="33"/>
      <c r="XDB8" s="33"/>
      <c r="XDC8" s="33"/>
      <c r="XDD8" s="33"/>
      <c r="XDE8" s="33"/>
      <c r="XDF8" s="33"/>
      <c r="XDG8" s="33"/>
      <c r="XDH8" s="33"/>
      <c r="XDI8" s="33"/>
      <c r="XDJ8" s="33"/>
      <c r="XDK8" s="33"/>
      <c r="XDL8" s="33"/>
      <c r="XDM8" s="33"/>
      <c r="XDN8" s="33"/>
      <c r="XDO8" s="33"/>
      <c r="XDP8" s="33"/>
      <c r="XDQ8" s="33"/>
      <c r="XDR8" s="33"/>
      <c r="XDS8" s="33"/>
      <c r="XDT8" s="33"/>
      <c r="XDU8" s="33"/>
      <c r="XDV8" s="33"/>
      <c r="XDW8" s="33"/>
      <c r="XDX8" s="33"/>
      <c r="XDY8" s="33"/>
      <c r="XDZ8" s="33"/>
      <c r="XEA8" s="33"/>
      <c r="XEB8" s="33"/>
      <c r="XEC8" s="33"/>
      <c r="XED8" s="33"/>
      <c r="XEE8" s="33"/>
      <c r="XEF8" s="33"/>
      <c r="XEG8" s="33"/>
    </row>
    <row r="9" s="1" customFormat="1" ht="43" customHeight="1" spans="1:9">
      <c r="A9" s="20">
        <f t="shared" si="0"/>
        <v>3</v>
      </c>
      <c r="B9" s="21" t="s">
        <v>583</v>
      </c>
      <c r="C9" s="21" t="s">
        <v>584</v>
      </c>
      <c r="D9" s="29">
        <v>2120801</v>
      </c>
      <c r="E9" s="21" t="s">
        <v>585</v>
      </c>
      <c r="F9" s="21" t="s">
        <v>586</v>
      </c>
      <c r="G9" s="30" t="s">
        <v>589</v>
      </c>
      <c r="H9" s="31">
        <v>21990</v>
      </c>
      <c r="I9" s="22"/>
    </row>
    <row r="10" s="1" customFormat="1" ht="43" customHeight="1" spans="1:9">
      <c r="A10" s="20">
        <f t="shared" si="0"/>
        <v>4</v>
      </c>
      <c r="B10" s="21" t="s">
        <v>195</v>
      </c>
      <c r="C10" s="21" t="s">
        <v>228</v>
      </c>
      <c r="D10" s="29">
        <v>2120803</v>
      </c>
      <c r="E10" s="21" t="s">
        <v>590</v>
      </c>
      <c r="F10" s="21" t="s">
        <v>586</v>
      </c>
      <c r="G10" s="30" t="s">
        <v>591</v>
      </c>
      <c r="H10" s="31">
        <v>4000000</v>
      </c>
      <c r="I10" s="22"/>
    </row>
    <row r="11" s="1" customFormat="1" ht="43" customHeight="1" spans="1:9">
      <c r="A11" s="20">
        <f t="shared" si="0"/>
        <v>5</v>
      </c>
      <c r="B11" s="21" t="s">
        <v>289</v>
      </c>
      <c r="C11" s="21" t="s">
        <v>309</v>
      </c>
      <c r="D11" s="29">
        <v>2120803</v>
      </c>
      <c r="E11" s="21" t="s">
        <v>590</v>
      </c>
      <c r="F11" s="21" t="s">
        <v>586</v>
      </c>
      <c r="G11" s="30" t="s">
        <v>592</v>
      </c>
      <c r="H11" s="31">
        <v>581600</v>
      </c>
      <c r="I11" s="22"/>
    </row>
    <row r="12" s="1" customFormat="1" ht="43" customHeight="1" spans="1:9">
      <c r="A12" s="20">
        <f t="shared" si="0"/>
        <v>6</v>
      </c>
      <c r="B12" s="21" t="s">
        <v>289</v>
      </c>
      <c r="C12" s="21" t="s">
        <v>309</v>
      </c>
      <c r="D12" s="29">
        <v>2120803</v>
      </c>
      <c r="E12" s="21" t="s">
        <v>590</v>
      </c>
      <c r="F12" s="21" t="s">
        <v>586</v>
      </c>
      <c r="G12" s="30" t="s">
        <v>593</v>
      </c>
      <c r="H12" s="31">
        <v>1482400</v>
      </c>
      <c r="I12" s="22"/>
    </row>
    <row r="13" s="1" customFormat="1" ht="43" customHeight="1" spans="1:9">
      <c r="A13" s="20">
        <f t="shared" si="0"/>
        <v>7</v>
      </c>
      <c r="B13" s="21" t="s">
        <v>289</v>
      </c>
      <c r="C13" s="21" t="s">
        <v>309</v>
      </c>
      <c r="D13" s="29">
        <v>2120803</v>
      </c>
      <c r="E13" s="21" t="s">
        <v>590</v>
      </c>
      <c r="F13" s="21" t="s">
        <v>586</v>
      </c>
      <c r="G13" s="30" t="s">
        <v>594</v>
      </c>
      <c r="H13" s="31">
        <v>34700</v>
      </c>
      <c r="I13" s="22"/>
    </row>
    <row r="14" s="1" customFormat="1" ht="43" customHeight="1" spans="1:9">
      <c r="A14" s="20">
        <f t="shared" si="0"/>
        <v>8</v>
      </c>
      <c r="B14" s="21" t="s">
        <v>289</v>
      </c>
      <c r="C14" s="21" t="s">
        <v>280</v>
      </c>
      <c r="D14" s="29">
        <v>2120803</v>
      </c>
      <c r="E14" s="21" t="s">
        <v>590</v>
      </c>
      <c r="F14" s="21" t="s">
        <v>586</v>
      </c>
      <c r="G14" s="30" t="s">
        <v>595</v>
      </c>
      <c r="H14" s="31">
        <v>36000</v>
      </c>
      <c r="I14" s="22"/>
    </row>
    <row r="15" s="1" customFormat="1" ht="43" customHeight="1" spans="1:9">
      <c r="A15" s="20">
        <f t="shared" si="0"/>
        <v>9</v>
      </c>
      <c r="B15" s="21" t="s">
        <v>289</v>
      </c>
      <c r="C15" s="21" t="s">
        <v>280</v>
      </c>
      <c r="D15" s="29">
        <v>2120803</v>
      </c>
      <c r="E15" s="21" t="s">
        <v>590</v>
      </c>
      <c r="F15" s="21" t="s">
        <v>586</v>
      </c>
      <c r="G15" s="30" t="s">
        <v>596</v>
      </c>
      <c r="H15" s="31">
        <v>728000</v>
      </c>
      <c r="I15" s="22"/>
    </row>
    <row r="16" s="1" customFormat="1" ht="43" customHeight="1" spans="1:9">
      <c r="A16" s="20">
        <f t="shared" si="0"/>
        <v>10</v>
      </c>
      <c r="B16" s="21" t="s">
        <v>289</v>
      </c>
      <c r="C16" s="21" t="s">
        <v>280</v>
      </c>
      <c r="D16" s="29">
        <v>2120803</v>
      </c>
      <c r="E16" s="21" t="s">
        <v>590</v>
      </c>
      <c r="F16" s="21" t="s">
        <v>586</v>
      </c>
      <c r="G16" s="30" t="s">
        <v>597</v>
      </c>
      <c r="H16" s="31">
        <v>2000000</v>
      </c>
      <c r="I16" s="22"/>
    </row>
    <row r="17" s="1" customFormat="1" ht="43" customHeight="1" spans="1:9">
      <c r="A17" s="20">
        <f t="shared" si="0"/>
        <v>11</v>
      </c>
      <c r="B17" s="21" t="s">
        <v>289</v>
      </c>
      <c r="C17" s="21" t="s">
        <v>280</v>
      </c>
      <c r="D17" s="29">
        <v>2120803</v>
      </c>
      <c r="E17" s="21" t="s">
        <v>590</v>
      </c>
      <c r="F17" s="21" t="s">
        <v>586</v>
      </c>
      <c r="G17" s="30" t="s">
        <v>598</v>
      </c>
      <c r="H17" s="31">
        <v>2500000</v>
      </c>
      <c r="I17" s="22"/>
    </row>
    <row r="18" s="1" customFormat="1" ht="43" customHeight="1" spans="1:9">
      <c r="A18" s="20">
        <f t="shared" si="0"/>
        <v>12</v>
      </c>
      <c r="B18" s="21" t="s">
        <v>195</v>
      </c>
      <c r="C18" s="21" t="s">
        <v>195</v>
      </c>
      <c r="D18" s="29">
        <v>2120803</v>
      </c>
      <c r="E18" s="21" t="s">
        <v>590</v>
      </c>
      <c r="F18" s="21" t="s">
        <v>586</v>
      </c>
      <c r="G18" s="30" t="s">
        <v>599</v>
      </c>
      <c r="H18" s="31">
        <v>482548</v>
      </c>
      <c r="I18" s="22"/>
    </row>
    <row r="19" s="1" customFormat="1" ht="43" customHeight="1" spans="1:9">
      <c r="A19" s="20">
        <f t="shared" si="0"/>
        <v>13</v>
      </c>
      <c r="B19" s="21" t="s">
        <v>217</v>
      </c>
      <c r="C19" s="21" t="s">
        <v>217</v>
      </c>
      <c r="D19" s="29">
        <v>2120803</v>
      </c>
      <c r="E19" s="21" t="s">
        <v>590</v>
      </c>
      <c r="F19" s="21" t="s">
        <v>586</v>
      </c>
      <c r="G19" s="30" t="s">
        <v>600</v>
      </c>
      <c r="H19" s="31">
        <v>1880000</v>
      </c>
      <c r="I19" s="22"/>
    </row>
    <row r="20" s="1" customFormat="1" ht="43" customHeight="1" spans="1:9">
      <c r="A20" s="20">
        <f t="shared" si="0"/>
        <v>14</v>
      </c>
      <c r="B20" s="21" t="s">
        <v>289</v>
      </c>
      <c r="C20" s="21" t="s">
        <v>289</v>
      </c>
      <c r="D20" s="29">
        <v>2120803</v>
      </c>
      <c r="E20" s="21" t="s">
        <v>590</v>
      </c>
      <c r="F20" s="21" t="s">
        <v>586</v>
      </c>
      <c r="G20" s="30" t="s">
        <v>601</v>
      </c>
      <c r="H20" s="31">
        <v>617895</v>
      </c>
      <c r="I20" s="22"/>
    </row>
    <row r="21" s="1" customFormat="1" ht="43" customHeight="1" spans="1:9">
      <c r="A21" s="20">
        <f t="shared" si="0"/>
        <v>15</v>
      </c>
      <c r="B21" s="21" t="s">
        <v>583</v>
      </c>
      <c r="C21" s="21" t="s">
        <v>584</v>
      </c>
      <c r="D21" s="29">
        <v>2120804</v>
      </c>
      <c r="E21" s="21" t="s">
        <v>602</v>
      </c>
      <c r="F21" s="21" t="s">
        <v>586</v>
      </c>
      <c r="G21" s="30" t="s">
        <v>603</v>
      </c>
      <c r="H21" s="31">
        <v>546000</v>
      </c>
      <c r="I21" s="22"/>
    </row>
    <row r="22" s="1" customFormat="1" ht="43" customHeight="1" spans="1:9">
      <c r="A22" s="20">
        <f t="shared" si="0"/>
        <v>16</v>
      </c>
      <c r="B22" s="21" t="s">
        <v>583</v>
      </c>
      <c r="C22" s="21" t="s">
        <v>584</v>
      </c>
      <c r="D22" s="29">
        <v>2120804</v>
      </c>
      <c r="E22" s="21" t="s">
        <v>602</v>
      </c>
      <c r="F22" s="21" t="s">
        <v>586</v>
      </c>
      <c r="G22" s="30" t="s">
        <v>604</v>
      </c>
      <c r="H22" s="31">
        <v>1200000</v>
      </c>
      <c r="I22" s="22"/>
    </row>
    <row r="23" s="1" customFormat="1" ht="43" customHeight="1" spans="1:9">
      <c r="A23" s="20">
        <f t="shared" si="0"/>
        <v>17</v>
      </c>
      <c r="B23" s="21" t="s">
        <v>217</v>
      </c>
      <c r="C23" s="21" t="s">
        <v>305</v>
      </c>
      <c r="D23" s="29">
        <v>2120804</v>
      </c>
      <c r="E23" s="21" t="s">
        <v>602</v>
      </c>
      <c r="F23" s="21" t="s">
        <v>586</v>
      </c>
      <c r="G23" s="30" t="s">
        <v>605</v>
      </c>
      <c r="H23" s="31">
        <v>633976</v>
      </c>
      <c r="I23" s="22"/>
    </row>
    <row r="24" s="1" customFormat="1" ht="43" customHeight="1" spans="1:9">
      <c r="A24" s="20">
        <f t="shared" si="0"/>
        <v>18</v>
      </c>
      <c r="B24" s="21" t="s">
        <v>217</v>
      </c>
      <c r="C24" s="21" t="s">
        <v>191</v>
      </c>
      <c r="D24" s="29">
        <v>2120804</v>
      </c>
      <c r="E24" s="21" t="s">
        <v>602</v>
      </c>
      <c r="F24" s="21" t="s">
        <v>586</v>
      </c>
      <c r="G24" s="30" t="s">
        <v>606</v>
      </c>
      <c r="H24" s="31">
        <v>501461</v>
      </c>
      <c r="I24" s="22"/>
    </row>
    <row r="25" s="1" customFormat="1" ht="43" customHeight="1" spans="1:9">
      <c r="A25" s="20">
        <f t="shared" si="0"/>
        <v>19</v>
      </c>
      <c r="B25" s="21" t="s">
        <v>289</v>
      </c>
      <c r="C25" s="21" t="s">
        <v>309</v>
      </c>
      <c r="D25" s="29">
        <v>2120804</v>
      </c>
      <c r="E25" s="21" t="s">
        <v>602</v>
      </c>
      <c r="F25" s="21" t="s">
        <v>586</v>
      </c>
      <c r="G25" s="30" t="s">
        <v>607</v>
      </c>
      <c r="H25" s="31">
        <v>140367</v>
      </c>
      <c r="I25" s="22"/>
    </row>
    <row r="26" s="1" customFormat="1" ht="43" customHeight="1" spans="1:9">
      <c r="A26" s="20">
        <f t="shared" si="0"/>
        <v>20</v>
      </c>
      <c r="B26" s="21" t="s">
        <v>289</v>
      </c>
      <c r="C26" s="21" t="s">
        <v>309</v>
      </c>
      <c r="D26" s="29">
        <v>2120804</v>
      </c>
      <c r="E26" s="21" t="s">
        <v>602</v>
      </c>
      <c r="F26" s="21" t="s">
        <v>586</v>
      </c>
      <c r="G26" s="30" t="s">
        <v>608</v>
      </c>
      <c r="H26" s="31">
        <v>19758</v>
      </c>
      <c r="I26" s="22"/>
    </row>
    <row r="27" s="1" customFormat="1" ht="43" customHeight="1" spans="1:9">
      <c r="A27" s="20">
        <f t="shared" si="0"/>
        <v>21</v>
      </c>
      <c r="B27" s="21" t="s">
        <v>289</v>
      </c>
      <c r="C27" s="21" t="s">
        <v>280</v>
      </c>
      <c r="D27" s="29">
        <v>2120804</v>
      </c>
      <c r="E27" s="21" t="s">
        <v>602</v>
      </c>
      <c r="F27" s="21" t="s">
        <v>586</v>
      </c>
      <c r="G27" s="30" t="s">
        <v>609</v>
      </c>
      <c r="H27" s="31">
        <v>470900</v>
      </c>
      <c r="I27" s="22"/>
    </row>
    <row r="28" s="1" customFormat="1" ht="43" customHeight="1" spans="1:9">
      <c r="A28" s="20">
        <f t="shared" si="0"/>
        <v>22</v>
      </c>
      <c r="B28" s="21" t="s">
        <v>174</v>
      </c>
      <c r="C28" s="21" t="s">
        <v>174</v>
      </c>
      <c r="D28" s="29">
        <v>2120804</v>
      </c>
      <c r="E28" s="21" t="s">
        <v>602</v>
      </c>
      <c r="F28" s="21" t="s">
        <v>586</v>
      </c>
      <c r="G28" s="30" t="s">
        <v>610</v>
      </c>
      <c r="H28" s="31">
        <v>2051800</v>
      </c>
      <c r="I28" s="22"/>
    </row>
    <row r="29" s="1" customFormat="1" ht="43" customHeight="1" spans="1:9">
      <c r="A29" s="20">
        <f t="shared" si="0"/>
        <v>23</v>
      </c>
      <c r="B29" s="21" t="s">
        <v>195</v>
      </c>
      <c r="C29" s="21" t="s">
        <v>195</v>
      </c>
      <c r="D29" s="29">
        <v>2120804</v>
      </c>
      <c r="E29" s="21" t="s">
        <v>602</v>
      </c>
      <c r="F29" s="21" t="s">
        <v>586</v>
      </c>
      <c r="G29" s="30" t="s">
        <v>611</v>
      </c>
      <c r="H29" s="31">
        <v>1462562</v>
      </c>
      <c r="I29" s="22"/>
    </row>
    <row r="30" s="1" customFormat="1" ht="43" customHeight="1" spans="1:9">
      <c r="A30" s="20">
        <f t="shared" si="0"/>
        <v>24</v>
      </c>
      <c r="B30" s="21" t="s">
        <v>279</v>
      </c>
      <c r="C30" s="21" t="s">
        <v>279</v>
      </c>
      <c r="D30" s="29">
        <v>2120804</v>
      </c>
      <c r="E30" s="21" t="s">
        <v>602</v>
      </c>
      <c r="F30" s="21" t="s">
        <v>586</v>
      </c>
      <c r="G30" s="30" t="s">
        <v>612</v>
      </c>
      <c r="H30" s="31">
        <v>24426</v>
      </c>
      <c r="I30" s="22"/>
    </row>
    <row r="31" s="1" customFormat="1" ht="43" customHeight="1" spans="1:9">
      <c r="A31" s="20">
        <f t="shared" si="0"/>
        <v>25</v>
      </c>
      <c r="B31" s="21" t="s">
        <v>279</v>
      </c>
      <c r="C31" s="21" t="s">
        <v>279</v>
      </c>
      <c r="D31" s="29">
        <v>2120804</v>
      </c>
      <c r="E31" s="21" t="s">
        <v>602</v>
      </c>
      <c r="F31" s="21" t="s">
        <v>586</v>
      </c>
      <c r="G31" s="30" t="s">
        <v>613</v>
      </c>
      <c r="H31" s="31">
        <v>219501</v>
      </c>
      <c r="I31" s="22"/>
    </row>
    <row r="32" s="1" customFormat="1" ht="43" customHeight="1" spans="1:9">
      <c r="A32" s="20">
        <f t="shared" si="0"/>
        <v>26</v>
      </c>
      <c r="B32" s="21" t="s">
        <v>583</v>
      </c>
      <c r="C32" s="21" t="s">
        <v>584</v>
      </c>
      <c r="D32" s="29">
        <v>2120805</v>
      </c>
      <c r="E32" s="21" t="s">
        <v>614</v>
      </c>
      <c r="F32" s="21" t="s">
        <v>586</v>
      </c>
      <c r="G32" s="30" t="s">
        <v>615</v>
      </c>
      <c r="H32" s="31">
        <v>4536000</v>
      </c>
      <c r="I32" s="22"/>
    </row>
    <row r="33" s="1" customFormat="1" ht="43" customHeight="1" spans="1:9">
      <c r="A33" s="20">
        <f t="shared" si="0"/>
        <v>27</v>
      </c>
      <c r="B33" s="21" t="s">
        <v>583</v>
      </c>
      <c r="C33" s="21" t="s">
        <v>584</v>
      </c>
      <c r="D33" s="29">
        <v>2120899</v>
      </c>
      <c r="E33" s="21" t="s">
        <v>616</v>
      </c>
      <c r="F33" s="21" t="s">
        <v>586</v>
      </c>
      <c r="G33" s="30" t="s">
        <v>617</v>
      </c>
      <c r="H33" s="31">
        <v>80000000</v>
      </c>
      <c r="I33" s="22"/>
    </row>
    <row r="34" s="1" customFormat="1" ht="43" customHeight="1" spans="1:9">
      <c r="A34" s="20">
        <f t="shared" si="0"/>
        <v>28</v>
      </c>
      <c r="B34" s="21" t="s">
        <v>181</v>
      </c>
      <c r="C34" s="21" t="s">
        <v>618</v>
      </c>
      <c r="D34" s="29">
        <v>2120899</v>
      </c>
      <c r="E34" s="21" t="s">
        <v>616</v>
      </c>
      <c r="F34" s="21" t="s">
        <v>586</v>
      </c>
      <c r="G34" s="30" t="s">
        <v>619</v>
      </c>
      <c r="H34" s="31">
        <v>15000000</v>
      </c>
      <c r="I34" s="22"/>
    </row>
    <row r="35" s="1" customFormat="1" ht="43" customHeight="1" spans="1:9">
      <c r="A35" s="20">
        <f t="shared" si="0"/>
        <v>29</v>
      </c>
      <c r="B35" s="21" t="s">
        <v>195</v>
      </c>
      <c r="C35" s="21" t="s">
        <v>620</v>
      </c>
      <c r="D35" s="29">
        <v>2120899</v>
      </c>
      <c r="E35" s="21" t="s">
        <v>616</v>
      </c>
      <c r="F35" s="21" t="s">
        <v>586</v>
      </c>
      <c r="G35" s="30" t="s">
        <v>621</v>
      </c>
      <c r="H35" s="31">
        <v>600000</v>
      </c>
      <c r="I35" s="22"/>
    </row>
    <row r="36" s="1" customFormat="1" ht="43" customHeight="1" spans="1:9">
      <c r="A36" s="20">
        <f t="shared" si="0"/>
        <v>30</v>
      </c>
      <c r="B36" s="21" t="s">
        <v>195</v>
      </c>
      <c r="C36" s="21" t="s">
        <v>620</v>
      </c>
      <c r="D36" s="29">
        <v>2120899</v>
      </c>
      <c r="E36" s="21" t="s">
        <v>616</v>
      </c>
      <c r="F36" s="21" t="s">
        <v>586</v>
      </c>
      <c r="G36" s="30" t="s">
        <v>622</v>
      </c>
      <c r="H36" s="31">
        <v>300000</v>
      </c>
      <c r="I36" s="22"/>
    </row>
    <row r="37" s="1" customFormat="1" ht="43" customHeight="1" spans="1:9">
      <c r="A37" s="20">
        <f t="shared" si="0"/>
        <v>31</v>
      </c>
      <c r="B37" s="21" t="s">
        <v>195</v>
      </c>
      <c r="C37" s="21" t="s">
        <v>620</v>
      </c>
      <c r="D37" s="29">
        <v>2120899</v>
      </c>
      <c r="E37" s="21" t="s">
        <v>616</v>
      </c>
      <c r="F37" s="21" t="s">
        <v>586</v>
      </c>
      <c r="G37" s="30" t="s">
        <v>623</v>
      </c>
      <c r="H37" s="31">
        <v>600000</v>
      </c>
      <c r="I37" s="22"/>
    </row>
    <row r="38" s="1" customFormat="1" ht="43" customHeight="1" spans="1:9">
      <c r="A38" s="20">
        <f t="shared" si="0"/>
        <v>32</v>
      </c>
      <c r="B38" s="21" t="s">
        <v>195</v>
      </c>
      <c r="C38" s="21" t="s">
        <v>228</v>
      </c>
      <c r="D38" s="29">
        <v>2120899</v>
      </c>
      <c r="E38" s="21" t="s">
        <v>616</v>
      </c>
      <c r="F38" s="21" t="s">
        <v>586</v>
      </c>
      <c r="G38" s="30" t="s">
        <v>624</v>
      </c>
      <c r="H38" s="31">
        <v>443000</v>
      </c>
      <c r="I38" s="22"/>
    </row>
    <row r="39" s="1" customFormat="1" ht="43" customHeight="1" spans="1:9">
      <c r="A39" s="20">
        <f t="shared" si="0"/>
        <v>33</v>
      </c>
      <c r="B39" s="21" t="s">
        <v>195</v>
      </c>
      <c r="C39" s="21" t="s">
        <v>625</v>
      </c>
      <c r="D39" s="29">
        <v>2120899</v>
      </c>
      <c r="E39" s="21" t="s">
        <v>616</v>
      </c>
      <c r="F39" s="21" t="s">
        <v>586</v>
      </c>
      <c r="G39" s="30" t="s">
        <v>626</v>
      </c>
      <c r="H39" s="31">
        <v>302000</v>
      </c>
      <c r="I39" s="22"/>
    </row>
    <row r="40" s="1" customFormat="1" ht="43" customHeight="1" spans="1:9">
      <c r="A40" s="20">
        <f t="shared" si="0"/>
        <v>34</v>
      </c>
      <c r="B40" s="21" t="s">
        <v>184</v>
      </c>
      <c r="C40" s="21" t="s">
        <v>627</v>
      </c>
      <c r="D40" s="29">
        <v>2120899</v>
      </c>
      <c r="E40" s="21" t="s">
        <v>616</v>
      </c>
      <c r="F40" s="21" t="s">
        <v>586</v>
      </c>
      <c r="G40" s="30" t="s">
        <v>628</v>
      </c>
      <c r="H40" s="31">
        <v>619994</v>
      </c>
      <c r="I40" s="22"/>
    </row>
    <row r="41" s="1" customFormat="1" ht="43" customHeight="1" spans="1:9">
      <c r="A41" s="20">
        <f t="shared" si="0"/>
        <v>35</v>
      </c>
      <c r="B41" s="21" t="s">
        <v>583</v>
      </c>
      <c r="C41" s="21" t="s">
        <v>584</v>
      </c>
      <c r="D41" s="29">
        <v>2120899</v>
      </c>
      <c r="E41" s="21" t="s">
        <v>616</v>
      </c>
      <c r="F41" s="21" t="s">
        <v>586</v>
      </c>
      <c r="G41" s="30" t="s">
        <v>629</v>
      </c>
      <c r="H41" s="31">
        <v>285000</v>
      </c>
      <c r="I41" s="22"/>
    </row>
    <row r="42" s="1" customFormat="1" ht="43" customHeight="1" spans="1:9">
      <c r="A42" s="20">
        <f t="shared" si="0"/>
        <v>36</v>
      </c>
      <c r="B42" s="21" t="s">
        <v>583</v>
      </c>
      <c r="C42" s="21" t="s">
        <v>584</v>
      </c>
      <c r="D42" s="29">
        <v>2120899</v>
      </c>
      <c r="E42" s="21" t="s">
        <v>616</v>
      </c>
      <c r="F42" s="21" t="s">
        <v>586</v>
      </c>
      <c r="G42" s="30" t="s">
        <v>630</v>
      </c>
      <c r="H42" s="31">
        <v>350000</v>
      </c>
      <c r="I42" s="22"/>
    </row>
    <row r="43" s="1" customFormat="1" ht="43" customHeight="1" spans="1:9">
      <c r="A43" s="20">
        <f t="shared" si="0"/>
        <v>37</v>
      </c>
      <c r="B43" s="21" t="s">
        <v>583</v>
      </c>
      <c r="C43" s="21" t="s">
        <v>584</v>
      </c>
      <c r="D43" s="29">
        <v>2120899</v>
      </c>
      <c r="E43" s="21" t="s">
        <v>616</v>
      </c>
      <c r="F43" s="21" t="s">
        <v>586</v>
      </c>
      <c r="G43" s="30" t="s">
        <v>631</v>
      </c>
      <c r="H43" s="31">
        <v>6076210</v>
      </c>
      <c r="I43" s="22"/>
    </row>
    <row r="44" s="1" customFormat="1" ht="43" customHeight="1" spans="1:9">
      <c r="A44" s="20">
        <f t="shared" si="0"/>
        <v>38</v>
      </c>
      <c r="B44" s="21" t="s">
        <v>583</v>
      </c>
      <c r="C44" s="21" t="s">
        <v>584</v>
      </c>
      <c r="D44" s="29">
        <v>2120899</v>
      </c>
      <c r="E44" s="21" t="s">
        <v>616</v>
      </c>
      <c r="F44" s="21" t="s">
        <v>586</v>
      </c>
      <c r="G44" s="30" t="s">
        <v>632</v>
      </c>
      <c r="H44" s="31">
        <v>150000</v>
      </c>
      <c r="I44" s="22"/>
    </row>
    <row r="45" s="1" customFormat="1" ht="43" customHeight="1" spans="1:9">
      <c r="A45" s="20">
        <f t="shared" si="0"/>
        <v>39</v>
      </c>
      <c r="B45" s="21" t="s">
        <v>583</v>
      </c>
      <c r="C45" s="21" t="s">
        <v>584</v>
      </c>
      <c r="D45" s="29">
        <v>2120899</v>
      </c>
      <c r="E45" s="21" t="s">
        <v>616</v>
      </c>
      <c r="F45" s="21" t="s">
        <v>586</v>
      </c>
      <c r="G45" s="30" t="s">
        <v>633</v>
      </c>
      <c r="H45" s="31">
        <v>180000</v>
      </c>
      <c r="I45" s="22"/>
    </row>
    <row r="46" s="1" customFormat="1" ht="43" customHeight="1" spans="1:9">
      <c r="A46" s="20">
        <f t="shared" si="0"/>
        <v>40</v>
      </c>
      <c r="B46" s="21" t="s">
        <v>583</v>
      </c>
      <c r="C46" s="21" t="s">
        <v>584</v>
      </c>
      <c r="D46" s="29">
        <v>2120899</v>
      </c>
      <c r="E46" s="21" t="s">
        <v>616</v>
      </c>
      <c r="F46" s="21" t="s">
        <v>586</v>
      </c>
      <c r="G46" s="30" t="s">
        <v>634</v>
      </c>
      <c r="H46" s="31">
        <v>200000</v>
      </c>
      <c r="I46" s="22"/>
    </row>
    <row r="47" s="1" customFormat="1" ht="43" customHeight="1" spans="1:9">
      <c r="A47" s="20">
        <f t="shared" si="0"/>
        <v>41</v>
      </c>
      <c r="B47" s="21" t="s">
        <v>583</v>
      </c>
      <c r="C47" s="21" t="s">
        <v>584</v>
      </c>
      <c r="D47" s="29">
        <v>2120899</v>
      </c>
      <c r="E47" s="21" t="s">
        <v>616</v>
      </c>
      <c r="F47" s="21" t="s">
        <v>586</v>
      </c>
      <c r="G47" s="30" t="s">
        <v>635</v>
      </c>
      <c r="H47" s="31">
        <v>15000</v>
      </c>
      <c r="I47" s="22"/>
    </row>
    <row r="48" s="1" customFormat="1" ht="43" customHeight="1" spans="1:9">
      <c r="A48" s="20">
        <f t="shared" si="0"/>
        <v>42</v>
      </c>
      <c r="B48" s="21" t="s">
        <v>583</v>
      </c>
      <c r="C48" s="21" t="s">
        <v>584</v>
      </c>
      <c r="D48" s="29">
        <v>2120899</v>
      </c>
      <c r="E48" s="21" t="s">
        <v>616</v>
      </c>
      <c r="F48" s="21" t="s">
        <v>586</v>
      </c>
      <c r="G48" s="30" t="s">
        <v>636</v>
      </c>
      <c r="H48" s="31">
        <v>121000</v>
      </c>
      <c r="I48" s="22"/>
    </row>
    <row r="49" s="1" customFormat="1" ht="43" customHeight="1" spans="1:9">
      <c r="A49" s="20">
        <f t="shared" si="0"/>
        <v>43</v>
      </c>
      <c r="B49" s="21" t="s">
        <v>583</v>
      </c>
      <c r="C49" s="21" t="s">
        <v>584</v>
      </c>
      <c r="D49" s="29">
        <v>2120899</v>
      </c>
      <c r="E49" s="21" t="s">
        <v>616</v>
      </c>
      <c r="F49" s="21" t="s">
        <v>586</v>
      </c>
      <c r="G49" s="30" t="s">
        <v>637</v>
      </c>
      <c r="H49" s="31">
        <v>850000</v>
      </c>
      <c r="I49" s="22"/>
    </row>
    <row r="50" s="1" customFormat="1" ht="43" customHeight="1" spans="1:9">
      <c r="A50" s="20">
        <f t="shared" si="0"/>
        <v>44</v>
      </c>
      <c r="B50" s="21" t="s">
        <v>217</v>
      </c>
      <c r="C50" s="21" t="s">
        <v>305</v>
      </c>
      <c r="D50" s="29">
        <v>2120899</v>
      </c>
      <c r="E50" s="21" t="s">
        <v>616</v>
      </c>
      <c r="F50" s="21" t="s">
        <v>586</v>
      </c>
      <c r="G50" s="30" t="s">
        <v>638</v>
      </c>
      <c r="H50" s="31">
        <v>350400</v>
      </c>
      <c r="I50" s="22"/>
    </row>
    <row r="51" s="1" customFormat="1" ht="43" customHeight="1" spans="1:9">
      <c r="A51" s="20">
        <f t="shared" si="0"/>
        <v>45</v>
      </c>
      <c r="B51" s="21" t="s">
        <v>217</v>
      </c>
      <c r="C51" s="21" t="s">
        <v>305</v>
      </c>
      <c r="D51" s="29">
        <v>2120899</v>
      </c>
      <c r="E51" s="21" t="s">
        <v>616</v>
      </c>
      <c r="F51" s="21" t="s">
        <v>586</v>
      </c>
      <c r="G51" s="30" t="s">
        <v>639</v>
      </c>
      <c r="H51" s="31">
        <v>600000</v>
      </c>
      <c r="I51" s="22"/>
    </row>
    <row r="52" s="1" customFormat="1" ht="43" customHeight="1" spans="1:9">
      <c r="A52" s="20">
        <f t="shared" si="0"/>
        <v>46</v>
      </c>
      <c r="B52" s="21" t="s">
        <v>289</v>
      </c>
      <c r="C52" s="21" t="s">
        <v>280</v>
      </c>
      <c r="D52" s="29">
        <v>2120899</v>
      </c>
      <c r="E52" s="21" t="s">
        <v>616</v>
      </c>
      <c r="F52" s="21" t="s">
        <v>586</v>
      </c>
      <c r="G52" s="30" t="s">
        <v>640</v>
      </c>
      <c r="H52" s="31">
        <v>1824151</v>
      </c>
      <c r="I52" s="22"/>
    </row>
    <row r="53" s="1" customFormat="1" ht="43" customHeight="1" spans="1:9">
      <c r="A53" s="20">
        <f t="shared" si="0"/>
        <v>47</v>
      </c>
      <c r="B53" s="21" t="s">
        <v>181</v>
      </c>
      <c r="C53" s="21" t="s">
        <v>244</v>
      </c>
      <c r="D53" s="29">
        <v>2120899</v>
      </c>
      <c r="E53" s="21" t="s">
        <v>616</v>
      </c>
      <c r="F53" s="21" t="s">
        <v>586</v>
      </c>
      <c r="G53" s="30" t="s">
        <v>641</v>
      </c>
      <c r="H53" s="31">
        <v>300000</v>
      </c>
      <c r="I53" s="22"/>
    </row>
    <row r="54" s="1" customFormat="1" ht="43" customHeight="1" spans="1:9">
      <c r="A54" s="20">
        <f t="shared" si="0"/>
        <v>48</v>
      </c>
      <c r="B54" s="21" t="s">
        <v>174</v>
      </c>
      <c r="C54" s="21" t="s">
        <v>174</v>
      </c>
      <c r="D54" s="29">
        <v>2120899</v>
      </c>
      <c r="E54" s="21" t="s">
        <v>616</v>
      </c>
      <c r="F54" s="21" t="s">
        <v>586</v>
      </c>
      <c r="G54" s="30" t="s">
        <v>642</v>
      </c>
      <c r="H54" s="31">
        <v>3000000</v>
      </c>
      <c r="I54" s="22"/>
    </row>
    <row r="55" s="1" customFormat="1" ht="43" customHeight="1" spans="1:9">
      <c r="A55" s="20">
        <f t="shared" si="0"/>
        <v>49</v>
      </c>
      <c r="B55" s="21" t="s">
        <v>174</v>
      </c>
      <c r="C55" s="21" t="s">
        <v>643</v>
      </c>
      <c r="D55" s="29">
        <v>2120899</v>
      </c>
      <c r="E55" s="21" t="s">
        <v>616</v>
      </c>
      <c r="F55" s="21" t="s">
        <v>586</v>
      </c>
      <c r="G55" s="30" t="s">
        <v>644</v>
      </c>
      <c r="H55" s="31">
        <v>1544000</v>
      </c>
      <c r="I55" s="22"/>
    </row>
    <row r="56" s="1" customFormat="1" ht="43" customHeight="1" spans="1:9">
      <c r="A56" s="20">
        <f t="shared" si="0"/>
        <v>50</v>
      </c>
      <c r="B56" s="21" t="s">
        <v>174</v>
      </c>
      <c r="C56" s="21" t="s">
        <v>643</v>
      </c>
      <c r="D56" s="29">
        <v>2120899</v>
      </c>
      <c r="E56" s="21" t="s">
        <v>616</v>
      </c>
      <c r="F56" s="21" t="s">
        <v>586</v>
      </c>
      <c r="G56" s="30" t="s">
        <v>645</v>
      </c>
      <c r="H56" s="31">
        <v>2753000</v>
      </c>
      <c r="I56" s="22"/>
    </row>
    <row r="57" s="1" customFormat="1" ht="43" customHeight="1" spans="1:9">
      <c r="A57" s="20">
        <f t="shared" si="0"/>
        <v>51</v>
      </c>
      <c r="B57" s="21" t="s">
        <v>174</v>
      </c>
      <c r="C57" s="21" t="s">
        <v>643</v>
      </c>
      <c r="D57" s="29">
        <v>2120899</v>
      </c>
      <c r="E57" s="21" t="s">
        <v>616</v>
      </c>
      <c r="F57" s="21" t="s">
        <v>586</v>
      </c>
      <c r="G57" s="30" t="s">
        <v>646</v>
      </c>
      <c r="H57" s="31">
        <v>4125000</v>
      </c>
      <c r="I57" s="22"/>
    </row>
    <row r="58" s="1" customFormat="1" ht="43" customHeight="1" spans="1:9">
      <c r="A58" s="20">
        <f t="shared" si="0"/>
        <v>52</v>
      </c>
      <c r="B58" s="21" t="s">
        <v>174</v>
      </c>
      <c r="C58" s="21" t="s">
        <v>647</v>
      </c>
      <c r="D58" s="29">
        <v>2120899</v>
      </c>
      <c r="E58" s="21" t="s">
        <v>616</v>
      </c>
      <c r="F58" s="21" t="s">
        <v>586</v>
      </c>
      <c r="G58" s="30" t="s">
        <v>648</v>
      </c>
      <c r="H58" s="31">
        <v>2397276</v>
      </c>
      <c r="I58" s="22"/>
    </row>
    <row r="59" s="1" customFormat="1" ht="43" customHeight="1" spans="1:9">
      <c r="A59" s="20">
        <f t="shared" si="0"/>
        <v>53</v>
      </c>
      <c r="B59" s="21" t="s">
        <v>181</v>
      </c>
      <c r="C59" s="21" t="s">
        <v>244</v>
      </c>
      <c r="D59" s="29">
        <v>2120899</v>
      </c>
      <c r="E59" s="21" t="s">
        <v>616</v>
      </c>
      <c r="F59" s="21" t="s">
        <v>586</v>
      </c>
      <c r="G59" s="30" t="s">
        <v>649</v>
      </c>
      <c r="H59" s="31">
        <v>4000000</v>
      </c>
      <c r="I59" s="22"/>
    </row>
    <row r="60" s="1" customFormat="1" ht="43" customHeight="1" spans="1:9">
      <c r="A60" s="20">
        <f t="shared" si="0"/>
        <v>54</v>
      </c>
      <c r="B60" s="21" t="s">
        <v>181</v>
      </c>
      <c r="C60" s="21" t="s">
        <v>244</v>
      </c>
      <c r="D60" s="29">
        <v>2120899</v>
      </c>
      <c r="E60" s="21" t="s">
        <v>616</v>
      </c>
      <c r="F60" s="21" t="s">
        <v>586</v>
      </c>
      <c r="G60" s="30" t="s">
        <v>650</v>
      </c>
      <c r="H60" s="31">
        <v>1000000</v>
      </c>
      <c r="I60" s="22"/>
    </row>
    <row r="61" s="1" customFormat="1" ht="43" customHeight="1" spans="1:9">
      <c r="A61" s="20">
        <f t="shared" si="0"/>
        <v>55</v>
      </c>
      <c r="B61" s="21" t="s">
        <v>174</v>
      </c>
      <c r="C61" s="21" t="s">
        <v>643</v>
      </c>
      <c r="D61" s="29">
        <v>2120899</v>
      </c>
      <c r="E61" s="21" t="s">
        <v>616</v>
      </c>
      <c r="F61" s="21" t="s">
        <v>586</v>
      </c>
      <c r="G61" s="30" t="s">
        <v>651</v>
      </c>
      <c r="H61" s="31">
        <v>2422089</v>
      </c>
      <c r="I61" s="22"/>
    </row>
    <row r="62" s="1" customFormat="1" ht="43" customHeight="1" spans="1:9">
      <c r="A62" s="20">
        <f t="shared" si="0"/>
        <v>56</v>
      </c>
      <c r="B62" s="21" t="s">
        <v>291</v>
      </c>
      <c r="C62" s="21" t="s">
        <v>291</v>
      </c>
      <c r="D62" s="29">
        <v>2120899</v>
      </c>
      <c r="E62" s="21" t="s">
        <v>616</v>
      </c>
      <c r="F62" s="21" t="s">
        <v>586</v>
      </c>
      <c r="G62" s="30" t="s">
        <v>652</v>
      </c>
      <c r="H62" s="31">
        <v>321279</v>
      </c>
      <c r="I62" s="22"/>
    </row>
    <row r="63" s="1" customFormat="1" ht="43" customHeight="1" spans="1:9">
      <c r="A63" s="20">
        <f t="shared" si="0"/>
        <v>57</v>
      </c>
      <c r="B63" s="21" t="s">
        <v>291</v>
      </c>
      <c r="C63" s="21" t="s">
        <v>291</v>
      </c>
      <c r="D63" s="29">
        <v>2120899</v>
      </c>
      <c r="E63" s="21" t="s">
        <v>616</v>
      </c>
      <c r="F63" s="21" t="s">
        <v>586</v>
      </c>
      <c r="G63" s="30" t="s">
        <v>653</v>
      </c>
      <c r="H63" s="31">
        <v>4447411</v>
      </c>
      <c r="I63" s="22"/>
    </row>
    <row r="64" s="1" customFormat="1" ht="43" customHeight="1" spans="1:9">
      <c r="A64" s="20">
        <f t="shared" si="0"/>
        <v>58</v>
      </c>
      <c r="B64" s="21" t="s">
        <v>291</v>
      </c>
      <c r="C64" s="21" t="s">
        <v>291</v>
      </c>
      <c r="D64" s="29">
        <v>2120899</v>
      </c>
      <c r="E64" s="21" t="s">
        <v>616</v>
      </c>
      <c r="F64" s="21" t="s">
        <v>586</v>
      </c>
      <c r="G64" s="30" t="s">
        <v>654</v>
      </c>
      <c r="H64" s="31">
        <v>26000</v>
      </c>
      <c r="I64" s="22"/>
    </row>
    <row r="65" s="1" customFormat="1" ht="43" customHeight="1" spans="1:9">
      <c r="A65" s="20">
        <f t="shared" si="0"/>
        <v>59</v>
      </c>
      <c r="B65" s="21" t="s">
        <v>217</v>
      </c>
      <c r="C65" s="21" t="s">
        <v>217</v>
      </c>
      <c r="D65" s="29">
        <v>2120899</v>
      </c>
      <c r="E65" s="21" t="s">
        <v>616</v>
      </c>
      <c r="F65" s="21" t="s">
        <v>586</v>
      </c>
      <c r="G65" s="30" t="s">
        <v>655</v>
      </c>
      <c r="H65" s="31">
        <v>2500000</v>
      </c>
      <c r="I65" s="22"/>
    </row>
    <row r="66" s="1" customFormat="1" ht="43" customHeight="1" spans="1:9">
      <c r="A66" s="20">
        <f t="shared" si="0"/>
        <v>60</v>
      </c>
      <c r="B66" s="21" t="s">
        <v>217</v>
      </c>
      <c r="C66" s="21" t="s">
        <v>217</v>
      </c>
      <c r="D66" s="29">
        <v>2120899</v>
      </c>
      <c r="E66" s="21" t="s">
        <v>616</v>
      </c>
      <c r="F66" s="21" t="s">
        <v>586</v>
      </c>
      <c r="G66" s="30" t="s">
        <v>656</v>
      </c>
      <c r="H66" s="31">
        <v>800000</v>
      </c>
      <c r="I66" s="22"/>
    </row>
    <row r="67" s="1" customFormat="1" ht="43" customHeight="1" spans="1:9">
      <c r="A67" s="20">
        <f t="shared" si="0"/>
        <v>61</v>
      </c>
      <c r="B67" s="21" t="s">
        <v>184</v>
      </c>
      <c r="C67" s="21" t="s">
        <v>657</v>
      </c>
      <c r="D67" s="29">
        <v>2296006</v>
      </c>
      <c r="E67" s="21" t="s">
        <v>658</v>
      </c>
      <c r="F67" s="21" t="s">
        <v>586</v>
      </c>
      <c r="G67" s="30" t="s">
        <v>659</v>
      </c>
      <c r="H67" s="31">
        <v>600000</v>
      </c>
      <c r="I67" s="22"/>
    </row>
    <row r="68" s="1" customFormat="1" ht="43" customHeight="1" spans="1:9">
      <c r="A68" s="20">
        <f t="shared" si="0"/>
        <v>62</v>
      </c>
      <c r="B68" s="21" t="s">
        <v>660</v>
      </c>
      <c r="C68" s="21" t="s">
        <v>660</v>
      </c>
      <c r="D68" s="29">
        <v>2320411</v>
      </c>
      <c r="E68" s="21" t="s">
        <v>661</v>
      </c>
      <c r="F68" s="21" t="s">
        <v>586</v>
      </c>
      <c r="G68" s="30" t="s">
        <v>662</v>
      </c>
      <c r="H68" s="31">
        <v>44300000</v>
      </c>
      <c r="I68" s="22"/>
    </row>
    <row r="69" s="1" customFormat="1" ht="43" customHeight="1" spans="1:9">
      <c r="A69" s="20">
        <f t="shared" si="0"/>
        <v>63</v>
      </c>
      <c r="B69" s="21" t="s">
        <v>660</v>
      </c>
      <c r="C69" s="21" t="s">
        <v>660</v>
      </c>
      <c r="D69" s="29">
        <v>2320431</v>
      </c>
      <c r="E69" s="21" t="s">
        <v>663</v>
      </c>
      <c r="F69" s="21" t="s">
        <v>586</v>
      </c>
      <c r="G69" s="30" t="s">
        <v>664</v>
      </c>
      <c r="H69" s="31">
        <v>17000000</v>
      </c>
      <c r="I69" s="22"/>
    </row>
    <row r="70" s="1" customFormat="1" ht="43" customHeight="1" spans="1:9">
      <c r="A70" s="20">
        <f t="shared" si="0"/>
        <v>64</v>
      </c>
      <c r="B70" s="21" t="s">
        <v>660</v>
      </c>
      <c r="C70" s="21" t="s">
        <v>660</v>
      </c>
      <c r="D70" s="29">
        <v>2320498</v>
      </c>
      <c r="E70" s="21" t="s">
        <v>665</v>
      </c>
      <c r="F70" s="21" t="s">
        <v>586</v>
      </c>
      <c r="G70" s="30" t="s">
        <v>666</v>
      </c>
      <c r="H70" s="31">
        <v>40700000</v>
      </c>
      <c r="I70" s="22"/>
    </row>
    <row r="71" s="1" customFormat="1" ht="43" customHeight="1" spans="1:9">
      <c r="A71" s="20">
        <f>ROW()-6</f>
        <v>65</v>
      </c>
      <c r="B71" s="21" t="s">
        <v>279</v>
      </c>
      <c r="C71" s="21" t="s">
        <v>667</v>
      </c>
      <c r="D71" s="29">
        <v>2120804</v>
      </c>
      <c r="E71" s="21" t="s">
        <v>602</v>
      </c>
      <c r="F71" s="21" t="s">
        <v>586</v>
      </c>
      <c r="G71" s="30" t="s">
        <v>668</v>
      </c>
      <c r="H71" s="31">
        <v>28920800</v>
      </c>
      <c r="I71" s="22"/>
    </row>
    <row r="72" s="1" customFormat="1" ht="43" customHeight="1" spans="1:9">
      <c r="A72" s="20">
        <f>ROW()-6</f>
        <v>66</v>
      </c>
      <c r="B72" s="21" t="s">
        <v>583</v>
      </c>
      <c r="C72" s="21" t="s">
        <v>584</v>
      </c>
      <c r="D72" s="29">
        <v>2120899</v>
      </c>
      <c r="E72" s="21" t="s">
        <v>616</v>
      </c>
      <c r="F72" s="21" t="s">
        <v>586</v>
      </c>
      <c r="G72" s="30" t="s">
        <v>669</v>
      </c>
      <c r="H72" s="31">
        <v>100000000</v>
      </c>
      <c r="I72" s="22"/>
    </row>
    <row r="73" s="2" customFormat="1" ht="43" customHeight="1" spans="1:16361">
      <c r="A73" s="20">
        <f>ROW()-6</f>
        <v>67</v>
      </c>
      <c r="B73" s="21" t="s">
        <v>174</v>
      </c>
      <c r="C73" s="21" t="s">
        <v>174</v>
      </c>
      <c r="D73" s="29">
        <v>21211</v>
      </c>
      <c r="E73" s="21" t="s">
        <v>670</v>
      </c>
      <c r="F73" s="21" t="s">
        <v>586</v>
      </c>
      <c r="G73" s="30" t="s">
        <v>671</v>
      </c>
      <c r="H73" s="31">
        <v>1000000</v>
      </c>
      <c r="I73" s="22"/>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3"/>
      <c r="IW73" s="33"/>
      <c r="IX73" s="33"/>
      <c r="IY73" s="33"/>
      <c r="IZ73" s="33"/>
      <c r="JA73" s="33"/>
      <c r="JB73" s="33"/>
      <c r="JC73" s="33"/>
      <c r="JD73" s="33"/>
      <c r="JE73" s="33"/>
      <c r="JF73" s="33"/>
      <c r="JG73" s="33"/>
      <c r="JH73" s="33"/>
      <c r="JI73" s="33"/>
      <c r="JJ73" s="33"/>
      <c r="JK73" s="33"/>
      <c r="JL73" s="33"/>
      <c r="JM73" s="33"/>
      <c r="JN73" s="33"/>
      <c r="JO73" s="33"/>
      <c r="JP73" s="33"/>
      <c r="JQ73" s="33"/>
      <c r="JR73" s="33"/>
      <c r="JS73" s="33"/>
      <c r="JT73" s="33"/>
      <c r="JU73" s="33"/>
      <c r="JV73" s="33"/>
      <c r="JW73" s="33"/>
      <c r="JX73" s="33"/>
      <c r="JY73" s="33"/>
      <c r="JZ73" s="33"/>
      <c r="KA73" s="33"/>
      <c r="KB73" s="33"/>
      <c r="KC73" s="33"/>
      <c r="KD73" s="33"/>
      <c r="KE73" s="33"/>
      <c r="KF73" s="33"/>
      <c r="KG73" s="33"/>
      <c r="KH73" s="33"/>
      <c r="KI73" s="33"/>
      <c r="KJ73" s="33"/>
      <c r="KK73" s="33"/>
      <c r="KL73" s="33"/>
      <c r="KM73" s="33"/>
      <c r="KN73" s="33"/>
      <c r="KO73" s="33"/>
      <c r="KP73" s="33"/>
      <c r="KQ73" s="33"/>
      <c r="KR73" s="33"/>
      <c r="KS73" s="33"/>
      <c r="KT73" s="33"/>
      <c r="KU73" s="33"/>
      <c r="KV73" s="33"/>
      <c r="KW73" s="33"/>
      <c r="KX73" s="33"/>
      <c r="KY73" s="33"/>
      <c r="KZ73" s="33"/>
      <c r="LA73" s="33"/>
      <c r="LB73" s="33"/>
      <c r="LC73" s="33"/>
      <c r="LD73" s="33"/>
      <c r="LE73" s="33"/>
      <c r="LF73" s="33"/>
      <c r="LG73" s="33"/>
      <c r="LH73" s="33"/>
      <c r="LI73" s="33"/>
      <c r="LJ73" s="33"/>
      <c r="LK73" s="33"/>
      <c r="LL73" s="33"/>
      <c r="LM73" s="33"/>
      <c r="LN73" s="33"/>
      <c r="LO73" s="33"/>
      <c r="LP73" s="33"/>
      <c r="LQ73" s="33"/>
      <c r="LR73" s="33"/>
      <c r="LS73" s="33"/>
      <c r="LT73" s="33"/>
      <c r="LU73" s="33"/>
      <c r="LV73" s="33"/>
      <c r="LW73" s="33"/>
      <c r="LX73" s="33"/>
      <c r="LY73" s="33"/>
      <c r="LZ73" s="33"/>
      <c r="MA73" s="33"/>
      <c r="MB73" s="33"/>
      <c r="MC73" s="33"/>
      <c r="MD73" s="33"/>
      <c r="ME73" s="33"/>
      <c r="MF73" s="33"/>
      <c r="MG73" s="33"/>
      <c r="MH73" s="33"/>
      <c r="MI73" s="33"/>
      <c r="MJ73" s="33"/>
      <c r="MK73" s="33"/>
      <c r="ML73" s="33"/>
      <c r="MM73" s="33"/>
      <c r="MN73" s="33"/>
      <c r="MO73" s="33"/>
      <c r="MP73" s="33"/>
      <c r="MQ73" s="33"/>
      <c r="MR73" s="33"/>
      <c r="MS73" s="33"/>
      <c r="MT73" s="33"/>
      <c r="MU73" s="33"/>
      <c r="MV73" s="33"/>
      <c r="MW73" s="33"/>
      <c r="MX73" s="33"/>
      <c r="MY73" s="33"/>
      <c r="MZ73" s="33"/>
      <c r="NA73" s="33"/>
      <c r="NB73" s="33"/>
      <c r="NC73" s="33"/>
      <c r="ND73" s="33"/>
      <c r="NE73" s="33"/>
      <c r="NF73" s="33"/>
      <c r="NG73" s="33"/>
      <c r="NH73" s="33"/>
      <c r="NI73" s="33"/>
      <c r="NJ73" s="33"/>
      <c r="NK73" s="33"/>
      <c r="NL73" s="33"/>
      <c r="NM73" s="33"/>
      <c r="NN73" s="33"/>
      <c r="NO73" s="33"/>
      <c r="NP73" s="33"/>
      <c r="NQ73" s="33"/>
      <c r="NR73" s="33"/>
      <c r="NS73" s="33"/>
      <c r="NT73" s="33"/>
      <c r="NU73" s="33"/>
      <c r="NV73" s="33"/>
      <c r="NW73" s="33"/>
      <c r="NX73" s="33"/>
      <c r="NY73" s="33"/>
      <c r="NZ73" s="33"/>
      <c r="OA73" s="33"/>
      <c r="OB73" s="33"/>
      <c r="OC73" s="33"/>
      <c r="OD73" s="33"/>
      <c r="OE73" s="33"/>
      <c r="OF73" s="33"/>
      <c r="OG73" s="33"/>
      <c r="OH73" s="33"/>
      <c r="OI73" s="33"/>
      <c r="OJ73" s="33"/>
      <c r="OK73" s="33"/>
      <c r="OL73" s="33"/>
      <c r="OM73" s="33"/>
      <c r="ON73" s="33"/>
      <c r="OO73" s="33"/>
      <c r="OP73" s="33"/>
      <c r="OQ73" s="33"/>
      <c r="OR73" s="33"/>
      <c r="OS73" s="33"/>
      <c r="OT73" s="33"/>
      <c r="OU73" s="33"/>
      <c r="OV73" s="33"/>
      <c r="OW73" s="33"/>
      <c r="OX73" s="33"/>
      <c r="OY73" s="33"/>
      <c r="OZ73" s="33"/>
      <c r="PA73" s="33"/>
      <c r="PB73" s="33"/>
      <c r="PC73" s="33"/>
      <c r="PD73" s="33"/>
      <c r="PE73" s="33"/>
      <c r="PF73" s="33"/>
      <c r="PG73" s="33"/>
      <c r="PH73" s="33"/>
      <c r="PI73" s="33"/>
      <c r="PJ73" s="33"/>
      <c r="PK73" s="33"/>
      <c r="PL73" s="33"/>
      <c r="PM73" s="33"/>
      <c r="PN73" s="33"/>
      <c r="PO73" s="33"/>
      <c r="PP73" s="33"/>
      <c r="PQ73" s="33"/>
      <c r="PR73" s="33"/>
      <c r="PS73" s="33"/>
      <c r="PT73" s="33"/>
      <c r="PU73" s="33"/>
      <c r="PV73" s="33"/>
      <c r="PW73" s="33"/>
      <c r="PX73" s="33"/>
      <c r="PY73" s="33"/>
      <c r="PZ73" s="33"/>
      <c r="QA73" s="33"/>
      <c r="QB73" s="33"/>
      <c r="QC73" s="33"/>
      <c r="QD73" s="33"/>
      <c r="QE73" s="33"/>
      <c r="QF73" s="33"/>
      <c r="QG73" s="33"/>
      <c r="QH73" s="33"/>
      <c r="QI73" s="33"/>
      <c r="QJ73" s="33"/>
      <c r="QK73" s="33"/>
      <c r="QL73" s="33"/>
      <c r="QM73" s="33"/>
      <c r="QN73" s="33"/>
      <c r="QO73" s="33"/>
      <c r="QP73" s="33"/>
      <c r="QQ73" s="33"/>
      <c r="QR73" s="33"/>
      <c r="QS73" s="33"/>
      <c r="QT73" s="33"/>
      <c r="QU73" s="33"/>
      <c r="QV73" s="33"/>
      <c r="QW73" s="33"/>
      <c r="QX73" s="33"/>
      <c r="QY73" s="33"/>
      <c r="QZ73" s="33"/>
      <c r="RA73" s="33"/>
      <c r="RB73" s="33"/>
      <c r="RC73" s="33"/>
      <c r="RD73" s="33"/>
      <c r="RE73" s="33"/>
      <c r="RF73" s="33"/>
      <c r="RG73" s="33"/>
      <c r="RH73" s="33"/>
      <c r="RI73" s="33"/>
      <c r="RJ73" s="33"/>
      <c r="RK73" s="33"/>
      <c r="RL73" s="33"/>
      <c r="RM73" s="33"/>
      <c r="RN73" s="33"/>
      <c r="RO73" s="33"/>
      <c r="RP73" s="33"/>
      <c r="RQ73" s="33"/>
      <c r="RR73" s="33"/>
      <c r="RS73" s="33"/>
      <c r="RT73" s="33"/>
      <c r="RU73" s="33"/>
      <c r="RV73" s="33"/>
      <c r="RW73" s="33"/>
      <c r="RX73" s="33"/>
      <c r="RY73" s="33"/>
      <c r="RZ73" s="33"/>
      <c r="SA73" s="33"/>
      <c r="SB73" s="33"/>
      <c r="SC73" s="33"/>
      <c r="SD73" s="33"/>
      <c r="SE73" s="33"/>
      <c r="SF73" s="33"/>
      <c r="SG73" s="33"/>
      <c r="SH73" s="33"/>
      <c r="SI73" s="33"/>
      <c r="SJ73" s="33"/>
      <c r="SK73" s="33"/>
      <c r="SL73" s="33"/>
      <c r="SM73" s="33"/>
      <c r="SN73" s="33"/>
      <c r="SO73" s="33"/>
      <c r="SP73" s="33"/>
      <c r="SQ73" s="33"/>
      <c r="SR73" s="33"/>
      <c r="SS73" s="33"/>
      <c r="ST73" s="33"/>
      <c r="SU73" s="33"/>
      <c r="SV73" s="33"/>
      <c r="SW73" s="33"/>
      <c r="SX73" s="33"/>
      <c r="SY73" s="33"/>
      <c r="SZ73" s="33"/>
      <c r="TA73" s="33"/>
      <c r="TB73" s="33"/>
      <c r="TC73" s="33"/>
      <c r="TD73" s="33"/>
      <c r="TE73" s="33"/>
      <c r="TF73" s="33"/>
      <c r="TG73" s="33"/>
      <c r="TH73" s="33"/>
      <c r="TI73" s="33"/>
      <c r="TJ73" s="33"/>
      <c r="TK73" s="33"/>
      <c r="TL73" s="33"/>
      <c r="TM73" s="33"/>
      <c r="TN73" s="33"/>
      <c r="TO73" s="33"/>
      <c r="TP73" s="33"/>
      <c r="TQ73" s="33"/>
      <c r="TR73" s="33"/>
      <c r="TS73" s="33"/>
      <c r="TT73" s="33"/>
      <c r="TU73" s="33"/>
      <c r="TV73" s="33"/>
      <c r="TW73" s="33"/>
      <c r="TX73" s="33"/>
      <c r="TY73" s="33"/>
      <c r="TZ73" s="33"/>
      <c r="UA73" s="33"/>
      <c r="UB73" s="33"/>
      <c r="UC73" s="33"/>
      <c r="UD73" s="33"/>
      <c r="UE73" s="33"/>
      <c r="UF73" s="33"/>
      <c r="UG73" s="33"/>
      <c r="UH73" s="33"/>
      <c r="UI73" s="33"/>
      <c r="UJ73" s="33"/>
      <c r="UK73" s="33"/>
      <c r="UL73" s="33"/>
      <c r="UM73" s="33"/>
      <c r="UN73" s="33"/>
      <c r="UO73" s="33"/>
      <c r="UP73" s="33"/>
      <c r="UQ73" s="33"/>
      <c r="UR73" s="33"/>
      <c r="US73" s="33"/>
      <c r="UT73" s="33"/>
      <c r="UU73" s="33"/>
      <c r="UV73" s="33"/>
      <c r="UW73" s="33"/>
      <c r="UX73" s="33"/>
      <c r="UY73" s="33"/>
      <c r="UZ73" s="33"/>
      <c r="VA73" s="33"/>
      <c r="VB73" s="33"/>
      <c r="VC73" s="33"/>
      <c r="VD73" s="33"/>
      <c r="VE73" s="33"/>
      <c r="VF73" s="33"/>
      <c r="VG73" s="33"/>
      <c r="VH73" s="33"/>
      <c r="VI73" s="33"/>
      <c r="VJ73" s="33"/>
      <c r="VK73" s="33"/>
      <c r="VL73" s="33"/>
      <c r="VM73" s="33"/>
      <c r="VN73" s="33"/>
      <c r="VO73" s="33"/>
      <c r="VP73" s="33"/>
      <c r="VQ73" s="33"/>
      <c r="VR73" s="33"/>
      <c r="VS73" s="33"/>
      <c r="VT73" s="33"/>
      <c r="VU73" s="33"/>
      <c r="VV73" s="33"/>
      <c r="VW73" s="33"/>
      <c r="VX73" s="33"/>
      <c r="VY73" s="33"/>
      <c r="VZ73" s="33"/>
      <c r="WA73" s="33"/>
      <c r="WB73" s="33"/>
      <c r="WC73" s="33"/>
      <c r="WD73" s="33"/>
      <c r="WE73" s="33"/>
      <c r="WF73" s="33"/>
      <c r="WG73" s="33"/>
      <c r="WH73" s="33"/>
      <c r="WI73" s="33"/>
      <c r="WJ73" s="33"/>
      <c r="WK73" s="33"/>
      <c r="WL73" s="33"/>
      <c r="WM73" s="33"/>
      <c r="WN73" s="33"/>
      <c r="WO73" s="33"/>
      <c r="WP73" s="33"/>
      <c r="WQ73" s="33"/>
      <c r="WR73" s="33"/>
      <c r="WS73" s="33"/>
      <c r="WT73" s="33"/>
      <c r="WU73" s="33"/>
      <c r="WV73" s="33"/>
      <c r="WW73" s="33"/>
      <c r="WX73" s="33"/>
      <c r="WY73" s="33"/>
      <c r="WZ73" s="33"/>
      <c r="XA73" s="33"/>
      <c r="XB73" s="33"/>
      <c r="XC73" s="33"/>
      <c r="XD73" s="33"/>
      <c r="XE73" s="33"/>
      <c r="XF73" s="33"/>
      <c r="XG73" s="33"/>
      <c r="XH73" s="33"/>
      <c r="XI73" s="33"/>
      <c r="XJ73" s="33"/>
      <c r="XK73" s="33"/>
      <c r="XL73" s="33"/>
      <c r="XM73" s="33"/>
      <c r="XN73" s="33"/>
      <c r="XO73" s="33"/>
      <c r="XP73" s="33"/>
      <c r="XQ73" s="33"/>
      <c r="XR73" s="33"/>
      <c r="XS73" s="33"/>
      <c r="XT73" s="33"/>
      <c r="XU73" s="33"/>
      <c r="XV73" s="33"/>
      <c r="XW73" s="33"/>
      <c r="XX73" s="33"/>
      <c r="XY73" s="33"/>
      <c r="XZ73" s="33"/>
      <c r="YA73" s="33"/>
      <c r="YB73" s="33"/>
      <c r="YC73" s="33"/>
      <c r="YD73" s="33"/>
      <c r="YE73" s="33"/>
      <c r="YF73" s="33"/>
      <c r="YG73" s="33"/>
      <c r="YH73" s="33"/>
      <c r="YI73" s="33"/>
      <c r="YJ73" s="33"/>
      <c r="YK73" s="33"/>
      <c r="YL73" s="33"/>
      <c r="YM73" s="33"/>
      <c r="YN73" s="33"/>
      <c r="YO73" s="33"/>
      <c r="YP73" s="33"/>
      <c r="YQ73" s="33"/>
      <c r="YR73" s="33"/>
      <c r="YS73" s="33"/>
      <c r="YT73" s="33"/>
      <c r="YU73" s="33"/>
      <c r="YV73" s="33"/>
      <c r="YW73" s="33"/>
      <c r="YX73" s="33"/>
      <c r="YY73" s="33"/>
      <c r="YZ73" s="33"/>
      <c r="ZA73" s="33"/>
      <c r="ZB73" s="33"/>
      <c r="ZC73" s="33"/>
      <c r="ZD73" s="33"/>
      <c r="ZE73" s="33"/>
      <c r="ZF73" s="33"/>
      <c r="ZG73" s="33"/>
      <c r="ZH73" s="33"/>
      <c r="ZI73" s="33"/>
      <c r="ZJ73" s="33"/>
      <c r="ZK73" s="33"/>
      <c r="ZL73" s="33"/>
      <c r="ZM73" s="33"/>
      <c r="ZN73" s="33"/>
      <c r="ZO73" s="33"/>
      <c r="ZP73" s="33"/>
      <c r="ZQ73" s="33"/>
      <c r="ZR73" s="33"/>
      <c r="ZS73" s="33"/>
      <c r="ZT73" s="33"/>
      <c r="ZU73" s="33"/>
      <c r="ZV73" s="33"/>
      <c r="ZW73" s="33"/>
      <c r="ZX73" s="33"/>
      <c r="ZY73" s="33"/>
      <c r="ZZ73" s="33"/>
      <c r="AAA73" s="33"/>
      <c r="AAB73" s="33"/>
      <c r="AAC73" s="33"/>
      <c r="AAD73" s="33"/>
      <c r="AAE73" s="33"/>
      <c r="AAF73" s="33"/>
      <c r="AAG73" s="33"/>
      <c r="AAH73" s="33"/>
      <c r="AAI73" s="33"/>
      <c r="AAJ73" s="33"/>
      <c r="AAK73" s="33"/>
      <c r="AAL73" s="33"/>
      <c r="AAM73" s="33"/>
      <c r="AAN73" s="33"/>
      <c r="AAO73" s="33"/>
      <c r="AAP73" s="33"/>
      <c r="AAQ73" s="33"/>
      <c r="AAR73" s="33"/>
      <c r="AAS73" s="33"/>
      <c r="AAT73" s="33"/>
      <c r="AAU73" s="33"/>
      <c r="AAV73" s="33"/>
      <c r="AAW73" s="33"/>
      <c r="AAX73" s="33"/>
      <c r="AAY73" s="33"/>
      <c r="AAZ73" s="33"/>
      <c r="ABA73" s="33"/>
      <c r="ABB73" s="33"/>
      <c r="ABC73" s="33"/>
      <c r="ABD73" s="33"/>
      <c r="ABE73" s="33"/>
      <c r="ABF73" s="33"/>
      <c r="ABG73" s="33"/>
      <c r="ABH73" s="33"/>
      <c r="ABI73" s="33"/>
      <c r="ABJ73" s="33"/>
      <c r="ABK73" s="33"/>
      <c r="ABL73" s="33"/>
      <c r="ABM73" s="33"/>
      <c r="ABN73" s="33"/>
      <c r="ABO73" s="33"/>
      <c r="ABP73" s="33"/>
      <c r="ABQ73" s="33"/>
      <c r="ABR73" s="33"/>
      <c r="ABS73" s="33"/>
      <c r="ABT73" s="33"/>
      <c r="ABU73" s="33"/>
      <c r="ABV73" s="33"/>
      <c r="ABW73" s="33"/>
      <c r="ABX73" s="33"/>
      <c r="ABY73" s="33"/>
      <c r="ABZ73" s="33"/>
      <c r="ACA73" s="33"/>
      <c r="ACB73" s="33"/>
      <c r="ACC73" s="33"/>
      <c r="ACD73" s="33"/>
      <c r="ACE73" s="33"/>
      <c r="ACF73" s="33"/>
      <c r="ACG73" s="33"/>
      <c r="ACH73" s="33"/>
      <c r="ACI73" s="33"/>
      <c r="ACJ73" s="33"/>
      <c r="ACK73" s="33"/>
      <c r="ACL73" s="33"/>
      <c r="ACM73" s="33"/>
      <c r="ACN73" s="33"/>
      <c r="ACO73" s="33"/>
      <c r="ACP73" s="33"/>
      <c r="ACQ73" s="33"/>
      <c r="ACR73" s="33"/>
      <c r="ACS73" s="33"/>
      <c r="ACT73" s="33"/>
      <c r="ACU73" s="33"/>
      <c r="ACV73" s="33"/>
      <c r="ACW73" s="33"/>
      <c r="ACX73" s="33"/>
      <c r="ACY73" s="33"/>
      <c r="ACZ73" s="33"/>
      <c r="ADA73" s="33"/>
      <c r="ADB73" s="33"/>
      <c r="ADC73" s="33"/>
      <c r="ADD73" s="33"/>
      <c r="ADE73" s="33"/>
      <c r="ADF73" s="33"/>
      <c r="ADG73" s="33"/>
      <c r="ADH73" s="33"/>
      <c r="ADI73" s="33"/>
      <c r="ADJ73" s="33"/>
      <c r="ADK73" s="33"/>
      <c r="ADL73" s="33"/>
      <c r="ADM73" s="33"/>
      <c r="ADN73" s="33"/>
      <c r="ADO73" s="33"/>
      <c r="ADP73" s="33"/>
      <c r="ADQ73" s="33"/>
      <c r="ADR73" s="33"/>
      <c r="ADS73" s="33"/>
      <c r="ADT73" s="33"/>
      <c r="ADU73" s="33"/>
      <c r="ADV73" s="33"/>
      <c r="ADW73" s="33"/>
      <c r="ADX73" s="33"/>
      <c r="ADY73" s="33"/>
      <c r="ADZ73" s="33"/>
      <c r="AEA73" s="33"/>
      <c r="AEB73" s="33"/>
      <c r="AEC73" s="33"/>
      <c r="AED73" s="33"/>
      <c r="AEE73" s="33"/>
      <c r="AEF73" s="33"/>
      <c r="AEG73" s="33"/>
      <c r="AEH73" s="33"/>
      <c r="AEI73" s="33"/>
      <c r="AEJ73" s="33"/>
      <c r="AEK73" s="33"/>
      <c r="AEL73" s="33"/>
      <c r="AEM73" s="33"/>
      <c r="AEN73" s="33"/>
      <c r="AEO73" s="33"/>
      <c r="AEP73" s="33"/>
      <c r="AEQ73" s="33"/>
      <c r="AER73" s="33"/>
      <c r="AES73" s="33"/>
      <c r="AET73" s="33"/>
      <c r="AEU73" s="33"/>
      <c r="AEV73" s="33"/>
      <c r="AEW73" s="33"/>
      <c r="AEX73" s="33"/>
      <c r="AEY73" s="33"/>
      <c r="AEZ73" s="33"/>
      <c r="AFA73" s="33"/>
      <c r="AFB73" s="33"/>
      <c r="AFC73" s="33"/>
      <c r="AFD73" s="33"/>
      <c r="AFE73" s="33"/>
      <c r="AFF73" s="33"/>
      <c r="AFG73" s="33"/>
      <c r="AFH73" s="33"/>
      <c r="AFI73" s="33"/>
      <c r="AFJ73" s="33"/>
      <c r="AFK73" s="33"/>
      <c r="AFL73" s="33"/>
      <c r="AFM73" s="33"/>
      <c r="AFN73" s="33"/>
      <c r="AFO73" s="33"/>
      <c r="AFP73" s="33"/>
      <c r="AFQ73" s="33"/>
      <c r="AFR73" s="33"/>
      <c r="AFS73" s="33"/>
      <c r="AFT73" s="33"/>
      <c r="AFU73" s="33"/>
      <c r="AFV73" s="33"/>
      <c r="AFW73" s="33"/>
      <c r="AFX73" s="33"/>
      <c r="AFY73" s="33"/>
      <c r="AFZ73" s="33"/>
      <c r="AGA73" s="33"/>
      <c r="AGB73" s="33"/>
      <c r="AGC73" s="33"/>
      <c r="AGD73" s="33"/>
      <c r="AGE73" s="33"/>
      <c r="AGF73" s="33"/>
      <c r="AGG73" s="33"/>
      <c r="AGH73" s="33"/>
      <c r="AGI73" s="33"/>
      <c r="AGJ73" s="33"/>
      <c r="AGK73" s="33"/>
      <c r="AGL73" s="33"/>
      <c r="AGM73" s="33"/>
      <c r="AGN73" s="33"/>
      <c r="AGO73" s="33"/>
      <c r="AGP73" s="33"/>
      <c r="AGQ73" s="33"/>
      <c r="AGR73" s="33"/>
      <c r="AGS73" s="33"/>
      <c r="AGT73" s="33"/>
      <c r="AGU73" s="33"/>
      <c r="AGV73" s="33"/>
      <c r="AGW73" s="33"/>
      <c r="AGX73" s="33"/>
      <c r="AGY73" s="33"/>
      <c r="AGZ73" s="33"/>
      <c r="AHA73" s="33"/>
      <c r="AHB73" s="33"/>
      <c r="AHC73" s="33"/>
      <c r="AHD73" s="33"/>
      <c r="AHE73" s="33"/>
      <c r="AHF73" s="33"/>
      <c r="AHG73" s="33"/>
      <c r="AHH73" s="33"/>
      <c r="AHI73" s="33"/>
      <c r="AHJ73" s="33"/>
      <c r="AHK73" s="33"/>
      <c r="AHL73" s="33"/>
      <c r="AHM73" s="33"/>
      <c r="AHN73" s="33"/>
      <c r="AHO73" s="33"/>
      <c r="AHP73" s="33"/>
      <c r="AHQ73" s="33"/>
      <c r="AHR73" s="33"/>
      <c r="AHS73" s="33"/>
      <c r="AHT73" s="33"/>
      <c r="AHU73" s="33"/>
      <c r="AHV73" s="33"/>
      <c r="AHW73" s="33"/>
      <c r="AHX73" s="33"/>
      <c r="AHY73" s="33"/>
      <c r="AHZ73" s="33"/>
      <c r="AIA73" s="33"/>
      <c r="AIB73" s="33"/>
      <c r="AIC73" s="33"/>
      <c r="AID73" s="33"/>
      <c r="AIE73" s="33"/>
      <c r="AIF73" s="33"/>
      <c r="AIG73" s="33"/>
      <c r="AIH73" s="33"/>
      <c r="AII73" s="33"/>
      <c r="AIJ73" s="33"/>
      <c r="AIK73" s="33"/>
      <c r="AIL73" s="33"/>
      <c r="AIM73" s="33"/>
      <c r="AIN73" s="33"/>
      <c r="AIO73" s="33"/>
      <c r="AIP73" s="33"/>
      <c r="AIQ73" s="33"/>
      <c r="AIR73" s="33"/>
      <c r="AIS73" s="33"/>
      <c r="AIT73" s="33"/>
      <c r="AIU73" s="33"/>
      <c r="AIV73" s="33"/>
      <c r="AIW73" s="33"/>
      <c r="AIX73" s="33"/>
      <c r="AIY73" s="33"/>
      <c r="AIZ73" s="33"/>
      <c r="AJA73" s="33"/>
      <c r="AJB73" s="33"/>
      <c r="AJC73" s="33"/>
      <c r="AJD73" s="33"/>
      <c r="AJE73" s="33"/>
      <c r="AJF73" s="33"/>
      <c r="AJG73" s="33"/>
      <c r="AJH73" s="33"/>
      <c r="AJI73" s="33"/>
      <c r="AJJ73" s="33"/>
      <c r="AJK73" s="33"/>
      <c r="AJL73" s="33"/>
      <c r="AJM73" s="33"/>
      <c r="AJN73" s="33"/>
      <c r="AJO73" s="33"/>
      <c r="AJP73" s="33"/>
      <c r="AJQ73" s="33"/>
      <c r="AJR73" s="33"/>
      <c r="AJS73" s="33"/>
      <c r="AJT73" s="33"/>
      <c r="AJU73" s="33"/>
      <c r="AJV73" s="33"/>
      <c r="AJW73" s="33"/>
      <c r="AJX73" s="33"/>
      <c r="AJY73" s="33"/>
      <c r="AJZ73" s="33"/>
      <c r="AKA73" s="33"/>
      <c r="AKB73" s="33"/>
      <c r="AKC73" s="33"/>
      <c r="AKD73" s="33"/>
      <c r="AKE73" s="33"/>
      <c r="AKF73" s="33"/>
      <c r="AKG73" s="33"/>
      <c r="AKH73" s="33"/>
      <c r="AKI73" s="33"/>
      <c r="AKJ73" s="33"/>
      <c r="AKK73" s="33"/>
      <c r="AKL73" s="33"/>
      <c r="AKM73" s="33"/>
      <c r="AKN73" s="33"/>
      <c r="AKO73" s="33"/>
      <c r="AKP73" s="33"/>
      <c r="AKQ73" s="33"/>
      <c r="AKR73" s="33"/>
      <c r="AKS73" s="33"/>
      <c r="AKT73" s="33"/>
      <c r="AKU73" s="33"/>
      <c r="AKV73" s="33"/>
      <c r="AKW73" s="33"/>
      <c r="AKX73" s="33"/>
      <c r="AKY73" s="33"/>
      <c r="AKZ73" s="33"/>
      <c r="ALA73" s="33"/>
      <c r="ALB73" s="33"/>
      <c r="ALC73" s="33"/>
      <c r="ALD73" s="33"/>
      <c r="ALE73" s="33"/>
      <c r="ALF73" s="33"/>
      <c r="ALG73" s="33"/>
      <c r="ALH73" s="33"/>
      <c r="ALI73" s="33"/>
      <c r="ALJ73" s="33"/>
      <c r="ALK73" s="33"/>
      <c r="ALL73" s="33"/>
      <c r="ALM73" s="33"/>
      <c r="ALN73" s="33"/>
      <c r="ALO73" s="33"/>
      <c r="ALP73" s="33"/>
      <c r="ALQ73" s="33"/>
      <c r="ALR73" s="33"/>
      <c r="ALS73" s="33"/>
      <c r="ALT73" s="33"/>
      <c r="ALU73" s="33"/>
      <c r="ALV73" s="33"/>
      <c r="ALW73" s="33"/>
      <c r="ALX73" s="33"/>
      <c r="ALY73" s="33"/>
      <c r="ALZ73" s="33"/>
      <c r="AMA73" s="33"/>
      <c r="AMB73" s="33"/>
      <c r="AMC73" s="33"/>
      <c r="AMD73" s="33"/>
      <c r="AME73" s="33"/>
      <c r="AMF73" s="33"/>
      <c r="AMG73" s="33"/>
      <c r="AMH73" s="33"/>
      <c r="AMI73" s="33"/>
      <c r="AMJ73" s="33"/>
      <c r="AMK73" s="33"/>
      <c r="AML73" s="33"/>
      <c r="AMM73" s="33"/>
      <c r="AMN73" s="33"/>
      <c r="AMO73" s="33"/>
      <c r="AMP73" s="33"/>
      <c r="AMQ73" s="33"/>
      <c r="AMR73" s="33"/>
      <c r="AMS73" s="33"/>
      <c r="AMT73" s="33"/>
      <c r="AMU73" s="33"/>
      <c r="AMV73" s="33"/>
      <c r="AMW73" s="33"/>
      <c r="AMX73" s="33"/>
      <c r="AMY73" s="33"/>
      <c r="AMZ73" s="33"/>
      <c r="ANA73" s="33"/>
      <c r="ANB73" s="33"/>
      <c r="ANC73" s="33"/>
      <c r="AND73" s="33"/>
      <c r="ANE73" s="33"/>
      <c r="ANF73" s="33"/>
      <c r="ANG73" s="33"/>
      <c r="ANH73" s="33"/>
      <c r="ANI73" s="33"/>
      <c r="ANJ73" s="33"/>
      <c r="ANK73" s="33"/>
      <c r="ANL73" s="33"/>
      <c r="ANM73" s="33"/>
      <c r="ANN73" s="33"/>
      <c r="ANO73" s="33"/>
      <c r="ANP73" s="33"/>
      <c r="ANQ73" s="33"/>
      <c r="ANR73" s="33"/>
      <c r="ANS73" s="33"/>
      <c r="ANT73" s="33"/>
      <c r="ANU73" s="33"/>
      <c r="ANV73" s="33"/>
      <c r="ANW73" s="33"/>
      <c r="ANX73" s="33"/>
      <c r="ANY73" s="33"/>
      <c r="ANZ73" s="33"/>
      <c r="AOA73" s="33"/>
      <c r="AOB73" s="33"/>
      <c r="AOC73" s="33"/>
      <c r="AOD73" s="33"/>
      <c r="AOE73" s="33"/>
      <c r="AOF73" s="33"/>
      <c r="AOG73" s="33"/>
      <c r="AOH73" s="33"/>
      <c r="AOI73" s="33"/>
      <c r="AOJ73" s="33"/>
      <c r="AOK73" s="33"/>
      <c r="AOL73" s="33"/>
      <c r="AOM73" s="33"/>
      <c r="AON73" s="33"/>
      <c r="AOO73" s="33"/>
      <c r="AOP73" s="33"/>
      <c r="AOQ73" s="33"/>
      <c r="AOR73" s="33"/>
      <c r="AOS73" s="33"/>
      <c r="AOT73" s="33"/>
      <c r="AOU73" s="33"/>
      <c r="AOV73" s="33"/>
      <c r="AOW73" s="33"/>
      <c r="AOX73" s="33"/>
      <c r="AOY73" s="33"/>
      <c r="AOZ73" s="33"/>
      <c r="APA73" s="33"/>
      <c r="APB73" s="33"/>
      <c r="APC73" s="33"/>
      <c r="APD73" s="33"/>
      <c r="APE73" s="33"/>
      <c r="APF73" s="33"/>
      <c r="APG73" s="33"/>
      <c r="APH73" s="33"/>
      <c r="API73" s="33"/>
      <c r="APJ73" s="33"/>
      <c r="APK73" s="33"/>
      <c r="APL73" s="33"/>
      <c r="APM73" s="33"/>
      <c r="APN73" s="33"/>
      <c r="APO73" s="33"/>
      <c r="APP73" s="33"/>
      <c r="APQ73" s="33"/>
      <c r="APR73" s="33"/>
      <c r="APS73" s="33"/>
      <c r="APT73" s="33"/>
      <c r="APU73" s="33"/>
      <c r="APV73" s="33"/>
      <c r="APW73" s="33"/>
      <c r="APX73" s="33"/>
      <c r="APY73" s="33"/>
      <c r="APZ73" s="33"/>
      <c r="AQA73" s="33"/>
      <c r="AQB73" s="33"/>
      <c r="AQC73" s="33"/>
      <c r="AQD73" s="33"/>
      <c r="AQE73" s="33"/>
      <c r="AQF73" s="33"/>
      <c r="AQG73" s="33"/>
      <c r="AQH73" s="33"/>
      <c r="AQI73" s="33"/>
      <c r="AQJ73" s="33"/>
      <c r="AQK73" s="33"/>
      <c r="AQL73" s="33"/>
      <c r="AQM73" s="33"/>
      <c r="AQN73" s="33"/>
      <c r="AQO73" s="33"/>
      <c r="AQP73" s="33"/>
      <c r="AQQ73" s="33"/>
      <c r="AQR73" s="33"/>
      <c r="AQS73" s="33"/>
      <c r="AQT73" s="33"/>
      <c r="AQU73" s="33"/>
      <c r="AQV73" s="33"/>
      <c r="AQW73" s="33"/>
      <c r="AQX73" s="33"/>
      <c r="AQY73" s="33"/>
      <c r="AQZ73" s="33"/>
      <c r="ARA73" s="33"/>
      <c r="ARB73" s="33"/>
      <c r="ARC73" s="33"/>
      <c r="ARD73" s="33"/>
      <c r="ARE73" s="33"/>
      <c r="ARF73" s="33"/>
      <c r="ARG73" s="33"/>
      <c r="ARH73" s="33"/>
      <c r="ARI73" s="33"/>
      <c r="ARJ73" s="33"/>
      <c r="ARK73" s="33"/>
      <c r="ARL73" s="33"/>
      <c r="ARM73" s="33"/>
      <c r="ARN73" s="33"/>
      <c r="ARO73" s="33"/>
      <c r="ARP73" s="33"/>
      <c r="ARQ73" s="33"/>
      <c r="ARR73" s="33"/>
      <c r="ARS73" s="33"/>
      <c r="ART73" s="33"/>
      <c r="ARU73" s="33"/>
      <c r="ARV73" s="33"/>
      <c r="ARW73" s="33"/>
      <c r="ARX73" s="33"/>
      <c r="ARY73" s="33"/>
      <c r="ARZ73" s="33"/>
      <c r="ASA73" s="33"/>
      <c r="ASB73" s="33"/>
      <c r="ASC73" s="33"/>
      <c r="ASD73" s="33"/>
      <c r="ASE73" s="33"/>
      <c r="ASF73" s="33"/>
      <c r="ASG73" s="33"/>
      <c r="ASH73" s="33"/>
      <c r="ASI73" s="33"/>
      <c r="ASJ73" s="33"/>
      <c r="ASK73" s="33"/>
      <c r="ASL73" s="33"/>
      <c r="ASM73" s="33"/>
      <c r="ASN73" s="33"/>
      <c r="ASO73" s="33"/>
      <c r="ASP73" s="33"/>
      <c r="ASQ73" s="33"/>
      <c r="ASR73" s="33"/>
      <c r="ASS73" s="33"/>
      <c r="AST73" s="33"/>
      <c r="ASU73" s="33"/>
      <c r="ASV73" s="33"/>
      <c r="ASW73" s="33"/>
      <c r="ASX73" s="33"/>
      <c r="ASY73" s="33"/>
      <c r="ASZ73" s="33"/>
      <c r="ATA73" s="33"/>
      <c r="ATB73" s="33"/>
      <c r="ATC73" s="33"/>
      <c r="ATD73" s="33"/>
      <c r="ATE73" s="33"/>
      <c r="ATF73" s="33"/>
      <c r="ATG73" s="33"/>
      <c r="ATH73" s="33"/>
      <c r="ATI73" s="33"/>
      <c r="ATJ73" s="33"/>
      <c r="ATK73" s="33"/>
      <c r="ATL73" s="33"/>
      <c r="ATM73" s="33"/>
      <c r="ATN73" s="33"/>
      <c r="ATO73" s="33"/>
      <c r="ATP73" s="33"/>
      <c r="ATQ73" s="33"/>
      <c r="ATR73" s="33"/>
      <c r="ATS73" s="33"/>
      <c r="ATT73" s="33"/>
      <c r="ATU73" s="33"/>
      <c r="ATV73" s="33"/>
      <c r="ATW73" s="33"/>
      <c r="ATX73" s="33"/>
      <c r="ATY73" s="33"/>
      <c r="ATZ73" s="33"/>
      <c r="AUA73" s="33"/>
      <c r="AUB73" s="33"/>
      <c r="AUC73" s="33"/>
      <c r="AUD73" s="33"/>
      <c r="AUE73" s="33"/>
      <c r="AUF73" s="33"/>
      <c r="AUG73" s="33"/>
      <c r="AUH73" s="33"/>
      <c r="AUI73" s="33"/>
      <c r="AUJ73" s="33"/>
      <c r="AUK73" s="33"/>
      <c r="AUL73" s="33"/>
      <c r="AUM73" s="33"/>
      <c r="AUN73" s="33"/>
      <c r="AUO73" s="33"/>
      <c r="AUP73" s="33"/>
      <c r="AUQ73" s="33"/>
      <c r="AUR73" s="33"/>
      <c r="AUS73" s="33"/>
      <c r="AUT73" s="33"/>
      <c r="AUU73" s="33"/>
      <c r="AUV73" s="33"/>
      <c r="AUW73" s="33"/>
      <c r="AUX73" s="33"/>
      <c r="AUY73" s="33"/>
      <c r="AUZ73" s="33"/>
      <c r="AVA73" s="33"/>
      <c r="AVB73" s="33"/>
      <c r="AVC73" s="33"/>
      <c r="AVD73" s="33"/>
      <c r="AVE73" s="33"/>
      <c r="AVF73" s="33"/>
      <c r="AVG73" s="33"/>
      <c r="AVH73" s="33"/>
      <c r="AVI73" s="33"/>
      <c r="AVJ73" s="33"/>
      <c r="AVK73" s="33"/>
      <c r="AVL73" s="33"/>
      <c r="AVM73" s="33"/>
      <c r="AVN73" s="33"/>
      <c r="AVO73" s="33"/>
      <c r="AVP73" s="33"/>
      <c r="AVQ73" s="33"/>
      <c r="AVR73" s="33"/>
      <c r="AVS73" s="33"/>
      <c r="AVT73" s="33"/>
      <c r="AVU73" s="33"/>
      <c r="AVV73" s="33"/>
      <c r="AVW73" s="33"/>
      <c r="AVX73" s="33"/>
      <c r="AVY73" s="33"/>
      <c r="AVZ73" s="33"/>
      <c r="AWA73" s="33"/>
      <c r="AWB73" s="33"/>
      <c r="AWC73" s="33"/>
      <c r="AWD73" s="33"/>
      <c r="AWE73" s="33"/>
      <c r="AWF73" s="33"/>
      <c r="AWG73" s="33"/>
      <c r="AWH73" s="33"/>
      <c r="AWI73" s="33"/>
      <c r="AWJ73" s="33"/>
      <c r="AWK73" s="33"/>
      <c r="AWL73" s="33"/>
      <c r="AWM73" s="33"/>
      <c r="AWN73" s="33"/>
      <c r="AWO73" s="33"/>
      <c r="AWP73" s="33"/>
      <c r="AWQ73" s="33"/>
      <c r="AWR73" s="33"/>
      <c r="AWS73" s="33"/>
      <c r="AWT73" s="33"/>
      <c r="AWU73" s="33"/>
      <c r="AWV73" s="33"/>
      <c r="AWW73" s="33"/>
      <c r="AWX73" s="33"/>
      <c r="AWY73" s="33"/>
      <c r="AWZ73" s="33"/>
      <c r="AXA73" s="33"/>
      <c r="AXB73" s="33"/>
      <c r="AXC73" s="33"/>
      <c r="AXD73" s="33"/>
      <c r="AXE73" s="33"/>
      <c r="AXF73" s="33"/>
      <c r="AXG73" s="33"/>
      <c r="AXH73" s="33"/>
      <c r="AXI73" s="33"/>
      <c r="AXJ73" s="33"/>
      <c r="AXK73" s="33"/>
      <c r="AXL73" s="33"/>
      <c r="AXM73" s="33"/>
      <c r="AXN73" s="33"/>
      <c r="AXO73" s="33"/>
      <c r="AXP73" s="33"/>
      <c r="AXQ73" s="33"/>
      <c r="AXR73" s="33"/>
      <c r="AXS73" s="33"/>
      <c r="AXT73" s="33"/>
      <c r="AXU73" s="33"/>
      <c r="AXV73" s="33"/>
      <c r="AXW73" s="33"/>
      <c r="AXX73" s="33"/>
      <c r="AXY73" s="33"/>
      <c r="AXZ73" s="33"/>
      <c r="AYA73" s="33"/>
      <c r="AYB73" s="33"/>
      <c r="AYC73" s="33"/>
      <c r="AYD73" s="33"/>
      <c r="AYE73" s="33"/>
      <c r="AYF73" s="33"/>
      <c r="AYG73" s="33"/>
      <c r="AYH73" s="33"/>
      <c r="AYI73" s="33"/>
      <c r="AYJ73" s="33"/>
      <c r="AYK73" s="33"/>
      <c r="AYL73" s="33"/>
      <c r="AYM73" s="33"/>
      <c r="AYN73" s="33"/>
      <c r="AYO73" s="33"/>
      <c r="AYP73" s="33"/>
      <c r="AYQ73" s="33"/>
      <c r="AYR73" s="33"/>
      <c r="AYS73" s="33"/>
      <c r="AYT73" s="33"/>
      <c r="AYU73" s="33"/>
      <c r="AYV73" s="33"/>
      <c r="AYW73" s="33"/>
      <c r="AYX73" s="33"/>
      <c r="AYY73" s="33"/>
      <c r="AYZ73" s="33"/>
      <c r="AZA73" s="33"/>
      <c r="AZB73" s="33"/>
      <c r="AZC73" s="33"/>
      <c r="AZD73" s="33"/>
      <c r="AZE73" s="33"/>
      <c r="AZF73" s="33"/>
      <c r="AZG73" s="33"/>
      <c r="AZH73" s="33"/>
      <c r="AZI73" s="33"/>
      <c r="AZJ73" s="33"/>
      <c r="AZK73" s="33"/>
      <c r="AZL73" s="33"/>
      <c r="AZM73" s="33"/>
      <c r="AZN73" s="33"/>
      <c r="AZO73" s="33"/>
      <c r="AZP73" s="33"/>
      <c r="AZQ73" s="33"/>
      <c r="AZR73" s="33"/>
      <c r="AZS73" s="33"/>
      <c r="AZT73" s="33"/>
      <c r="AZU73" s="33"/>
      <c r="AZV73" s="33"/>
      <c r="AZW73" s="33"/>
      <c r="AZX73" s="33"/>
      <c r="AZY73" s="33"/>
      <c r="AZZ73" s="33"/>
      <c r="BAA73" s="33"/>
      <c r="BAB73" s="33"/>
      <c r="BAC73" s="33"/>
      <c r="BAD73" s="33"/>
      <c r="BAE73" s="33"/>
      <c r="BAF73" s="33"/>
      <c r="BAG73" s="33"/>
      <c r="BAH73" s="33"/>
      <c r="BAI73" s="33"/>
      <c r="BAJ73" s="33"/>
      <c r="BAK73" s="33"/>
      <c r="BAL73" s="33"/>
      <c r="BAM73" s="33"/>
      <c r="BAN73" s="33"/>
      <c r="BAO73" s="33"/>
      <c r="BAP73" s="33"/>
      <c r="BAQ73" s="33"/>
      <c r="BAR73" s="33"/>
      <c r="BAS73" s="33"/>
      <c r="BAT73" s="33"/>
      <c r="BAU73" s="33"/>
      <c r="BAV73" s="33"/>
      <c r="BAW73" s="33"/>
      <c r="BAX73" s="33"/>
      <c r="BAY73" s="33"/>
      <c r="BAZ73" s="33"/>
      <c r="BBA73" s="33"/>
      <c r="BBB73" s="33"/>
      <c r="BBC73" s="33"/>
      <c r="BBD73" s="33"/>
      <c r="BBE73" s="33"/>
      <c r="BBF73" s="33"/>
      <c r="BBG73" s="33"/>
      <c r="BBH73" s="33"/>
      <c r="BBI73" s="33"/>
      <c r="BBJ73" s="33"/>
      <c r="BBK73" s="33"/>
      <c r="BBL73" s="33"/>
      <c r="BBM73" s="33"/>
      <c r="BBN73" s="33"/>
      <c r="BBO73" s="33"/>
      <c r="BBP73" s="33"/>
      <c r="BBQ73" s="33"/>
      <c r="BBR73" s="33"/>
      <c r="BBS73" s="33"/>
      <c r="BBT73" s="33"/>
      <c r="BBU73" s="33"/>
      <c r="BBV73" s="33"/>
      <c r="BBW73" s="33"/>
      <c r="BBX73" s="33"/>
      <c r="BBY73" s="33"/>
      <c r="BBZ73" s="33"/>
      <c r="BCA73" s="33"/>
      <c r="BCB73" s="33"/>
      <c r="BCC73" s="33"/>
      <c r="BCD73" s="33"/>
      <c r="BCE73" s="33"/>
      <c r="BCF73" s="33"/>
      <c r="BCG73" s="33"/>
      <c r="BCH73" s="33"/>
      <c r="BCI73" s="33"/>
      <c r="BCJ73" s="33"/>
      <c r="BCK73" s="33"/>
      <c r="BCL73" s="33"/>
      <c r="BCM73" s="33"/>
      <c r="BCN73" s="33"/>
      <c r="BCO73" s="33"/>
      <c r="BCP73" s="33"/>
      <c r="BCQ73" s="33"/>
      <c r="BCR73" s="33"/>
      <c r="BCS73" s="33"/>
      <c r="BCT73" s="33"/>
      <c r="BCU73" s="33"/>
      <c r="BCV73" s="33"/>
      <c r="BCW73" s="33"/>
      <c r="BCX73" s="33"/>
      <c r="BCY73" s="33"/>
      <c r="BCZ73" s="33"/>
      <c r="BDA73" s="33"/>
      <c r="BDB73" s="33"/>
      <c r="BDC73" s="33"/>
      <c r="BDD73" s="33"/>
      <c r="BDE73" s="33"/>
      <c r="BDF73" s="33"/>
      <c r="BDG73" s="33"/>
      <c r="BDH73" s="33"/>
      <c r="BDI73" s="33"/>
      <c r="BDJ73" s="33"/>
      <c r="BDK73" s="33"/>
      <c r="BDL73" s="33"/>
      <c r="BDM73" s="33"/>
      <c r="BDN73" s="33"/>
      <c r="BDO73" s="33"/>
      <c r="BDP73" s="33"/>
      <c r="BDQ73" s="33"/>
      <c r="BDR73" s="33"/>
      <c r="BDS73" s="33"/>
      <c r="BDT73" s="33"/>
      <c r="BDU73" s="33"/>
      <c r="BDV73" s="33"/>
      <c r="BDW73" s="33"/>
      <c r="BDX73" s="33"/>
      <c r="BDY73" s="33"/>
      <c r="BDZ73" s="33"/>
      <c r="BEA73" s="33"/>
      <c r="BEB73" s="33"/>
      <c r="BEC73" s="33"/>
      <c r="BED73" s="33"/>
      <c r="BEE73" s="33"/>
      <c r="BEF73" s="33"/>
      <c r="BEG73" s="33"/>
      <c r="BEH73" s="33"/>
      <c r="BEI73" s="33"/>
      <c r="BEJ73" s="33"/>
      <c r="BEK73" s="33"/>
      <c r="BEL73" s="33"/>
      <c r="BEM73" s="33"/>
      <c r="BEN73" s="33"/>
      <c r="BEO73" s="33"/>
      <c r="BEP73" s="33"/>
      <c r="BEQ73" s="33"/>
      <c r="BER73" s="33"/>
      <c r="BES73" s="33"/>
      <c r="BET73" s="33"/>
      <c r="BEU73" s="33"/>
      <c r="BEV73" s="33"/>
      <c r="BEW73" s="33"/>
      <c r="BEX73" s="33"/>
      <c r="BEY73" s="33"/>
      <c r="BEZ73" s="33"/>
      <c r="BFA73" s="33"/>
      <c r="BFB73" s="33"/>
      <c r="BFC73" s="33"/>
      <c r="BFD73" s="33"/>
      <c r="BFE73" s="33"/>
      <c r="BFF73" s="33"/>
      <c r="BFG73" s="33"/>
      <c r="BFH73" s="33"/>
      <c r="BFI73" s="33"/>
      <c r="BFJ73" s="33"/>
      <c r="BFK73" s="33"/>
      <c r="BFL73" s="33"/>
      <c r="BFM73" s="33"/>
      <c r="BFN73" s="33"/>
      <c r="BFO73" s="33"/>
      <c r="BFP73" s="33"/>
      <c r="BFQ73" s="33"/>
      <c r="BFR73" s="33"/>
      <c r="BFS73" s="33"/>
      <c r="BFT73" s="33"/>
      <c r="BFU73" s="33"/>
      <c r="BFV73" s="33"/>
      <c r="BFW73" s="33"/>
      <c r="BFX73" s="33"/>
      <c r="BFY73" s="33"/>
      <c r="BFZ73" s="33"/>
      <c r="BGA73" s="33"/>
      <c r="BGB73" s="33"/>
      <c r="BGC73" s="33"/>
      <c r="BGD73" s="33"/>
      <c r="BGE73" s="33"/>
      <c r="BGF73" s="33"/>
      <c r="BGG73" s="33"/>
      <c r="BGH73" s="33"/>
      <c r="BGI73" s="33"/>
      <c r="BGJ73" s="33"/>
      <c r="BGK73" s="33"/>
      <c r="BGL73" s="33"/>
      <c r="BGM73" s="33"/>
      <c r="BGN73" s="33"/>
      <c r="BGO73" s="33"/>
      <c r="BGP73" s="33"/>
      <c r="BGQ73" s="33"/>
      <c r="BGR73" s="33"/>
      <c r="BGS73" s="33"/>
      <c r="BGT73" s="33"/>
      <c r="BGU73" s="33"/>
      <c r="BGV73" s="33"/>
      <c r="BGW73" s="33"/>
      <c r="BGX73" s="33"/>
      <c r="BGY73" s="33"/>
      <c r="BGZ73" s="33"/>
      <c r="BHA73" s="33"/>
      <c r="BHB73" s="33"/>
      <c r="BHC73" s="33"/>
      <c r="BHD73" s="33"/>
      <c r="BHE73" s="33"/>
      <c r="BHF73" s="33"/>
      <c r="BHG73" s="33"/>
      <c r="BHH73" s="33"/>
      <c r="BHI73" s="33"/>
      <c r="BHJ73" s="33"/>
      <c r="BHK73" s="33"/>
      <c r="BHL73" s="33"/>
      <c r="BHM73" s="33"/>
      <c r="BHN73" s="33"/>
      <c r="BHO73" s="33"/>
      <c r="BHP73" s="33"/>
      <c r="BHQ73" s="33"/>
      <c r="BHR73" s="33"/>
      <c r="BHS73" s="33"/>
      <c r="BHT73" s="33"/>
      <c r="BHU73" s="33"/>
      <c r="BHV73" s="33"/>
      <c r="BHW73" s="33"/>
      <c r="BHX73" s="33"/>
      <c r="BHY73" s="33"/>
      <c r="BHZ73" s="33"/>
      <c r="BIA73" s="33"/>
      <c r="BIB73" s="33"/>
      <c r="BIC73" s="33"/>
      <c r="BID73" s="33"/>
      <c r="BIE73" s="33"/>
      <c r="BIF73" s="33"/>
      <c r="BIG73" s="33"/>
      <c r="BIH73" s="33"/>
      <c r="BII73" s="33"/>
      <c r="BIJ73" s="33"/>
      <c r="BIK73" s="33"/>
      <c r="BIL73" s="33"/>
      <c r="BIM73" s="33"/>
      <c r="BIN73" s="33"/>
      <c r="BIO73" s="33"/>
      <c r="BIP73" s="33"/>
      <c r="BIQ73" s="33"/>
      <c r="BIR73" s="33"/>
      <c r="BIS73" s="33"/>
      <c r="BIT73" s="33"/>
      <c r="BIU73" s="33"/>
      <c r="BIV73" s="33"/>
      <c r="BIW73" s="33"/>
      <c r="BIX73" s="33"/>
      <c r="BIY73" s="33"/>
      <c r="BIZ73" s="33"/>
      <c r="BJA73" s="33"/>
      <c r="BJB73" s="33"/>
      <c r="BJC73" s="33"/>
      <c r="BJD73" s="33"/>
      <c r="BJE73" s="33"/>
      <c r="BJF73" s="33"/>
      <c r="BJG73" s="33"/>
      <c r="BJH73" s="33"/>
      <c r="BJI73" s="33"/>
      <c r="BJJ73" s="33"/>
      <c r="BJK73" s="33"/>
      <c r="BJL73" s="33"/>
      <c r="BJM73" s="33"/>
      <c r="BJN73" s="33"/>
      <c r="BJO73" s="33"/>
      <c r="BJP73" s="33"/>
      <c r="BJQ73" s="33"/>
      <c r="BJR73" s="33"/>
      <c r="BJS73" s="33"/>
      <c r="BJT73" s="33"/>
      <c r="BJU73" s="33"/>
      <c r="BJV73" s="33"/>
      <c r="BJW73" s="33"/>
      <c r="BJX73" s="33"/>
      <c r="BJY73" s="33"/>
      <c r="BJZ73" s="33"/>
      <c r="BKA73" s="33"/>
      <c r="BKB73" s="33"/>
      <c r="BKC73" s="33"/>
      <c r="BKD73" s="33"/>
      <c r="BKE73" s="33"/>
      <c r="BKF73" s="33"/>
      <c r="BKG73" s="33"/>
      <c r="BKH73" s="33"/>
      <c r="BKI73" s="33"/>
      <c r="BKJ73" s="33"/>
      <c r="BKK73" s="33"/>
      <c r="BKL73" s="33"/>
      <c r="BKM73" s="33"/>
      <c r="BKN73" s="33"/>
      <c r="BKO73" s="33"/>
      <c r="BKP73" s="33"/>
      <c r="BKQ73" s="33"/>
      <c r="BKR73" s="33"/>
      <c r="BKS73" s="33"/>
      <c r="BKT73" s="33"/>
      <c r="BKU73" s="33"/>
      <c r="BKV73" s="33"/>
      <c r="BKW73" s="33"/>
      <c r="BKX73" s="33"/>
      <c r="BKY73" s="33"/>
      <c r="BKZ73" s="33"/>
      <c r="BLA73" s="33"/>
      <c r="BLB73" s="33"/>
      <c r="BLC73" s="33"/>
      <c r="BLD73" s="33"/>
      <c r="BLE73" s="33"/>
      <c r="BLF73" s="33"/>
      <c r="BLG73" s="33"/>
      <c r="BLH73" s="33"/>
      <c r="BLI73" s="33"/>
      <c r="BLJ73" s="33"/>
      <c r="BLK73" s="33"/>
      <c r="BLL73" s="33"/>
      <c r="BLM73" s="33"/>
      <c r="BLN73" s="33"/>
      <c r="BLO73" s="33"/>
      <c r="BLP73" s="33"/>
      <c r="BLQ73" s="33"/>
      <c r="BLR73" s="33"/>
      <c r="BLS73" s="33"/>
      <c r="BLT73" s="33"/>
      <c r="BLU73" s="33"/>
      <c r="BLV73" s="33"/>
      <c r="BLW73" s="33"/>
      <c r="BLX73" s="33"/>
      <c r="BLY73" s="33"/>
      <c r="BLZ73" s="33"/>
      <c r="BMA73" s="33"/>
      <c r="BMB73" s="33"/>
      <c r="BMC73" s="33"/>
      <c r="BMD73" s="33"/>
      <c r="BME73" s="33"/>
      <c r="BMF73" s="33"/>
      <c r="BMG73" s="33"/>
      <c r="BMH73" s="33"/>
      <c r="BMI73" s="33"/>
      <c r="BMJ73" s="33"/>
      <c r="BMK73" s="33"/>
      <c r="BML73" s="33"/>
      <c r="BMM73" s="33"/>
      <c r="BMN73" s="33"/>
      <c r="BMO73" s="33"/>
      <c r="BMP73" s="33"/>
      <c r="BMQ73" s="33"/>
      <c r="BMR73" s="33"/>
      <c r="BMS73" s="33"/>
      <c r="BMT73" s="33"/>
      <c r="BMU73" s="33"/>
      <c r="BMV73" s="33"/>
      <c r="BMW73" s="33"/>
      <c r="BMX73" s="33"/>
      <c r="BMY73" s="33"/>
      <c r="BMZ73" s="33"/>
      <c r="BNA73" s="33"/>
      <c r="BNB73" s="33"/>
      <c r="BNC73" s="33"/>
      <c r="BND73" s="33"/>
      <c r="BNE73" s="33"/>
      <c r="BNF73" s="33"/>
      <c r="BNG73" s="33"/>
      <c r="BNH73" s="33"/>
      <c r="BNI73" s="33"/>
      <c r="BNJ73" s="33"/>
      <c r="BNK73" s="33"/>
      <c r="BNL73" s="33"/>
      <c r="BNM73" s="33"/>
      <c r="BNN73" s="33"/>
      <c r="BNO73" s="33"/>
      <c r="BNP73" s="33"/>
      <c r="BNQ73" s="33"/>
      <c r="BNR73" s="33"/>
      <c r="BNS73" s="33"/>
      <c r="BNT73" s="33"/>
      <c r="BNU73" s="33"/>
      <c r="BNV73" s="33"/>
      <c r="BNW73" s="33"/>
      <c r="BNX73" s="33"/>
      <c r="BNY73" s="33"/>
      <c r="BNZ73" s="33"/>
      <c r="BOA73" s="33"/>
      <c r="BOB73" s="33"/>
      <c r="BOC73" s="33"/>
      <c r="BOD73" s="33"/>
      <c r="BOE73" s="33"/>
      <c r="BOF73" s="33"/>
      <c r="BOG73" s="33"/>
      <c r="BOH73" s="33"/>
      <c r="BOI73" s="33"/>
      <c r="BOJ73" s="33"/>
      <c r="BOK73" s="33"/>
      <c r="BOL73" s="33"/>
      <c r="BOM73" s="33"/>
      <c r="BON73" s="33"/>
      <c r="BOO73" s="33"/>
      <c r="BOP73" s="33"/>
      <c r="BOQ73" s="33"/>
      <c r="BOR73" s="33"/>
      <c r="BOS73" s="33"/>
      <c r="BOT73" s="33"/>
      <c r="BOU73" s="33"/>
      <c r="BOV73" s="33"/>
      <c r="BOW73" s="33"/>
      <c r="BOX73" s="33"/>
      <c r="BOY73" s="33"/>
      <c r="BOZ73" s="33"/>
      <c r="BPA73" s="33"/>
      <c r="BPB73" s="33"/>
      <c r="BPC73" s="33"/>
      <c r="BPD73" s="33"/>
      <c r="BPE73" s="33"/>
      <c r="BPF73" s="33"/>
      <c r="BPG73" s="33"/>
      <c r="BPH73" s="33"/>
      <c r="BPI73" s="33"/>
      <c r="BPJ73" s="33"/>
      <c r="BPK73" s="33"/>
      <c r="BPL73" s="33"/>
      <c r="BPM73" s="33"/>
      <c r="BPN73" s="33"/>
      <c r="BPO73" s="33"/>
      <c r="BPP73" s="33"/>
      <c r="BPQ73" s="33"/>
      <c r="BPR73" s="33"/>
      <c r="BPS73" s="33"/>
      <c r="BPT73" s="33"/>
      <c r="BPU73" s="33"/>
      <c r="BPV73" s="33"/>
      <c r="BPW73" s="33"/>
      <c r="BPX73" s="33"/>
      <c r="BPY73" s="33"/>
      <c r="BPZ73" s="33"/>
      <c r="BQA73" s="33"/>
      <c r="BQB73" s="33"/>
      <c r="BQC73" s="33"/>
      <c r="BQD73" s="33"/>
      <c r="BQE73" s="33"/>
      <c r="BQF73" s="33"/>
      <c r="BQG73" s="33"/>
      <c r="BQH73" s="33"/>
      <c r="BQI73" s="33"/>
      <c r="BQJ73" s="33"/>
      <c r="BQK73" s="33"/>
      <c r="BQL73" s="33"/>
      <c r="BQM73" s="33"/>
      <c r="BQN73" s="33"/>
      <c r="BQO73" s="33"/>
      <c r="BQP73" s="33"/>
      <c r="BQQ73" s="33"/>
      <c r="BQR73" s="33"/>
      <c r="BQS73" s="33"/>
      <c r="BQT73" s="33"/>
      <c r="BQU73" s="33"/>
      <c r="BQV73" s="33"/>
      <c r="BQW73" s="33"/>
      <c r="BQX73" s="33"/>
      <c r="BQY73" s="33"/>
      <c r="BQZ73" s="33"/>
      <c r="BRA73" s="33"/>
      <c r="BRB73" s="33"/>
      <c r="BRC73" s="33"/>
      <c r="BRD73" s="33"/>
      <c r="BRE73" s="33"/>
      <c r="BRF73" s="33"/>
      <c r="BRG73" s="33"/>
      <c r="BRH73" s="33"/>
      <c r="BRI73" s="33"/>
      <c r="BRJ73" s="33"/>
      <c r="BRK73" s="33"/>
      <c r="BRL73" s="33"/>
      <c r="BRM73" s="33"/>
      <c r="BRN73" s="33"/>
      <c r="BRO73" s="33"/>
      <c r="BRP73" s="33"/>
      <c r="BRQ73" s="33"/>
      <c r="BRR73" s="33"/>
      <c r="BRS73" s="33"/>
      <c r="BRT73" s="33"/>
      <c r="BRU73" s="33"/>
      <c r="BRV73" s="33"/>
      <c r="BRW73" s="33"/>
      <c r="BRX73" s="33"/>
      <c r="BRY73" s="33"/>
      <c r="BRZ73" s="33"/>
      <c r="BSA73" s="33"/>
      <c r="BSB73" s="33"/>
      <c r="BSC73" s="33"/>
      <c r="BSD73" s="33"/>
      <c r="BSE73" s="33"/>
      <c r="BSF73" s="33"/>
      <c r="BSG73" s="33"/>
      <c r="BSH73" s="33"/>
      <c r="BSI73" s="33"/>
      <c r="BSJ73" s="33"/>
      <c r="BSK73" s="33"/>
      <c r="BSL73" s="33"/>
      <c r="BSM73" s="33"/>
      <c r="BSN73" s="33"/>
      <c r="BSO73" s="33"/>
      <c r="BSP73" s="33"/>
      <c r="BSQ73" s="33"/>
      <c r="BSR73" s="33"/>
      <c r="BSS73" s="33"/>
      <c r="BST73" s="33"/>
      <c r="BSU73" s="33"/>
      <c r="BSV73" s="33"/>
      <c r="BSW73" s="33"/>
      <c r="BSX73" s="33"/>
      <c r="BSY73" s="33"/>
      <c r="BSZ73" s="33"/>
      <c r="BTA73" s="33"/>
      <c r="BTB73" s="33"/>
      <c r="BTC73" s="33"/>
      <c r="BTD73" s="33"/>
      <c r="BTE73" s="33"/>
      <c r="BTF73" s="33"/>
      <c r="BTG73" s="33"/>
      <c r="BTH73" s="33"/>
      <c r="BTI73" s="33"/>
      <c r="BTJ73" s="33"/>
      <c r="BTK73" s="33"/>
      <c r="BTL73" s="33"/>
      <c r="BTM73" s="33"/>
      <c r="BTN73" s="33"/>
      <c r="BTO73" s="33"/>
      <c r="BTP73" s="33"/>
      <c r="BTQ73" s="33"/>
      <c r="BTR73" s="33"/>
      <c r="BTS73" s="33"/>
      <c r="BTT73" s="33"/>
      <c r="BTU73" s="33"/>
      <c r="BTV73" s="33"/>
      <c r="BTW73" s="33"/>
      <c r="BTX73" s="33"/>
      <c r="BTY73" s="33"/>
      <c r="BTZ73" s="33"/>
      <c r="BUA73" s="33"/>
      <c r="BUB73" s="33"/>
      <c r="BUC73" s="33"/>
      <c r="BUD73" s="33"/>
      <c r="BUE73" s="33"/>
      <c r="BUF73" s="33"/>
      <c r="BUG73" s="33"/>
      <c r="BUH73" s="33"/>
      <c r="BUI73" s="33"/>
      <c r="BUJ73" s="33"/>
      <c r="BUK73" s="33"/>
      <c r="BUL73" s="33"/>
      <c r="BUM73" s="33"/>
      <c r="BUN73" s="33"/>
      <c r="BUO73" s="33"/>
      <c r="BUP73" s="33"/>
      <c r="BUQ73" s="33"/>
      <c r="BUR73" s="33"/>
      <c r="BUS73" s="33"/>
      <c r="BUT73" s="33"/>
      <c r="BUU73" s="33"/>
      <c r="BUV73" s="33"/>
      <c r="BUW73" s="33"/>
      <c r="BUX73" s="33"/>
      <c r="BUY73" s="33"/>
      <c r="BUZ73" s="33"/>
      <c r="BVA73" s="33"/>
      <c r="BVB73" s="33"/>
      <c r="BVC73" s="33"/>
      <c r="BVD73" s="33"/>
      <c r="BVE73" s="33"/>
      <c r="BVF73" s="33"/>
      <c r="BVG73" s="33"/>
      <c r="BVH73" s="33"/>
      <c r="BVI73" s="33"/>
      <c r="BVJ73" s="33"/>
      <c r="BVK73" s="33"/>
      <c r="BVL73" s="33"/>
      <c r="BVM73" s="33"/>
      <c r="BVN73" s="33"/>
      <c r="BVO73" s="33"/>
      <c r="BVP73" s="33"/>
      <c r="BVQ73" s="33"/>
      <c r="BVR73" s="33"/>
      <c r="BVS73" s="33"/>
      <c r="BVT73" s="33"/>
      <c r="BVU73" s="33"/>
      <c r="BVV73" s="33"/>
      <c r="BVW73" s="33"/>
      <c r="BVX73" s="33"/>
      <c r="BVY73" s="33"/>
      <c r="BVZ73" s="33"/>
      <c r="BWA73" s="33"/>
      <c r="BWB73" s="33"/>
      <c r="BWC73" s="33"/>
      <c r="BWD73" s="33"/>
      <c r="BWE73" s="33"/>
      <c r="BWF73" s="33"/>
      <c r="BWG73" s="33"/>
      <c r="BWH73" s="33"/>
      <c r="BWI73" s="33"/>
      <c r="BWJ73" s="33"/>
      <c r="BWK73" s="33"/>
      <c r="BWL73" s="33"/>
      <c r="BWM73" s="33"/>
      <c r="BWN73" s="33"/>
      <c r="BWO73" s="33"/>
      <c r="BWP73" s="33"/>
      <c r="BWQ73" s="33"/>
      <c r="BWR73" s="33"/>
      <c r="BWS73" s="33"/>
      <c r="BWT73" s="33"/>
      <c r="BWU73" s="33"/>
      <c r="BWV73" s="33"/>
      <c r="BWW73" s="33"/>
      <c r="BWX73" s="33"/>
      <c r="BWY73" s="33"/>
      <c r="BWZ73" s="33"/>
      <c r="BXA73" s="33"/>
      <c r="BXB73" s="33"/>
      <c r="BXC73" s="33"/>
      <c r="BXD73" s="33"/>
      <c r="BXE73" s="33"/>
      <c r="BXF73" s="33"/>
      <c r="BXG73" s="33"/>
      <c r="BXH73" s="33"/>
      <c r="BXI73" s="33"/>
      <c r="BXJ73" s="33"/>
      <c r="BXK73" s="33"/>
      <c r="BXL73" s="33"/>
      <c r="BXM73" s="33"/>
      <c r="BXN73" s="33"/>
      <c r="BXO73" s="33"/>
      <c r="BXP73" s="33"/>
      <c r="BXQ73" s="33"/>
      <c r="BXR73" s="33"/>
      <c r="BXS73" s="33"/>
      <c r="BXT73" s="33"/>
      <c r="BXU73" s="33"/>
      <c r="BXV73" s="33"/>
      <c r="BXW73" s="33"/>
      <c r="BXX73" s="33"/>
      <c r="BXY73" s="33"/>
      <c r="BXZ73" s="33"/>
      <c r="BYA73" s="33"/>
      <c r="BYB73" s="33"/>
      <c r="BYC73" s="33"/>
      <c r="BYD73" s="33"/>
      <c r="BYE73" s="33"/>
      <c r="BYF73" s="33"/>
      <c r="BYG73" s="33"/>
      <c r="BYH73" s="33"/>
      <c r="BYI73" s="33"/>
      <c r="BYJ73" s="33"/>
      <c r="BYK73" s="33"/>
      <c r="BYL73" s="33"/>
      <c r="BYM73" s="33"/>
      <c r="BYN73" s="33"/>
      <c r="BYO73" s="33"/>
      <c r="BYP73" s="33"/>
      <c r="BYQ73" s="33"/>
      <c r="BYR73" s="33"/>
      <c r="BYS73" s="33"/>
      <c r="BYT73" s="33"/>
      <c r="BYU73" s="33"/>
      <c r="BYV73" s="33"/>
      <c r="BYW73" s="33"/>
      <c r="BYX73" s="33"/>
      <c r="BYY73" s="33"/>
      <c r="BYZ73" s="33"/>
      <c r="BZA73" s="33"/>
      <c r="BZB73" s="33"/>
      <c r="BZC73" s="33"/>
      <c r="BZD73" s="33"/>
      <c r="BZE73" s="33"/>
      <c r="BZF73" s="33"/>
      <c r="BZG73" s="33"/>
      <c r="BZH73" s="33"/>
      <c r="BZI73" s="33"/>
      <c r="BZJ73" s="33"/>
      <c r="BZK73" s="33"/>
      <c r="BZL73" s="33"/>
      <c r="BZM73" s="33"/>
      <c r="BZN73" s="33"/>
      <c r="BZO73" s="33"/>
      <c r="BZP73" s="33"/>
      <c r="BZQ73" s="33"/>
      <c r="BZR73" s="33"/>
      <c r="BZS73" s="33"/>
      <c r="BZT73" s="33"/>
      <c r="BZU73" s="33"/>
      <c r="BZV73" s="33"/>
      <c r="BZW73" s="33"/>
      <c r="BZX73" s="33"/>
      <c r="BZY73" s="33"/>
      <c r="BZZ73" s="33"/>
      <c r="CAA73" s="33"/>
      <c r="CAB73" s="33"/>
      <c r="CAC73" s="33"/>
      <c r="CAD73" s="33"/>
      <c r="CAE73" s="33"/>
      <c r="CAF73" s="33"/>
      <c r="CAG73" s="33"/>
      <c r="CAH73" s="33"/>
      <c r="CAI73" s="33"/>
      <c r="CAJ73" s="33"/>
      <c r="CAK73" s="33"/>
      <c r="CAL73" s="33"/>
      <c r="CAM73" s="33"/>
      <c r="CAN73" s="33"/>
      <c r="CAO73" s="33"/>
      <c r="CAP73" s="33"/>
      <c r="CAQ73" s="33"/>
      <c r="CAR73" s="33"/>
      <c r="CAS73" s="33"/>
      <c r="CAT73" s="33"/>
      <c r="CAU73" s="33"/>
      <c r="CAV73" s="33"/>
      <c r="CAW73" s="33"/>
      <c r="CAX73" s="33"/>
      <c r="CAY73" s="33"/>
      <c r="CAZ73" s="33"/>
      <c r="CBA73" s="33"/>
      <c r="CBB73" s="33"/>
      <c r="CBC73" s="33"/>
      <c r="CBD73" s="33"/>
      <c r="CBE73" s="33"/>
      <c r="CBF73" s="33"/>
      <c r="CBG73" s="33"/>
      <c r="CBH73" s="33"/>
      <c r="CBI73" s="33"/>
      <c r="CBJ73" s="33"/>
      <c r="CBK73" s="33"/>
      <c r="CBL73" s="33"/>
      <c r="CBM73" s="33"/>
      <c r="CBN73" s="33"/>
      <c r="CBO73" s="33"/>
      <c r="CBP73" s="33"/>
      <c r="CBQ73" s="33"/>
      <c r="CBR73" s="33"/>
      <c r="CBS73" s="33"/>
      <c r="CBT73" s="33"/>
      <c r="CBU73" s="33"/>
      <c r="CBV73" s="33"/>
      <c r="CBW73" s="33"/>
      <c r="CBX73" s="33"/>
      <c r="CBY73" s="33"/>
      <c r="CBZ73" s="33"/>
      <c r="CCA73" s="33"/>
      <c r="CCB73" s="33"/>
      <c r="CCC73" s="33"/>
      <c r="CCD73" s="33"/>
      <c r="CCE73" s="33"/>
      <c r="CCF73" s="33"/>
      <c r="CCG73" s="33"/>
      <c r="CCH73" s="33"/>
      <c r="CCI73" s="33"/>
      <c r="CCJ73" s="33"/>
      <c r="CCK73" s="33"/>
      <c r="CCL73" s="33"/>
      <c r="CCM73" s="33"/>
      <c r="CCN73" s="33"/>
      <c r="CCO73" s="33"/>
      <c r="CCP73" s="33"/>
      <c r="CCQ73" s="33"/>
      <c r="CCR73" s="33"/>
      <c r="CCS73" s="33"/>
      <c r="CCT73" s="33"/>
      <c r="CCU73" s="33"/>
      <c r="CCV73" s="33"/>
      <c r="CCW73" s="33"/>
      <c r="CCX73" s="33"/>
      <c r="CCY73" s="33"/>
      <c r="CCZ73" s="33"/>
      <c r="CDA73" s="33"/>
      <c r="CDB73" s="33"/>
      <c r="CDC73" s="33"/>
      <c r="CDD73" s="33"/>
      <c r="CDE73" s="33"/>
      <c r="CDF73" s="33"/>
      <c r="CDG73" s="33"/>
      <c r="CDH73" s="33"/>
      <c r="CDI73" s="33"/>
      <c r="CDJ73" s="33"/>
      <c r="CDK73" s="33"/>
      <c r="CDL73" s="33"/>
      <c r="CDM73" s="33"/>
      <c r="CDN73" s="33"/>
      <c r="CDO73" s="33"/>
      <c r="CDP73" s="33"/>
      <c r="CDQ73" s="33"/>
      <c r="CDR73" s="33"/>
      <c r="CDS73" s="33"/>
      <c r="CDT73" s="33"/>
      <c r="CDU73" s="33"/>
      <c r="CDV73" s="33"/>
      <c r="CDW73" s="33"/>
      <c r="CDX73" s="33"/>
      <c r="CDY73" s="33"/>
      <c r="CDZ73" s="33"/>
      <c r="CEA73" s="33"/>
      <c r="CEB73" s="33"/>
      <c r="CEC73" s="33"/>
      <c r="CED73" s="33"/>
      <c r="CEE73" s="33"/>
      <c r="CEF73" s="33"/>
      <c r="CEG73" s="33"/>
      <c r="CEH73" s="33"/>
      <c r="CEI73" s="33"/>
      <c r="CEJ73" s="33"/>
      <c r="CEK73" s="33"/>
      <c r="CEL73" s="33"/>
      <c r="CEM73" s="33"/>
      <c r="CEN73" s="33"/>
      <c r="CEO73" s="33"/>
      <c r="CEP73" s="33"/>
      <c r="CEQ73" s="33"/>
      <c r="CER73" s="33"/>
      <c r="CES73" s="33"/>
      <c r="CET73" s="33"/>
      <c r="CEU73" s="33"/>
      <c r="CEV73" s="33"/>
      <c r="CEW73" s="33"/>
      <c r="CEX73" s="33"/>
      <c r="CEY73" s="33"/>
      <c r="CEZ73" s="33"/>
      <c r="CFA73" s="33"/>
      <c r="CFB73" s="33"/>
      <c r="CFC73" s="33"/>
      <c r="CFD73" s="33"/>
      <c r="CFE73" s="33"/>
      <c r="CFF73" s="33"/>
      <c r="CFG73" s="33"/>
      <c r="CFH73" s="33"/>
      <c r="CFI73" s="33"/>
      <c r="CFJ73" s="33"/>
      <c r="CFK73" s="33"/>
      <c r="CFL73" s="33"/>
      <c r="CFM73" s="33"/>
      <c r="CFN73" s="33"/>
      <c r="CFO73" s="33"/>
      <c r="CFP73" s="33"/>
      <c r="CFQ73" s="33"/>
      <c r="CFR73" s="33"/>
      <c r="CFS73" s="33"/>
      <c r="CFT73" s="33"/>
      <c r="CFU73" s="33"/>
      <c r="CFV73" s="33"/>
      <c r="CFW73" s="33"/>
      <c r="CFX73" s="33"/>
      <c r="CFY73" s="33"/>
      <c r="CFZ73" s="33"/>
      <c r="CGA73" s="33"/>
      <c r="CGB73" s="33"/>
      <c r="CGC73" s="33"/>
      <c r="CGD73" s="33"/>
      <c r="CGE73" s="33"/>
      <c r="CGF73" s="33"/>
      <c r="CGG73" s="33"/>
      <c r="CGH73" s="33"/>
      <c r="CGI73" s="33"/>
      <c r="CGJ73" s="33"/>
      <c r="CGK73" s="33"/>
      <c r="CGL73" s="33"/>
      <c r="CGM73" s="33"/>
      <c r="CGN73" s="33"/>
      <c r="CGO73" s="33"/>
      <c r="CGP73" s="33"/>
      <c r="CGQ73" s="33"/>
      <c r="CGR73" s="33"/>
      <c r="CGS73" s="33"/>
      <c r="CGT73" s="33"/>
      <c r="CGU73" s="33"/>
      <c r="CGV73" s="33"/>
      <c r="CGW73" s="33"/>
      <c r="CGX73" s="33"/>
      <c r="CGY73" s="33"/>
      <c r="CGZ73" s="33"/>
      <c r="CHA73" s="33"/>
      <c r="CHB73" s="33"/>
      <c r="CHC73" s="33"/>
      <c r="CHD73" s="33"/>
      <c r="CHE73" s="33"/>
      <c r="CHF73" s="33"/>
      <c r="CHG73" s="33"/>
      <c r="CHH73" s="33"/>
      <c r="CHI73" s="33"/>
      <c r="CHJ73" s="33"/>
      <c r="CHK73" s="33"/>
      <c r="CHL73" s="33"/>
      <c r="CHM73" s="33"/>
      <c r="CHN73" s="33"/>
      <c r="CHO73" s="33"/>
      <c r="CHP73" s="33"/>
      <c r="CHQ73" s="33"/>
      <c r="CHR73" s="33"/>
      <c r="CHS73" s="33"/>
      <c r="CHT73" s="33"/>
      <c r="CHU73" s="33"/>
      <c r="CHV73" s="33"/>
      <c r="CHW73" s="33"/>
      <c r="CHX73" s="33"/>
      <c r="CHY73" s="33"/>
      <c r="CHZ73" s="33"/>
      <c r="CIA73" s="33"/>
      <c r="CIB73" s="33"/>
      <c r="CIC73" s="33"/>
      <c r="CID73" s="33"/>
      <c r="CIE73" s="33"/>
      <c r="CIF73" s="33"/>
      <c r="CIG73" s="33"/>
      <c r="CIH73" s="33"/>
      <c r="CII73" s="33"/>
      <c r="CIJ73" s="33"/>
      <c r="CIK73" s="33"/>
      <c r="CIL73" s="33"/>
      <c r="CIM73" s="33"/>
      <c r="CIN73" s="33"/>
      <c r="CIO73" s="33"/>
      <c r="CIP73" s="33"/>
      <c r="CIQ73" s="33"/>
      <c r="CIR73" s="33"/>
      <c r="CIS73" s="33"/>
      <c r="CIT73" s="33"/>
      <c r="CIU73" s="33"/>
      <c r="CIV73" s="33"/>
      <c r="CIW73" s="33"/>
      <c r="CIX73" s="33"/>
      <c r="CIY73" s="33"/>
      <c r="CIZ73" s="33"/>
      <c r="CJA73" s="33"/>
      <c r="CJB73" s="33"/>
      <c r="CJC73" s="33"/>
      <c r="CJD73" s="33"/>
      <c r="CJE73" s="33"/>
      <c r="CJF73" s="33"/>
      <c r="CJG73" s="33"/>
      <c r="CJH73" s="33"/>
      <c r="CJI73" s="33"/>
      <c r="CJJ73" s="33"/>
      <c r="CJK73" s="33"/>
      <c r="CJL73" s="33"/>
      <c r="CJM73" s="33"/>
      <c r="CJN73" s="33"/>
      <c r="CJO73" s="33"/>
      <c r="CJP73" s="33"/>
      <c r="CJQ73" s="33"/>
      <c r="CJR73" s="33"/>
      <c r="CJS73" s="33"/>
      <c r="CJT73" s="33"/>
      <c r="CJU73" s="33"/>
      <c r="CJV73" s="33"/>
      <c r="CJW73" s="33"/>
      <c r="CJX73" s="33"/>
      <c r="CJY73" s="33"/>
      <c r="CJZ73" s="33"/>
      <c r="CKA73" s="33"/>
      <c r="CKB73" s="33"/>
      <c r="CKC73" s="33"/>
      <c r="CKD73" s="33"/>
      <c r="CKE73" s="33"/>
      <c r="CKF73" s="33"/>
      <c r="CKG73" s="33"/>
      <c r="CKH73" s="33"/>
      <c r="CKI73" s="33"/>
      <c r="CKJ73" s="33"/>
      <c r="CKK73" s="33"/>
      <c r="CKL73" s="33"/>
      <c r="CKM73" s="33"/>
      <c r="CKN73" s="33"/>
      <c r="CKO73" s="33"/>
      <c r="CKP73" s="33"/>
      <c r="CKQ73" s="33"/>
      <c r="CKR73" s="33"/>
      <c r="CKS73" s="33"/>
      <c r="CKT73" s="33"/>
      <c r="CKU73" s="33"/>
      <c r="CKV73" s="33"/>
      <c r="CKW73" s="33"/>
      <c r="CKX73" s="33"/>
      <c r="CKY73" s="33"/>
      <c r="CKZ73" s="33"/>
      <c r="CLA73" s="33"/>
      <c r="CLB73" s="33"/>
      <c r="CLC73" s="33"/>
      <c r="CLD73" s="33"/>
      <c r="CLE73" s="33"/>
      <c r="CLF73" s="33"/>
      <c r="CLG73" s="33"/>
      <c r="CLH73" s="33"/>
      <c r="CLI73" s="33"/>
      <c r="CLJ73" s="33"/>
      <c r="CLK73" s="33"/>
      <c r="CLL73" s="33"/>
      <c r="CLM73" s="33"/>
      <c r="CLN73" s="33"/>
      <c r="CLO73" s="33"/>
      <c r="CLP73" s="33"/>
      <c r="CLQ73" s="33"/>
      <c r="CLR73" s="33"/>
      <c r="CLS73" s="33"/>
      <c r="CLT73" s="33"/>
      <c r="CLU73" s="33"/>
      <c r="CLV73" s="33"/>
      <c r="CLW73" s="33"/>
      <c r="CLX73" s="33"/>
      <c r="CLY73" s="33"/>
      <c r="CLZ73" s="33"/>
      <c r="CMA73" s="33"/>
      <c r="CMB73" s="33"/>
      <c r="CMC73" s="33"/>
      <c r="CMD73" s="33"/>
      <c r="CME73" s="33"/>
      <c r="CMF73" s="33"/>
      <c r="CMG73" s="33"/>
      <c r="CMH73" s="33"/>
      <c r="CMI73" s="33"/>
      <c r="CMJ73" s="33"/>
      <c r="CMK73" s="33"/>
      <c r="CML73" s="33"/>
      <c r="CMM73" s="33"/>
      <c r="CMN73" s="33"/>
      <c r="CMO73" s="33"/>
      <c r="CMP73" s="33"/>
      <c r="CMQ73" s="33"/>
      <c r="CMR73" s="33"/>
      <c r="CMS73" s="33"/>
      <c r="CMT73" s="33"/>
      <c r="CMU73" s="33"/>
      <c r="CMV73" s="33"/>
      <c r="CMW73" s="33"/>
      <c r="CMX73" s="33"/>
      <c r="CMY73" s="33"/>
      <c r="CMZ73" s="33"/>
      <c r="CNA73" s="33"/>
      <c r="CNB73" s="33"/>
      <c r="CNC73" s="33"/>
      <c r="CND73" s="33"/>
      <c r="CNE73" s="33"/>
      <c r="CNF73" s="33"/>
      <c r="CNG73" s="33"/>
      <c r="CNH73" s="33"/>
      <c r="CNI73" s="33"/>
      <c r="CNJ73" s="33"/>
      <c r="CNK73" s="33"/>
      <c r="CNL73" s="33"/>
      <c r="CNM73" s="33"/>
      <c r="CNN73" s="33"/>
      <c r="CNO73" s="33"/>
      <c r="CNP73" s="33"/>
      <c r="CNQ73" s="33"/>
      <c r="CNR73" s="33"/>
      <c r="CNS73" s="33"/>
      <c r="CNT73" s="33"/>
      <c r="CNU73" s="33"/>
      <c r="CNV73" s="33"/>
      <c r="CNW73" s="33"/>
      <c r="CNX73" s="33"/>
      <c r="CNY73" s="33"/>
      <c r="CNZ73" s="33"/>
      <c r="COA73" s="33"/>
      <c r="COB73" s="33"/>
      <c r="COC73" s="33"/>
      <c r="COD73" s="33"/>
      <c r="COE73" s="33"/>
      <c r="COF73" s="33"/>
      <c r="COG73" s="33"/>
      <c r="COH73" s="33"/>
      <c r="COI73" s="33"/>
      <c r="COJ73" s="33"/>
      <c r="COK73" s="33"/>
      <c r="COL73" s="33"/>
      <c r="COM73" s="33"/>
      <c r="CON73" s="33"/>
      <c r="COO73" s="33"/>
      <c r="COP73" s="33"/>
      <c r="COQ73" s="33"/>
      <c r="COR73" s="33"/>
      <c r="COS73" s="33"/>
      <c r="COT73" s="33"/>
      <c r="COU73" s="33"/>
      <c r="COV73" s="33"/>
      <c r="COW73" s="33"/>
      <c r="COX73" s="33"/>
      <c r="COY73" s="33"/>
      <c r="COZ73" s="33"/>
      <c r="CPA73" s="33"/>
      <c r="CPB73" s="33"/>
      <c r="CPC73" s="33"/>
      <c r="CPD73" s="33"/>
      <c r="CPE73" s="33"/>
      <c r="CPF73" s="33"/>
      <c r="CPG73" s="33"/>
      <c r="CPH73" s="33"/>
      <c r="CPI73" s="33"/>
      <c r="CPJ73" s="33"/>
      <c r="CPK73" s="33"/>
      <c r="CPL73" s="33"/>
      <c r="CPM73" s="33"/>
      <c r="CPN73" s="33"/>
      <c r="CPO73" s="33"/>
      <c r="CPP73" s="33"/>
      <c r="CPQ73" s="33"/>
      <c r="CPR73" s="33"/>
      <c r="CPS73" s="33"/>
      <c r="CPT73" s="33"/>
      <c r="CPU73" s="33"/>
      <c r="CPV73" s="33"/>
      <c r="CPW73" s="33"/>
      <c r="CPX73" s="33"/>
      <c r="CPY73" s="33"/>
      <c r="CPZ73" s="33"/>
      <c r="CQA73" s="33"/>
      <c r="CQB73" s="33"/>
      <c r="CQC73" s="33"/>
      <c r="CQD73" s="33"/>
      <c r="CQE73" s="33"/>
      <c r="CQF73" s="33"/>
      <c r="CQG73" s="33"/>
      <c r="CQH73" s="33"/>
      <c r="CQI73" s="33"/>
      <c r="CQJ73" s="33"/>
      <c r="CQK73" s="33"/>
      <c r="CQL73" s="33"/>
      <c r="CQM73" s="33"/>
      <c r="CQN73" s="33"/>
      <c r="CQO73" s="33"/>
      <c r="CQP73" s="33"/>
      <c r="CQQ73" s="33"/>
      <c r="CQR73" s="33"/>
      <c r="CQS73" s="33"/>
      <c r="CQT73" s="33"/>
      <c r="CQU73" s="33"/>
      <c r="CQV73" s="33"/>
      <c r="CQW73" s="33"/>
      <c r="CQX73" s="33"/>
      <c r="CQY73" s="33"/>
      <c r="CQZ73" s="33"/>
      <c r="CRA73" s="33"/>
      <c r="CRB73" s="33"/>
      <c r="CRC73" s="33"/>
      <c r="CRD73" s="33"/>
      <c r="CRE73" s="33"/>
      <c r="CRF73" s="33"/>
      <c r="CRG73" s="33"/>
      <c r="CRH73" s="33"/>
      <c r="CRI73" s="33"/>
      <c r="CRJ73" s="33"/>
      <c r="CRK73" s="33"/>
      <c r="CRL73" s="33"/>
      <c r="CRM73" s="33"/>
      <c r="CRN73" s="33"/>
      <c r="CRO73" s="33"/>
      <c r="CRP73" s="33"/>
      <c r="CRQ73" s="33"/>
      <c r="CRR73" s="33"/>
      <c r="CRS73" s="33"/>
      <c r="CRT73" s="33"/>
      <c r="CRU73" s="33"/>
      <c r="CRV73" s="33"/>
      <c r="CRW73" s="33"/>
      <c r="CRX73" s="33"/>
      <c r="CRY73" s="33"/>
      <c r="CRZ73" s="33"/>
      <c r="CSA73" s="33"/>
      <c r="CSB73" s="33"/>
      <c r="CSC73" s="33"/>
      <c r="CSD73" s="33"/>
      <c r="CSE73" s="33"/>
      <c r="CSF73" s="33"/>
      <c r="CSG73" s="33"/>
      <c r="CSH73" s="33"/>
      <c r="CSI73" s="33"/>
      <c r="CSJ73" s="33"/>
      <c r="CSK73" s="33"/>
      <c r="CSL73" s="33"/>
      <c r="CSM73" s="33"/>
      <c r="CSN73" s="33"/>
      <c r="CSO73" s="33"/>
      <c r="CSP73" s="33"/>
      <c r="CSQ73" s="33"/>
      <c r="CSR73" s="33"/>
      <c r="CSS73" s="33"/>
      <c r="CST73" s="33"/>
      <c r="CSU73" s="33"/>
      <c r="CSV73" s="33"/>
      <c r="CSW73" s="33"/>
      <c r="CSX73" s="33"/>
      <c r="CSY73" s="33"/>
      <c r="CSZ73" s="33"/>
      <c r="CTA73" s="33"/>
      <c r="CTB73" s="33"/>
      <c r="CTC73" s="33"/>
      <c r="CTD73" s="33"/>
      <c r="CTE73" s="33"/>
      <c r="CTF73" s="33"/>
      <c r="CTG73" s="33"/>
      <c r="CTH73" s="33"/>
      <c r="CTI73" s="33"/>
      <c r="CTJ73" s="33"/>
      <c r="CTK73" s="33"/>
      <c r="CTL73" s="33"/>
      <c r="CTM73" s="33"/>
      <c r="CTN73" s="33"/>
      <c r="CTO73" s="33"/>
      <c r="CTP73" s="33"/>
      <c r="CTQ73" s="33"/>
      <c r="CTR73" s="33"/>
      <c r="CTS73" s="33"/>
      <c r="CTT73" s="33"/>
      <c r="CTU73" s="33"/>
      <c r="CTV73" s="33"/>
      <c r="CTW73" s="33"/>
      <c r="CTX73" s="33"/>
      <c r="CTY73" s="33"/>
      <c r="CTZ73" s="33"/>
      <c r="CUA73" s="33"/>
      <c r="CUB73" s="33"/>
      <c r="CUC73" s="33"/>
      <c r="CUD73" s="33"/>
      <c r="CUE73" s="33"/>
      <c r="CUF73" s="33"/>
      <c r="CUG73" s="33"/>
      <c r="CUH73" s="33"/>
      <c r="CUI73" s="33"/>
      <c r="CUJ73" s="33"/>
      <c r="CUK73" s="33"/>
      <c r="CUL73" s="33"/>
      <c r="CUM73" s="33"/>
      <c r="CUN73" s="33"/>
      <c r="CUO73" s="33"/>
      <c r="CUP73" s="33"/>
      <c r="CUQ73" s="33"/>
      <c r="CUR73" s="33"/>
      <c r="CUS73" s="33"/>
      <c r="CUT73" s="33"/>
      <c r="CUU73" s="33"/>
      <c r="CUV73" s="33"/>
      <c r="CUW73" s="33"/>
      <c r="CUX73" s="33"/>
      <c r="CUY73" s="33"/>
      <c r="CUZ73" s="33"/>
      <c r="CVA73" s="33"/>
      <c r="CVB73" s="33"/>
      <c r="CVC73" s="33"/>
      <c r="CVD73" s="33"/>
      <c r="CVE73" s="33"/>
      <c r="CVF73" s="33"/>
      <c r="CVG73" s="33"/>
      <c r="CVH73" s="33"/>
      <c r="CVI73" s="33"/>
      <c r="CVJ73" s="33"/>
      <c r="CVK73" s="33"/>
      <c r="CVL73" s="33"/>
      <c r="CVM73" s="33"/>
      <c r="CVN73" s="33"/>
      <c r="CVO73" s="33"/>
      <c r="CVP73" s="33"/>
      <c r="CVQ73" s="33"/>
      <c r="CVR73" s="33"/>
      <c r="CVS73" s="33"/>
      <c r="CVT73" s="33"/>
      <c r="CVU73" s="33"/>
      <c r="CVV73" s="33"/>
      <c r="CVW73" s="33"/>
      <c r="CVX73" s="33"/>
      <c r="CVY73" s="33"/>
      <c r="CVZ73" s="33"/>
      <c r="CWA73" s="33"/>
      <c r="CWB73" s="33"/>
      <c r="CWC73" s="33"/>
      <c r="CWD73" s="33"/>
      <c r="CWE73" s="33"/>
      <c r="CWF73" s="33"/>
      <c r="CWG73" s="33"/>
      <c r="CWH73" s="33"/>
      <c r="CWI73" s="33"/>
      <c r="CWJ73" s="33"/>
      <c r="CWK73" s="33"/>
      <c r="CWL73" s="33"/>
      <c r="CWM73" s="33"/>
      <c r="CWN73" s="33"/>
      <c r="CWO73" s="33"/>
      <c r="CWP73" s="33"/>
      <c r="CWQ73" s="33"/>
      <c r="CWR73" s="33"/>
      <c r="CWS73" s="33"/>
      <c r="CWT73" s="33"/>
      <c r="CWU73" s="33"/>
      <c r="CWV73" s="33"/>
      <c r="CWW73" s="33"/>
      <c r="CWX73" s="33"/>
      <c r="CWY73" s="33"/>
      <c r="CWZ73" s="33"/>
      <c r="CXA73" s="33"/>
      <c r="CXB73" s="33"/>
      <c r="CXC73" s="33"/>
      <c r="CXD73" s="33"/>
      <c r="CXE73" s="33"/>
      <c r="CXF73" s="33"/>
      <c r="CXG73" s="33"/>
      <c r="CXH73" s="33"/>
      <c r="CXI73" s="33"/>
      <c r="CXJ73" s="33"/>
      <c r="CXK73" s="33"/>
      <c r="CXL73" s="33"/>
      <c r="CXM73" s="33"/>
      <c r="CXN73" s="33"/>
      <c r="CXO73" s="33"/>
      <c r="CXP73" s="33"/>
      <c r="CXQ73" s="33"/>
      <c r="CXR73" s="33"/>
      <c r="CXS73" s="33"/>
      <c r="CXT73" s="33"/>
      <c r="CXU73" s="33"/>
      <c r="CXV73" s="33"/>
      <c r="CXW73" s="33"/>
      <c r="CXX73" s="33"/>
      <c r="CXY73" s="33"/>
      <c r="CXZ73" s="33"/>
      <c r="CYA73" s="33"/>
      <c r="CYB73" s="33"/>
      <c r="CYC73" s="33"/>
      <c r="CYD73" s="33"/>
      <c r="CYE73" s="33"/>
      <c r="CYF73" s="33"/>
      <c r="CYG73" s="33"/>
      <c r="CYH73" s="33"/>
      <c r="CYI73" s="33"/>
      <c r="CYJ73" s="33"/>
      <c r="CYK73" s="33"/>
      <c r="CYL73" s="33"/>
      <c r="CYM73" s="33"/>
      <c r="CYN73" s="33"/>
      <c r="CYO73" s="33"/>
      <c r="CYP73" s="33"/>
      <c r="CYQ73" s="33"/>
      <c r="CYR73" s="33"/>
      <c r="CYS73" s="33"/>
      <c r="CYT73" s="33"/>
      <c r="CYU73" s="33"/>
      <c r="CYV73" s="33"/>
      <c r="CYW73" s="33"/>
      <c r="CYX73" s="33"/>
      <c r="CYY73" s="33"/>
      <c r="CYZ73" s="33"/>
      <c r="CZA73" s="33"/>
      <c r="CZB73" s="33"/>
      <c r="CZC73" s="33"/>
      <c r="CZD73" s="33"/>
      <c r="CZE73" s="33"/>
      <c r="CZF73" s="33"/>
      <c r="CZG73" s="33"/>
      <c r="CZH73" s="33"/>
      <c r="CZI73" s="33"/>
      <c r="CZJ73" s="33"/>
      <c r="CZK73" s="33"/>
      <c r="CZL73" s="33"/>
      <c r="CZM73" s="33"/>
      <c r="CZN73" s="33"/>
      <c r="CZO73" s="33"/>
      <c r="CZP73" s="33"/>
      <c r="CZQ73" s="33"/>
      <c r="CZR73" s="33"/>
      <c r="CZS73" s="33"/>
      <c r="CZT73" s="33"/>
      <c r="CZU73" s="33"/>
      <c r="CZV73" s="33"/>
      <c r="CZW73" s="33"/>
      <c r="CZX73" s="33"/>
      <c r="CZY73" s="33"/>
      <c r="CZZ73" s="33"/>
      <c r="DAA73" s="33"/>
      <c r="DAB73" s="33"/>
      <c r="DAC73" s="33"/>
      <c r="DAD73" s="33"/>
      <c r="DAE73" s="33"/>
      <c r="DAF73" s="33"/>
      <c r="DAG73" s="33"/>
      <c r="DAH73" s="33"/>
      <c r="DAI73" s="33"/>
      <c r="DAJ73" s="33"/>
      <c r="DAK73" s="33"/>
      <c r="DAL73" s="33"/>
      <c r="DAM73" s="33"/>
      <c r="DAN73" s="33"/>
      <c r="DAO73" s="33"/>
      <c r="DAP73" s="33"/>
      <c r="DAQ73" s="33"/>
      <c r="DAR73" s="33"/>
      <c r="DAS73" s="33"/>
      <c r="DAT73" s="33"/>
      <c r="DAU73" s="33"/>
      <c r="DAV73" s="33"/>
      <c r="DAW73" s="33"/>
      <c r="DAX73" s="33"/>
      <c r="DAY73" s="33"/>
      <c r="DAZ73" s="33"/>
      <c r="DBA73" s="33"/>
      <c r="DBB73" s="33"/>
      <c r="DBC73" s="33"/>
      <c r="DBD73" s="33"/>
      <c r="DBE73" s="33"/>
      <c r="DBF73" s="33"/>
      <c r="DBG73" s="33"/>
      <c r="DBH73" s="33"/>
      <c r="DBI73" s="33"/>
      <c r="DBJ73" s="33"/>
      <c r="DBK73" s="33"/>
      <c r="DBL73" s="33"/>
      <c r="DBM73" s="33"/>
      <c r="DBN73" s="33"/>
      <c r="DBO73" s="33"/>
      <c r="DBP73" s="33"/>
      <c r="DBQ73" s="33"/>
      <c r="DBR73" s="33"/>
      <c r="DBS73" s="33"/>
      <c r="DBT73" s="33"/>
      <c r="DBU73" s="33"/>
      <c r="DBV73" s="33"/>
      <c r="DBW73" s="33"/>
      <c r="DBX73" s="33"/>
      <c r="DBY73" s="33"/>
      <c r="DBZ73" s="33"/>
      <c r="DCA73" s="33"/>
      <c r="DCB73" s="33"/>
      <c r="DCC73" s="33"/>
      <c r="DCD73" s="33"/>
      <c r="DCE73" s="33"/>
      <c r="DCF73" s="33"/>
      <c r="DCG73" s="33"/>
      <c r="DCH73" s="33"/>
      <c r="DCI73" s="33"/>
      <c r="DCJ73" s="33"/>
      <c r="DCK73" s="33"/>
      <c r="DCL73" s="33"/>
      <c r="DCM73" s="33"/>
      <c r="DCN73" s="33"/>
      <c r="DCO73" s="33"/>
      <c r="DCP73" s="33"/>
      <c r="DCQ73" s="33"/>
      <c r="DCR73" s="33"/>
      <c r="DCS73" s="33"/>
      <c r="DCT73" s="33"/>
      <c r="DCU73" s="33"/>
      <c r="DCV73" s="33"/>
      <c r="DCW73" s="33"/>
      <c r="DCX73" s="33"/>
      <c r="DCY73" s="33"/>
      <c r="DCZ73" s="33"/>
      <c r="DDA73" s="33"/>
      <c r="DDB73" s="33"/>
      <c r="DDC73" s="33"/>
      <c r="DDD73" s="33"/>
      <c r="DDE73" s="33"/>
      <c r="DDF73" s="33"/>
      <c r="DDG73" s="33"/>
      <c r="DDH73" s="33"/>
      <c r="DDI73" s="33"/>
      <c r="DDJ73" s="33"/>
      <c r="DDK73" s="33"/>
      <c r="DDL73" s="33"/>
      <c r="DDM73" s="33"/>
      <c r="DDN73" s="33"/>
      <c r="DDO73" s="33"/>
      <c r="DDP73" s="33"/>
      <c r="DDQ73" s="33"/>
      <c r="DDR73" s="33"/>
      <c r="DDS73" s="33"/>
      <c r="DDT73" s="33"/>
      <c r="DDU73" s="33"/>
      <c r="DDV73" s="33"/>
      <c r="DDW73" s="33"/>
      <c r="DDX73" s="33"/>
      <c r="DDY73" s="33"/>
      <c r="DDZ73" s="33"/>
      <c r="DEA73" s="33"/>
      <c r="DEB73" s="33"/>
      <c r="DEC73" s="33"/>
      <c r="DED73" s="33"/>
      <c r="DEE73" s="33"/>
      <c r="DEF73" s="33"/>
      <c r="DEG73" s="33"/>
      <c r="DEH73" s="33"/>
      <c r="DEI73" s="33"/>
      <c r="DEJ73" s="33"/>
      <c r="DEK73" s="33"/>
      <c r="DEL73" s="33"/>
      <c r="DEM73" s="33"/>
      <c r="DEN73" s="33"/>
      <c r="DEO73" s="33"/>
      <c r="DEP73" s="33"/>
      <c r="DEQ73" s="33"/>
      <c r="DER73" s="33"/>
      <c r="DES73" s="33"/>
      <c r="DET73" s="33"/>
      <c r="DEU73" s="33"/>
      <c r="DEV73" s="33"/>
      <c r="DEW73" s="33"/>
      <c r="DEX73" s="33"/>
      <c r="DEY73" s="33"/>
      <c r="DEZ73" s="33"/>
      <c r="DFA73" s="33"/>
      <c r="DFB73" s="33"/>
      <c r="DFC73" s="33"/>
      <c r="DFD73" s="33"/>
      <c r="DFE73" s="33"/>
      <c r="DFF73" s="33"/>
      <c r="DFG73" s="33"/>
      <c r="DFH73" s="33"/>
      <c r="DFI73" s="33"/>
      <c r="DFJ73" s="33"/>
      <c r="DFK73" s="33"/>
      <c r="DFL73" s="33"/>
      <c r="DFM73" s="33"/>
      <c r="DFN73" s="33"/>
      <c r="DFO73" s="33"/>
      <c r="DFP73" s="33"/>
      <c r="DFQ73" s="33"/>
      <c r="DFR73" s="33"/>
      <c r="DFS73" s="33"/>
      <c r="DFT73" s="33"/>
      <c r="DFU73" s="33"/>
      <c r="DFV73" s="33"/>
      <c r="DFW73" s="33"/>
      <c r="DFX73" s="33"/>
      <c r="DFY73" s="33"/>
      <c r="DFZ73" s="33"/>
      <c r="DGA73" s="33"/>
      <c r="DGB73" s="33"/>
      <c r="DGC73" s="33"/>
      <c r="DGD73" s="33"/>
      <c r="DGE73" s="33"/>
      <c r="DGF73" s="33"/>
      <c r="DGG73" s="33"/>
      <c r="DGH73" s="33"/>
      <c r="DGI73" s="33"/>
      <c r="DGJ73" s="33"/>
      <c r="DGK73" s="33"/>
      <c r="DGL73" s="33"/>
      <c r="DGM73" s="33"/>
      <c r="DGN73" s="33"/>
      <c r="DGO73" s="33"/>
      <c r="DGP73" s="33"/>
      <c r="DGQ73" s="33"/>
      <c r="DGR73" s="33"/>
      <c r="DGS73" s="33"/>
      <c r="DGT73" s="33"/>
      <c r="DGU73" s="33"/>
      <c r="DGV73" s="33"/>
      <c r="DGW73" s="33"/>
      <c r="DGX73" s="33"/>
      <c r="DGY73" s="33"/>
      <c r="DGZ73" s="33"/>
      <c r="DHA73" s="33"/>
      <c r="DHB73" s="33"/>
      <c r="DHC73" s="33"/>
      <c r="DHD73" s="33"/>
      <c r="DHE73" s="33"/>
      <c r="DHF73" s="33"/>
      <c r="DHG73" s="33"/>
      <c r="DHH73" s="33"/>
      <c r="DHI73" s="33"/>
      <c r="DHJ73" s="33"/>
      <c r="DHK73" s="33"/>
      <c r="DHL73" s="33"/>
      <c r="DHM73" s="33"/>
      <c r="DHN73" s="33"/>
      <c r="DHO73" s="33"/>
      <c r="DHP73" s="33"/>
      <c r="DHQ73" s="33"/>
      <c r="DHR73" s="33"/>
      <c r="DHS73" s="33"/>
      <c r="DHT73" s="33"/>
      <c r="DHU73" s="33"/>
      <c r="DHV73" s="33"/>
      <c r="DHW73" s="33"/>
      <c r="DHX73" s="33"/>
      <c r="DHY73" s="33"/>
      <c r="DHZ73" s="33"/>
      <c r="DIA73" s="33"/>
      <c r="DIB73" s="33"/>
      <c r="DIC73" s="33"/>
      <c r="DID73" s="33"/>
      <c r="DIE73" s="33"/>
      <c r="DIF73" s="33"/>
      <c r="DIG73" s="33"/>
      <c r="DIH73" s="33"/>
      <c r="DII73" s="33"/>
      <c r="DIJ73" s="33"/>
      <c r="DIK73" s="33"/>
      <c r="DIL73" s="33"/>
      <c r="DIM73" s="33"/>
      <c r="DIN73" s="33"/>
      <c r="DIO73" s="33"/>
      <c r="DIP73" s="33"/>
      <c r="DIQ73" s="33"/>
      <c r="DIR73" s="33"/>
      <c r="DIS73" s="33"/>
      <c r="DIT73" s="33"/>
      <c r="DIU73" s="33"/>
      <c r="DIV73" s="33"/>
      <c r="DIW73" s="33"/>
      <c r="DIX73" s="33"/>
      <c r="DIY73" s="33"/>
      <c r="DIZ73" s="33"/>
      <c r="DJA73" s="33"/>
      <c r="DJB73" s="33"/>
      <c r="DJC73" s="33"/>
      <c r="DJD73" s="33"/>
      <c r="DJE73" s="33"/>
      <c r="DJF73" s="33"/>
      <c r="DJG73" s="33"/>
      <c r="DJH73" s="33"/>
      <c r="DJI73" s="33"/>
      <c r="DJJ73" s="33"/>
      <c r="DJK73" s="33"/>
      <c r="DJL73" s="33"/>
      <c r="DJM73" s="33"/>
      <c r="DJN73" s="33"/>
      <c r="DJO73" s="33"/>
      <c r="DJP73" s="33"/>
      <c r="DJQ73" s="33"/>
      <c r="DJR73" s="33"/>
      <c r="DJS73" s="33"/>
      <c r="DJT73" s="33"/>
      <c r="DJU73" s="33"/>
      <c r="DJV73" s="33"/>
      <c r="DJW73" s="33"/>
      <c r="DJX73" s="33"/>
      <c r="DJY73" s="33"/>
      <c r="DJZ73" s="33"/>
      <c r="DKA73" s="33"/>
      <c r="DKB73" s="33"/>
      <c r="DKC73" s="33"/>
      <c r="DKD73" s="33"/>
      <c r="DKE73" s="33"/>
      <c r="DKF73" s="33"/>
      <c r="DKG73" s="33"/>
      <c r="DKH73" s="33"/>
      <c r="DKI73" s="33"/>
      <c r="DKJ73" s="33"/>
      <c r="DKK73" s="33"/>
      <c r="DKL73" s="33"/>
      <c r="DKM73" s="33"/>
      <c r="DKN73" s="33"/>
      <c r="DKO73" s="33"/>
      <c r="DKP73" s="33"/>
      <c r="DKQ73" s="33"/>
      <c r="DKR73" s="33"/>
      <c r="DKS73" s="33"/>
      <c r="DKT73" s="33"/>
      <c r="DKU73" s="33"/>
      <c r="DKV73" s="33"/>
      <c r="DKW73" s="33"/>
      <c r="DKX73" s="33"/>
      <c r="DKY73" s="33"/>
      <c r="DKZ73" s="33"/>
      <c r="DLA73" s="33"/>
      <c r="DLB73" s="33"/>
      <c r="DLC73" s="33"/>
      <c r="DLD73" s="33"/>
      <c r="DLE73" s="33"/>
      <c r="DLF73" s="33"/>
      <c r="DLG73" s="33"/>
      <c r="DLH73" s="33"/>
      <c r="DLI73" s="33"/>
      <c r="DLJ73" s="33"/>
      <c r="DLK73" s="33"/>
      <c r="DLL73" s="33"/>
      <c r="DLM73" s="33"/>
      <c r="DLN73" s="33"/>
      <c r="DLO73" s="33"/>
      <c r="DLP73" s="33"/>
      <c r="DLQ73" s="33"/>
      <c r="DLR73" s="33"/>
      <c r="DLS73" s="33"/>
      <c r="DLT73" s="33"/>
      <c r="DLU73" s="33"/>
      <c r="DLV73" s="33"/>
      <c r="DLW73" s="33"/>
      <c r="DLX73" s="33"/>
      <c r="DLY73" s="33"/>
      <c r="DLZ73" s="33"/>
      <c r="DMA73" s="33"/>
      <c r="DMB73" s="33"/>
      <c r="DMC73" s="33"/>
      <c r="DMD73" s="33"/>
      <c r="DME73" s="33"/>
      <c r="DMF73" s="33"/>
      <c r="DMG73" s="33"/>
      <c r="DMH73" s="33"/>
      <c r="DMI73" s="33"/>
      <c r="DMJ73" s="33"/>
      <c r="DMK73" s="33"/>
      <c r="DML73" s="33"/>
      <c r="DMM73" s="33"/>
      <c r="DMN73" s="33"/>
      <c r="DMO73" s="33"/>
      <c r="DMP73" s="33"/>
      <c r="DMQ73" s="33"/>
      <c r="DMR73" s="33"/>
      <c r="DMS73" s="33"/>
      <c r="DMT73" s="33"/>
      <c r="DMU73" s="33"/>
      <c r="DMV73" s="33"/>
      <c r="DMW73" s="33"/>
      <c r="DMX73" s="33"/>
      <c r="DMY73" s="33"/>
      <c r="DMZ73" s="33"/>
      <c r="DNA73" s="33"/>
      <c r="DNB73" s="33"/>
      <c r="DNC73" s="33"/>
      <c r="DND73" s="33"/>
      <c r="DNE73" s="33"/>
      <c r="DNF73" s="33"/>
      <c r="DNG73" s="33"/>
      <c r="DNH73" s="33"/>
      <c r="DNI73" s="33"/>
      <c r="DNJ73" s="33"/>
      <c r="DNK73" s="33"/>
      <c r="DNL73" s="33"/>
      <c r="DNM73" s="33"/>
      <c r="DNN73" s="33"/>
      <c r="DNO73" s="33"/>
      <c r="DNP73" s="33"/>
      <c r="DNQ73" s="33"/>
      <c r="DNR73" s="33"/>
      <c r="DNS73" s="33"/>
      <c r="DNT73" s="33"/>
      <c r="DNU73" s="33"/>
      <c r="DNV73" s="33"/>
      <c r="DNW73" s="33"/>
      <c r="DNX73" s="33"/>
      <c r="DNY73" s="33"/>
      <c r="DNZ73" s="33"/>
      <c r="DOA73" s="33"/>
      <c r="DOB73" s="33"/>
      <c r="DOC73" s="33"/>
      <c r="DOD73" s="33"/>
      <c r="DOE73" s="33"/>
      <c r="DOF73" s="33"/>
      <c r="DOG73" s="33"/>
      <c r="DOH73" s="33"/>
      <c r="DOI73" s="33"/>
      <c r="DOJ73" s="33"/>
      <c r="DOK73" s="33"/>
      <c r="DOL73" s="33"/>
      <c r="DOM73" s="33"/>
      <c r="DON73" s="33"/>
      <c r="DOO73" s="33"/>
      <c r="DOP73" s="33"/>
      <c r="DOQ73" s="33"/>
      <c r="DOR73" s="33"/>
      <c r="DOS73" s="33"/>
      <c r="DOT73" s="33"/>
      <c r="DOU73" s="33"/>
      <c r="DOV73" s="33"/>
      <c r="DOW73" s="33"/>
      <c r="DOX73" s="33"/>
      <c r="DOY73" s="33"/>
      <c r="DOZ73" s="33"/>
      <c r="DPA73" s="33"/>
      <c r="DPB73" s="33"/>
      <c r="DPC73" s="33"/>
      <c r="DPD73" s="33"/>
      <c r="DPE73" s="33"/>
      <c r="DPF73" s="33"/>
      <c r="DPG73" s="33"/>
      <c r="DPH73" s="33"/>
      <c r="DPI73" s="33"/>
      <c r="DPJ73" s="33"/>
      <c r="DPK73" s="33"/>
      <c r="DPL73" s="33"/>
      <c r="DPM73" s="33"/>
      <c r="DPN73" s="33"/>
      <c r="DPO73" s="33"/>
      <c r="DPP73" s="33"/>
      <c r="DPQ73" s="33"/>
      <c r="DPR73" s="33"/>
      <c r="DPS73" s="33"/>
      <c r="DPT73" s="33"/>
      <c r="DPU73" s="33"/>
      <c r="DPV73" s="33"/>
      <c r="DPW73" s="33"/>
      <c r="DPX73" s="33"/>
      <c r="DPY73" s="33"/>
      <c r="DPZ73" s="33"/>
      <c r="DQA73" s="33"/>
      <c r="DQB73" s="33"/>
      <c r="DQC73" s="33"/>
      <c r="DQD73" s="33"/>
      <c r="DQE73" s="33"/>
      <c r="DQF73" s="33"/>
      <c r="DQG73" s="33"/>
      <c r="DQH73" s="33"/>
      <c r="DQI73" s="33"/>
      <c r="DQJ73" s="33"/>
      <c r="DQK73" s="33"/>
      <c r="DQL73" s="33"/>
      <c r="DQM73" s="33"/>
      <c r="DQN73" s="33"/>
      <c r="DQO73" s="33"/>
      <c r="DQP73" s="33"/>
      <c r="DQQ73" s="33"/>
      <c r="DQR73" s="33"/>
      <c r="DQS73" s="33"/>
      <c r="DQT73" s="33"/>
      <c r="DQU73" s="33"/>
      <c r="DQV73" s="33"/>
      <c r="DQW73" s="33"/>
      <c r="DQX73" s="33"/>
      <c r="DQY73" s="33"/>
      <c r="DQZ73" s="33"/>
      <c r="DRA73" s="33"/>
      <c r="DRB73" s="33"/>
      <c r="DRC73" s="33"/>
      <c r="DRD73" s="33"/>
      <c r="DRE73" s="33"/>
      <c r="DRF73" s="33"/>
      <c r="DRG73" s="33"/>
      <c r="DRH73" s="33"/>
      <c r="DRI73" s="33"/>
      <c r="DRJ73" s="33"/>
      <c r="DRK73" s="33"/>
      <c r="DRL73" s="33"/>
      <c r="DRM73" s="33"/>
      <c r="DRN73" s="33"/>
      <c r="DRO73" s="33"/>
      <c r="DRP73" s="33"/>
      <c r="DRQ73" s="33"/>
      <c r="DRR73" s="33"/>
      <c r="DRS73" s="33"/>
      <c r="DRT73" s="33"/>
      <c r="DRU73" s="33"/>
      <c r="DRV73" s="33"/>
      <c r="DRW73" s="33"/>
      <c r="DRX73" s="33"/>
      <c r="DRY73" s="33"/>
      <c r="DRZ73" s="33"/>
      <c r="DSA73" s="33"/>
      <c r="DSB73" s="33"/>
      <c r="DSC73" s="33"/>
      <c r="DSD73" s="33"/>
      <c r="DSE73" s="33"/>
      <c r="DSF73" s="33"/>
      <c r="DSG73" s="33"/>
      <c r="DSH73" s="33"/>
      <c r="DSI73" s="33"/>
      <c r="DSJ73" s="33"/>
      <c r="DSK73" s="33"/>
      <c r="DSL73" s="33"/>
      <c r="DSM73" s="33"/>
      <c r="DSN73" s="33"/>
      <c r="DSO73" s="33"/>
      <c r="DSP73" s="33"/>
      <c r="DSQ73" s="33"/>
      <c r="DSR73" s="33"/>
      <c r="DSS73" s="33"/>
      <c r="DST73" s="33"/>
      <c r="DSU73" s="33"/>
      <c r="DSV73" s="33"/>
      <c r="DSW73" s="33"/>
      <c r="DSX73" s="33"/>
      <c r="DSY73" s="33"/>
      <c r="DSZ73" s="33"/>
      <c r="DTA73" s="33"/>
      <c r="DTB73" s="33"/>
      <c r="DTC73" s="33"/>
      <c r="DTD73" s="33"/>
      <c r="DTE73" s="33"/>
      <c r="DTF73" s="33"/>
      <c r="DTG73" s="33"/>
      <c r="DTH73" s="33"/>
      <c r="DTI73" s="33"/>
      <c r="DTJ73" s="33"/>
      <c r="DTK73" s="33"/>
      <c r="DTL73" s="33"/>
      <c r="DTM73" s="33"/>
      <c r="DTN73" s="33"/>
      <c r="DTO73" s="33"/>
      <c r="DTP73" s="33"/>
      <c r="DTQ73" s="33"/>
      <c r="DTR73" s="33"/>
      <c r="DTS73" s="33"/>
      <c r="DTT73" s="33"/>
      <c r="DTU73" s="33"/>
      <c r="DTV73" s="33"/>
      <c r="DTW73" s="33"/>
      <c r="DTX73" s="33"/>
      <c r="DTY73" s="33"/>
      <c r="DTZ73" s="33"/>
      <c r="DUA73" s="33"/>
      <c r="DUB73" s="33"/>
      <c r="DUC73" s="33"/>
      <c r="DUD73" s="33"/>
      <c r="DUE73" s="33"/>
      <c r="DUF73" s="33"/>
      <c r="DUG73" s="33"/>
      <c r="DUH73" s="33"/>
      <c r="DUI73" s="33"/>
      <c r="DUJ73" s="33"/>
      <c r="DUK73" s="33"/>
      <c r="DUL73" s="33"/>
      <c r="DUM73" s="33"/>
      <c r="DUN73" s="33"/>
      <c r="DUO73" s="33"/>
      <c r="DUP73" s="33"/>
      <c r="DUQ73" s="33"/>
      <c r="DUR73" s="33"/>
      <c r="DUS73" s="33"/>
      <c r="DUT73" s="33"/>
      <c r="DUU73" s="33"/>
      <c r="DUV73" s="33"/>
      <c r="DUW73" s="33"/>
      <c r="DUX73" s="33"/>
      <c r="DUY73" s="33"/>
      <c r="DUZ73" s="33"/>
      <c r="DVA73" s="33"/>
      <c r="DVB73" s="33"/>
      <c r="DVC73" s="33"/>
      <c r="DVD73" s="33"/>
      <c r="DVE73" s="33"/>
      <c r="DVF73" s="33"/>
      <c r="DVG73" s="33"/>
      <c r="DVH73" s="33"/>
      <c r="DVI73" s="33"/>
      <c r="DVJ73" s="33"/>
      <c r="DVK73" s="33"/>
      <c r="DVL73" s="33"/>
      <c r="DVM73" s="33"/>
      <c r="DVN73" s="33"/>
      <c r="DVO73" s="33"/>
      <c r="DVP73" s="33"/>
      <c r="DVQ73" s="33"/>
      <c r="DVR73" s="33"/>
      <c r="DVS73" s="33"/>
      <c r="DVT73" s="33"/>
      <c r="DVU73" s="33"/>
      <c r="DVV73" s="33"/>
      <c r="DVW73" s="33"/>
      <c r="DVX73" s="33"/>
      <c r="DVY73" s="33"/>
      <c r="DVZ73" s="33"/>
      <c r="DWA73" s="33"/>
      <c r="DWB73" s="33"/>
      <c r="DWC73" s="33"/>
      <c r="DWD73" s="33"/>
      <c r="DWE73" s="33"/>
      <c r="DWF73" s="33"/>
      <c r="DWG73" s="33"/>
      <c r="DWH73" s="33"/>
      <c r="DWI73" s="33"/>
      <c r="DWJ73" s="33"/>
      <c r="DWK73" s="33"/>
      <c r="DWL73" s="33"/>
      <c r="DWM73" s="33"/>
      <c r="DWN73" s="33"/>
      <c r="DWO73" s="33"/>
      <c r="DWP73" s="33"/>
      <c r="DWQ73" s="33"/>
      <c r="DWR73" s="33"/>
      <c r="DWS73" s="33"/>
      <c r="DWT73" s="33"/>
      <c r="DWU73" s="33"/>
      <c r="DWV73" s="33"/>
      <c r="DWW73" s="33"/>
      <c r="DWX73" s="33"/>
      <c r="DWY73" s="33"/>
      <c r="DWZ73" s="33"/>
      <c r="DXA73" s="33"/>
      <c r="DXB73" s="33"/>
      <c r="DXC73" s="33"/>
      <c r="DXD73" s="33"/>
      <c r="DXE73" s="33"/>
      <c r="DXF73" s="33"/>
      <c r="DXG73" s="33"/>
      <c r="DXH73" s="33"/>
      <c r="DXI73" s="33"/>
      <c r="DXJ73" s="33"/>
      <c r="DXK73" s="33"/>
      <c r="DXL73" s="33"/>
      <c r="DXM73" s="33"/>
      <c r="DXN73" s="33"/>
      <c r="DXO73" s="33"/>
      <c r="DXP73" s="33"/>
      <c r="DXQ73" s="33"/>
      <c r="DXR73" s="33"/>
      <c r="DXS73" s="33"/>
      <c r="DXT73" s="33"/>
      <c r="DXU73" s="33"/>
      <c r="DXV73" s="33"/>
      <c r="DXW73" s="33"/>
      <c r="DXX73" s="33"/>
      <c r="DXY73" s="33"/>
      <c r="DXZ73" s="33"/>
      <c r="DYA73" s="33"/>
      <c r="DYB73" s="33"/>
      <c r="DYC73" s="33"/>
      <c r="DYD73" s="33"/>
      <c r="DYE73" s="33"/>
      <c r="DYF73" s="33"/>
      <c r="DYG73" s="33"/>
      <c r="DYH73" s="33"/>
      <c r="DYI73" s="33"/>
      <c r="DYJ73" s="33"/>
      <c r="DYK73" s="33"/>
      <c r="DYL73" s="33"/>
      <c r="DYM73" s="33"/>
      <c r="DYN73" s="33"/>
      <c r="DYO73" s="33"/>
      <c r="DYP73" s="33"/>
      <c r="DYQ73" s="33"/>
      <c r="DYR73" s="33"/>
      <c r="DYS73" s="33"/>
      <c r="DYT73" s="33"/>
      <c r="DYU73" s="33"/>
      <c r="DYV73" s="33"/>
      <c r="DYW73" s="33"/>
      <c r="DYX73" s="33"/>
      <c r="DYY73" s="33"/>
      <c r="DYZ73" s="33"/>
      <c r="DZA73" s="33"/>
      <c r="DZB73" s="33"/>
      <c r="DZC73" s="33"/>
      <c r="DZD73" s="33"/>
      <c r="DZE73" s="33"/>
      <c r="DZF73" s="33"/>
      <c r="DZG73" s="33"/>
      <c r="DZH73" s="33"/>
      <c r="DZI73" s="33"/>
      <c r="DZJ73" s="33"/>
      <c r="DZK73" s="33"/>
      <c r="DZL73" s="33"/>
      <c r="DZM73" s="33"/>
      <c r="DZN73" s="33"/>
      <c r="DZO73" s="33"/>
      <c r="DZP73" s="33"/>
      <c r="DZQ73" s="33"/>
      <c r="DZR73" s="33"/>
      <c r="DZS73" s="33"/>
      <c r="DZT73" s="33"/>
      <c r="DZU73" s="33"/>
      <c r="DZV73" s="33"/>
      <c r="DZW73" s="33"/>
      <c r="DZX73" s="33"/>
      <c r="DZY73" s="33"/>
      <c r="DZZ73" s="33"/>
      <c r="EAA73" s="33"/>
      <c r="EAB73" s="33"/>
      <c r="EAC73" s="33"/>
      <c r="EAD73" s="33"/>
      <c r="EAE73" s="33"/>
      <c r="EAF73" s="33"/>
      <c r="EAG73" s="33"/>
      <c r="EAH73" s="33"/>
      <c r="EAI73" s="33"/>
      <c r="EAJ73" s="33"/>
      <c r="EAK73" s="33"/>
      <c r="EAL73" s="33"/>
      <c r="EAM73" s="33"/>
      <c r="EAN73" s="33"/>
      <c r="EAO73" s="33"/>
      <c r="EAP73" s="33"/>
      <c r="EAQ73" s="33"/>
      <c r="EAR73" s="33"/>
      <c r="EAS73" s="33"/>
      <c r="EAT73" s="33"/>
      <c r="EAU73" s="33"/>
      <c r="EAV73" s="33"/>
      <c r="EAW73" s="33"/>
      <c r="EAX73" s="33"/>
      <c r="EAY73" s="33"/>
      <c r="EAZ73" s="33"/>
      <c r="EBA73" s="33"/>
      <c r="EBB73" s="33"/>
      <c r="EBC73" s="33"/>
      <c r="EBD73" s="33"/>
      <c r="EBE73" s="33"/>
      <c r="EBF73" s="33"/>
      <c r="EBG73" s="33"/>
      <c r="EBH73" s="33"/>
      <c r="EBI73" s="33"/>
      <c r="EBJ73" s="33"/>
      <c r="EBK73" s="33"/>
      <c r="EBL73" s="33"/>
      <c r="EBM73" s="33"/>
      <c r="EBN73" s="33"/>
      <c r="EBO73" s="33"/>
      <c r="EBP73" s="33"/>
      <c r="EBQ73" s="33"/>
      <c r="EBR73" s="33"/>
      <c r="EBS73" s="33"/>
      <c r="EBT73" s="33"/>
      <c r="EBU73" s="33"/>
      <c r="EBV73" s="33"/>
      <c r="EBW73" s="33"/>
      <c r="EBX73" s="33"/>
      <c r="EBY73" s="33"/>
      <c r="EBZ73" s="33"/>
      <c r="ECA73" s="33"/>
      <c r="ECB73" s="33"/>
      <c r="ECC73" s="33"/>
      <c r="ECD73" s="33"/>
      <c r="ECE73" s="33"/>
      <c r="ECF73" s="33"/>
      <c r="ECG73" s="33"/>
      <c r="ECH73" s="33"/>
      <c r="ECI73" s="33"/>
      <c r="ECJ73" s="33"/>
      <c r="ECK73" s="33"/>
      <c r="ECL73" s="33"/>
      <c r="ECM73" s="33"/>
      <c r="ECN73" s="33"/>
      <c r="ECO73" s="33"/>
      <c r="ECP73" s="33"/>
      <c r="ECQ73" s="33"/>
      <c r="ECR73" s="33"/>
      <c r="ECS73" s="33"/>
      <c r="ECT73" s="33"/>
      <c r="ECU73" s="33"/>
      <c r="ECV73" s="33"/>
      <c r="ECW73" s="33"/>
      <c r="ECX73" s="33"/>
      <c r="ECY73" s="33"/>
      <c r="ECZ73" s="33"/>
      <c r="EDA73" s="33"/>
      <c r="EDB73" s="33"/>
      <c r="EDC73" s="33"/>
      <c r="EDD73" s="33"/>
      <c r="EDE73" s="33"/>
      <c r="EDF73" s="33"/>
      <c r="EDG73" s="33"/>
      <c r="EDH73" s="33"/>
      <c r="EDI73" s="33"/>
      <c r="EDJ73" s="33"/>
      <c r="EDK73" s="33"/>
      <c r="EDL73" s="33"/>
      <c r="EDM73" s="33"/>
      <c r="EDN73" s="33"/>
      <c r="EDO73" s="33"/>
      <c r="EDP73" s="33"/>
      <c r="EDQ73" s="33"/>
      <c r="EDR73" s="33"/>
      <c r="EDS73" s="33"/>
      <c r="EDT73" s="33"/>
      <c r="EDU73" s="33"/>
      <c r="EDV73" s="33"/>
      <c r="EDW73" s="33"/>
      <c r="EDX73" s="33"/>
      <c r="EDY73" s="33"/>
      <c r="EDZ73" s="33"/>
      <c r="EEA73" s="33"/>
      <c r="EEB73" s="33"/>
      <c r="EEC73" s="33"/>
      <c r="EED73" s="33"/>
      <c r="EEE73" s="33"/>
      <c r="EEF73" s="33"/>
      <c r="EEG73" s="33"/>
      <c r="EEH73" s="33"/>
      <c r="EEI73" s="33"/>
      <c r="EEJ73" s="33"/>
      <c r="EEK73" s="33"/>
      <c r="EEL73" s="33"/>
      <c r="EEM73" s="33"/>
      <c r="EEN73" s="33"/>
      <c r="EEO73" s="33"/>
      <c r="EEP73" s="33"/>
      <c r="EEQ73" s="33"/>
      <c r="EER73" s="33"/>
      <c r="EES73" s="33"/>
      <c r="EET73" s="33"/>
      <c r="EEU73" s="33"/>
      <c r="EEV73" s="33"/>
      <c r="EEW73" s="33"/>
      <c r="EEX73" s="33"/>
      <c r="EEY73" s="33"/>
      <c r="EEZ73" s="33"/>
      <c r="EFA73" s="33"/>
      <c r="EFB73" s="33"/>
      <c r="EFC73" s="33"/>
      <c r="EFD73" s="33"/>
      <c r="EFE73" s="33"/>
      <c r="EFF73" s="33"/>
      <c r="EFG73" s="33"/>
      <c r="EFH73" s="33"/>
      <c r="EFI73" s="33"/>
      <c r="EFJ73" s="33"/>
      <c r="EFK73" s="33"/>
      <c r="EFL73" s="33"/>
      <c r="EFM73" s="33"/>
      <c r="EFN73" s="33"/>
      <c r="EFO73" s="33"/>
      <c r="EFP73" s="33"/>
      <c r="EFQ73" s="33"/>
      <c r="EFR73" s="33"/>
      <c r="EFS73" s="33"/>
      <c r="EFT73" s="33"/>
      <c r="EFU73" s="33"/>
      <c r="EFV73" s="33"/>
      <c r="EFW73" s="33"/>
      <c r="EFX73" s="33"/>
      <c r="EFY73" s="33"/>
      <c r="EFZ73" s="33"/>
      <c r="EGA73" s="33"/>
      <c r="EGB73" s="33"/>
      <c r="EGC73" s="33"/>
      <c r="EGD73" s="33"/>
      <c r="EGE73" s="33"/>
      <c r="EGF73" s="33"/>
      <c r="EGG73" s="33"/>
      <c r="EGH73" s="33"/>
      <c r="EGI73" s="33"/>
      <c r="EGJ73" s="33"/>
      <c r="EGK73" s="33"/>
      <c r="EGL73" s="33"/>
      <c r="EGM73" s="33"/>
      <c r="EGN73" s="33"/>
      <c r="EGO73" s="33"/>
      <c r="EGP73" s="33"/>
      <c r="EGQ73" s="33"/>
      <c r="EGR73" s="33"/>
      <c r="EGS73" s="33"/>
      <c r="EGT73" s="33"/>
      <c r="EGU73" s="33"/>
      <c r="EGV73" s="33"/>
      <c r="EGW73" s="33"/>
      <c r="EGX73" s="33"/>
      <c r="EGY73" s="33"/>
      <c r="EGZ73" s="33"/>
      <c r="EHA73" s="33"/>
      <c r="EHB73" s="33"/>
      <c r="EHC73" s="33"/>
      <c r="EHD73" s="33"/>
      <c r="EHE73" s="33"/>
      <c r="EHF73" s="33"/>
      <c r="EHG73" s="33"/>
      <c r="EHH73" s="33"/>
      <c r="EHI73" s="33"/>
      <c r="EHJ73" s="33"/>
      <c r="EHK73" s="33"/>
      <c r="EHL73" s="33"/>
      <c r="EHM73" s="33"/>
      <c r="EHN73" s="33"/>
      <c r="EHO73" s="33"/>
      <c r="EHP73" s="33"/>
      <c r="EHQ73" s="33"/>
      <c r="EHR73" s="33"/>
      <c r="EHS73" s="33"/>
      <c r="EHT73" s="33"/>
      <c r="EHU73" s="33"/>
      <c r="EHV73" s="33"/>
      <c r="EHW73" s="33"/>
      <c r="EHX73" s="33"/>
      <c r="EHY73" s="33"/>
      <c r="EHZ73" s="33"/>
      <c r="EIA73" s="33"/>
      <c r="EIB73" s="33"/>
      <c r="EIC73" s="33"/>
      <c r="EID73" s="33"/>
      <c r="EIE73" s="33"/>
      <c r="EIF73" s="33"/>
      <c r="EIG73" s="33"/>
      <c r="EIH73" s="33"/>
      <c r="EII73" s="33"/>
      <c r="EIJ73" s="33"/>
      <c r="EIK73" s="33"/>
      <c r="EIL73" s="33"/>
      <c r="EIM73" s="33"/>
      <c r="EIN73" s="33"/>
      <c r="EIO73" s="33"/>
      <c r="EIP73" s="33"/>
      <c r="EIQ73" s="33"/>
      <c r="EIR73" s="33"/>
      <c r="EIS73" s="33"/>
      <c r="EIT73" s="33"/>
      <c r="EIU73" s="33"/>
      <c r="EIV73" s="33"/>
      <c r="EIW73" s="33"/>
      <c r="EIX73" s="33"/>
      <c r="EIY73" s="33"/>
      <c r="EIZ73" s="33"/>
      <c r="EJA73" s="33"/>
      <c r="EJB73" s="33"/>
      <c r="EJC73" s="33"/>
      <c r="EJD73" s="33"/>
      <c r="EJE73" s="33"/>
      <c r="EJF73" s="33"/>
      <c r="EJG73" s="33"/>
      <c r="EJH73" s="33"/>
      <c r="EJI73" s="33"/>
      <c r="EJJ73" s="33"/>
      <c r="EJK73" s="33"/>
      <c r="EJL73" s="33"/>
      <c r="EJM73" s="33"/>
      <c r="EJN73" s="33"/>
      <c r="EJO73" s="33"/>
      <c r="EJP73" s="33"/>
      <c r="EJQ73" s="33"/>
      <c r="EJR73" s="33"/>
      <c r="EJS73" s="33"/>
      <c r="EJT73" s="33"/>
      <c r="EJU73" s="33"/>
      <c r="EJV73" s="33"/>
      <c r="EJW73" s="33"/>
      <c r="EJX73" s="33"/>
      <c r="EJY73" s="33"/>
      <c r="EJZ73" s="33"/>
      <c r="EKA73" s="33"/>
      <c r="EKB73" s="33"/>
      <c r="EKC73" s="33"/>
      <c r="EKD73" s="33"/>
      <c r="EKE73" s="33"/>
      <c r="EKF73" s="33"/>
      <c r="EKG73" s="33"/>
      <c r="EKH73" s="33"/>
      <c r="EKI73" s="33"/>
      <c r="EKJ73" s="33"/>
      <c r="EKK73" s="33"/>
      <c r="EKL73" s="33"/>
      <c r="EKM73" s="33"/>
      <c r="EKN73" s="33"/>
      <c r="EKO73" s="33"/>
      <c r="EKP73" s="33"/>
      <c r="EKQ73" s="33"/>
      <c r="EKR73" s="33"/>
      <c r="EKS73" s="33"/>
      <c r="EKT73" s="33"/>
      <c r="EKU73" s="33"/>
      <c r="EKV73" s="33"/>
      <c r="EKW73" s="33"/>
      <c r="EKX73" s="33"/>
      <c r="EKY73" s="33"/>
      <c r="EKZ73" s="33"/>
      <c r="ELA73" s="33"/>
      <c r="ELB73" s="33"/>
      <c r="ELC73" s="33"/>
      <c r="ELD73" s="33"/>
      <c r="ELE73" s="33"/>
      <c r="ELF73" s="33"/>
      <c r="ELG73" s="33"/>
      <c r="ELH73" s="33"/>
      <c r="ELI73" s="33"/>
      <c r="ELJ73" s="33"/>
      <c r="ELK73" s="33"/>
      <c r="ELL73" s="33"/>
      <c r="ELM73" s="33"/>
      <c r="ELN73" s="33"/>
      <c r="ELO73" s="33"/>
      <c r="ELP73" s="33"/>
      <c r="ELQ73" s="33"/>
      <c r="ELR73" s="33"/>
      <c r="ELS73" s="33"/>
      <c r="ELT73" s="33"/>
      <c r="ELU73" s="33"/>
      <c r="ELV73" s="33"/>
      <c r="ELW73" s="33"/>
      <c r="ELX73" s="33"/>
      <c r="ELY73" s="33"/>
      <c r="ELZ73" s="33"/>
      <c r="EMA73" s="33"/>
      <c r="EMB73" s="33"/>
      <c r="EMC73" s="33"/>
      <c r="EMD73" s="33"/>
      <c r="EME73" s="33"/>
      <c r="EMF73" s="33"/>
      <c r="EMG73" s="33"/>
      <c r="EMH73" s="33"/>
      <c r="EMI73" s="33"/>
      <c r="EMJ73" s="33"/>
      <c r="EMK73" s="33"/>
      <c r="EML73" s="33"/>
      <c r="EMM73" s="33"/>
      <c r="EMN73" s="33"/>
      <c r="EMO73" s="33"/>
      <c r="EMP73" s="33"/>
      <c r="EMQ73" s="33"/>
      <c r="EMR73" s="33"/>
      <c r="EMS73" s="33"/>
      <c r="EMT73" s="33"/>
      <c r="EMU73" s="33"/>
      <c r="EMV73" s="33"/>
      <c r="EMW73" s="33"/>
      <c r="EMX73" s="33"/>
      <c r="EMY73" s="33"/>
      <c r="EMZ73" s="33"/>
      <c r="ENA73" s="33"/>
      <c r="ENB73" s="33"/>
      <c r="ENC73" s="33"/>
      <c r="END73" s="33"/>
      <c r="ENE73" s="33"/>
      <c r="ENF73" s="33"/>
      <c r="ENG73" s="33"/>
      <c r="ENH73" s="33"/>
      <c r="ENI73" s="33"/>
      <c r="ENJ73" s="33"/>
      <c r="ENK73" s="33"/>
      <c r="ENL73" s="33"/>
      <c r="ENM73" s="33"/>
      <c r="ENN73" s="33"/>
      <c r="ENO73" s="33"/>
      <c r="ENP73" s="33"/>
      <c r="ENQ73" s="33"/>
      <c r="ENR73" s="33"/>
      <c r="ENS73" s="33"/>
      <c r="ENT73" s="33"/>
      <c r="ENU73" s="33"/>
      <c r="ENV73" s="33"/>
      <c r="ENW73" s="33"/>
      <c r="ENX73" s="33"/>
      <c r="ENY73" s="33"/>
      <c r="ENZ73" s="33"/>
      <c r="EOA73" s="33"/>
      <c r="EOB73" s="33"/>
      <c r="EOC73" s="33"/>
      <c r="EOD73" s="33"/>
      <c r="EOE73" s="33"/>
      <c r="EOF73" s="33"/>
      <c r="EOG73" s="33"/>
      <c r="EOH73" s="33"/>
      <c r="EOI73" s="33"/>
      <c r="EOJ73" s="33"/>
      <c r="EOK73" s="33"/>
      <c r="EOL73" s="33"/>
      <c r="EOM73" s="33"/>
      <c r="EON73" s="33"/>
      <c r="EOO73" s="33"/>
      <c r="EOP73" s="33"/>
      <c r="EOQ73" s="33"/>
      <c r="EOR73" s="33"/>
      <c r="EOS73" s="33"/>
      <c r="EOT73" s="33"/>
      <c r="EOU73" s="33"/>
      <c r="EOV73" s="33"/>
      <c r="EOW73" s="33"/>
      <c r="EOX73" s="33"/>
      <c r="EOY73" s="33"/>
      <c r="EOZ73" s="33"/>
      <c r="EPA73" s="33"/>
      <c r="EPB73" s="33"/>
      <c r="EPC73" s="33"/>
      <c r="EPD73" s="33"/>
      <c r="EPE73" s="33"/>
      <c r="EPF73" s="33"/>
      <c r="EPG73" s="33"/>
      <c r="EPH73" s="33"/>
      <c r="EPI73" s="33"/>
      <c r="EPJ73" s="33"/>
      <c r="EPK73" s="33"/>
      <c r="EPL73" s="33"/>
      <c r="EPM73" s="33"/>
      <c r="EPN73" s="33"/>
      <c r="EPO73" s="33"/>
      <c r="EPP73" s="33"/>
      <c r="EPQ73" s="33"/>
      <c r="EPR73" s="33"/>
      <c r="EPS73" s="33"/>
      <c r="EPT73" s="33"/>
      <c r="EPU73" s="33"/>
      <c r="EPV73" s="33"/>
      <c r="EPW73" s="33"/>
      <c r="EPX73" s="33"/>
      <c r="EPY73" s="33"/>
      <c r="EPZ73" s="33"/>
      <c r="EQA73" s="33"/>
      <c r="EQB73" s="33"/>
      <c r="EQC73" s="33"/>
      <c r="EQD73" s="33"/>
      <c r="EQE73" s="33"/>
      <c r="EQF73" s="33"/>
      <c r="EQG73" s="33"/>
      <c r="EQH73" s="33"/>
      <c r="EQI73" s="33"/>
      <c r="EQJ73" s="33"/>
      <c r="EQK73" s="33"/>
      <c r="EQL73" s="33"/>
      <c r="EQM73" s="33"/>
      <c r="EQN73" s="33"/>
      <c r="EQO73" s="33"/>
      <c r="EQP73" s="33"/>
      <c r="EQQ73" s="33"/>
      <c r="EQR73" s="33"/>
      <c r="EQS73" s="33"/>
      <c r="EQT73" s="33"/>
      <c r="EQU73" s="33"/>
      <c r="EQV73" s="33"/>
      <c r="EQW73" s="33"/>
      <c r="EQX73" s="33"/>
      <c r="EQY73" s="33"/>
      <c r="EQZ73" s="33"/>
      <c r="ERA73" s="33"/>
      <c r="ERB73" s="33"/>
      <c r="ERC73" s="33"/>
      <c r="ERD73" s="33"/>
      <c r="ERE73" s="33"/>
      <c r="ERF73" s="33"/>
      <c r="ERG73" s="33"/>
      <c r="ERH73" s="33"/>
      <c r="ERI73" s="33"/>
      <c r="ERJ73" s="33"/>
      <c r="ERK73" s="33"/>
      <c r="ERL73" s="33"/>
      <c r="ERM73" s="33"/>
      <c r="ERN73" s="33"/>
      <c r="ERO73" s="33"/>
      <c r="ERP73" s="33"/>
      <c r="ERQ73" s="33"/>
      <c r="ERR73" s="33"/>
      <c r="ERS73" s="33"/>
      <c r="ERT73" s="33"/>
      <c r="ERU73" s="33"/>
      <c r="ERV73" s="33"/>
      <c r="ERW73" s="33"/>
      <c r="ERX73" s="33"/>
      <c r="ERY73" s="33"/>
      <c r="ERZ73" s="33"/>
      <c r="ESA73" s="33"/>
      <c r="ESB73" s="33"/>
      <c r="ESC73" s="33"/>
      <c r="ESD73" s="33"/>
      <c r="ESE73" s="33"/>
      <c r="ESF73" s="33"/>
      <c r="ESG73" s="33"/>
      <c r="ESH73" s="33"/>
      <c r="ESI73" s="33"/>
      <c r="ESJ73" s="33"/>
      <c r="ESK73" s="33"/>
      <c r="ESL73" s="33"/>
      <c r="ESM73" s="33"/>
      <c r="ESN73" s="33"/>
      <c r="ESO73" s="33"/>
      <c r="ESP73" s="33"/>
      <c r="ESQ73" s="33"/>
      <c r="ESR73" s="33"/>
      <c r="ESS73" s="33"/>
      <c r="EST73" s="33"/>
      <c r="ESU73" s="33"/>
      <c r="ESV73" s="33"/>
      <c r="ESW73" s="33"/>
      <c r="ESX73" s="33"/>
      <c r="ESY73" s="33"/>
      <c r="ESZ73" s="33"/>
      <c r="ETA73" s="33"/>
      <c r="ETB73" s="33"/>
      <c r="ETC73" s="33"/>
      <c r="ETD73" s="33"/>
      <c r="ETE73" s="33"/>
      <c r="ETF73" s="33"/>
      <c r="ETG73" s="33"/>
      <c r="ETH73" s="33"/>
      <c r="ETI73" s="33"/>
      <c r="ETJ73" s="33"/>
      <c r="ETK73" s="33"/>
      <c r="ETL73" s="33"/>
      <c r="ETM73" s="33"/>
      <c r="ETN73" s="33"/>
      <c r="ETO73" s="33"/>
      <c r="ETP73" s="33"/>
      <c r="ETQ73" s="33"/>
      <c r="ETR73" s="33"/>
      <c r="ETS73" s="33"/>
      <c r="ETT73" s="33"/>
      <c r="ETU73" s="33"/>
      <c r="ETV73" s="33"/>
      <c r="ETW73" s="33"/>
      <c r="ETX73" s="33"/>
      <c r="ETY73" s="33"/>
      <c r="ETZ73" s="33"/>
      <c r="EUA73" s="33"/>
      <c r="EUB73" s="33"/>
      <c r="EUC73" s="33"/>
      <c r="EUD73" s="33"/>
      <c r="EUE73" s="33"/>
      <c r="EUF73" s="33"/>
      <c r="EUG73" s="33"/>
      <c r="EUH73" s="33"/>
      <c r="EUI73" s="33"/>
      <c r="EUJ73" s="33"/>
      <c r="EUK73" s="33"/>
      <c r="EUL73" s="33"/>
      <c r="EUM73" s="33"/>
      <c r="EUN73" s="33"/>
      <c r="EUO73" s="33"/>
      <c r="EUP73" s="33"/>
      <c r="EUQ73" s="33"/>
      <c r="EUR73" s="33"/>
      <c r="EUS73" s="33"/>
      <c r="EUT73" s="33"/>
      <c r="EUU73" s="33"/>
      <c r="EUV73" s="33"/>
      <c r="EUW73" s="33"/>
      <c r="EUX73" s="33"/>
      <c r="EUY73" s="33"/>
      <c r="EUZ73" s="33"/>
      <c r="EVA73" s="33"/>
      <c r="EVB73" s="33"/>
      <c r="EVC73" s="33"/>
      <c r="EVD73" s="33"/>
      <c r="EVE73" s="33"/>
      <c r="EVF73" s="33"/>
      <c r="EVG73" s="33"/>
      <c r="EVH73" s="33"/>
      <c r="EVI73" s="33"/>
      <c r="EVJ73" s="33"/>
      <c r="EVK73" s="33"/>
      <c r="EVL73" s="33"/>
      <c r="EVM73" s="33"/>
      <c r="EVN73" s="33"/>
      <c r="EVO73" s="33"/>
      <c r="EVP73" s="33"/>
      <c r="EVQ73" s="33"/>
      <c r="EVR73" s="33"/>
      <c r="EVS73" s="33"/>
      <c r="EVT73" s="33"/>
      <c r="EVU73" s="33"/>
      <c r="EVV73" s="33"/>
      <c r="EVW73" s="33"/>
      <c r="EVX73" s="33"/>
      <c r="EVY73" s="33"/>
      <c r="EVZ73" s="33"/>
      <c r="EWA73" s="33"/>
      <c r="EWB73" s="33"/>
      <c r="EWC73" s="33"/>
      <c r="EWD73" s="33"/>
      <c r="EWE73" s="33"/>
      <c r="EWF73" s="33"/>
      <c r="EWG73" s="33"/>
      <c r="EWH73" s="33"/>
      <c r="EWI73" s="33"/>
      <c r="EWJ73" s="33"/>
      <c r="EWK73" s="33"/>
      <c r="EWL73" s="33"/>
      <c r="EWM73" s="33"/>
      <c r="EWN73" s="33"/>
      <c r="EWO73" s="33"/>
      <c r="EWP73" s="33"/>
      <c r="EWQ73" s="33"/>
      <c r="EWR73" s="33"/>
      <c r="EWS73" s="33"/>
      <c r="EWT73" s="33"/>
      <c r="EWU73" s="33"/>
      <c r="EWV73" s="33"/>
      <c r="EWW73" s="33"/>
      <c r="EWX73" s="33"/>
      <c r="EWY73" s="33"/>
      <c r="EWZ73" s="33"/>
      <c r="EXA73" s="33"/>
      <c r="EXB73" s="33"/>
      <c r="EXC73" s="33"/>
      <c r="EXD73" s="33"/>
      <c r="EXE73" s="33"/>
      <c r="EXF73" s="33"/>
      <c r="EXG73" s="33"/>
      <c r="EXH73" s="33"/>
      <c r="EXI73" s="33"/>
      <c r="EXJ73" s="33"/>
      <c r="EXK73" s="33"/>
      <c r="EXL73" s="33"/>
      <c r="EXM73" s="33"/>
      <c r="EXN73" s="33"/>
      <c r="EXO73" s="33"/>
      <c r="EXP73" s="33"/>
      <c r="EXQ73" s="33"/>
      <c r="EXR73" s="33"/>
      <c r="EXS73" s="33"/>
      <c r="EXT73" s="33"/>
      <c r="EXU73" s="33"/>
      <c r="EXV73" s="33"/>
      <c r="EXW73" s="33"/>
      <c r="EXX73" s="33"/>
      <c r="EXY73" s="33"/>
      <c r="EXZ73" s="33"/>
      <c r="EYA73" s="33"/>
      <c r="EYB73" s="33"/>
      <c r="EYC73" s="33"/>
      <c r="EYD73" s="33"/>
      <c r="EYE73" s="33"/>
      <c r="EYF73" s="33"/>
      <c r="EYG73" s="33"/>
      <c r="EYH73" s="33"/>
      <c r="EYI73" s="33"/>
      <c r="EYJ73" s="33"/>
      <c r="EYK73" s="33"/>
      <c r="EYL73" s="33"/>
      <c r="EYM73" s="33"/>
      <c r="EYN73" s="33"/>
      <c r="EYO73" s="33"/>
      <c r="EYP73" s="33"/>
      <c r="EYQ73" s="33"/>
      <c r="EYR73" s="33"/>
      <c r="EYS73" s="33"/>
      <c r="EYT73" s="33"/>
      <c r="EYU73" s="33"/>
      <c r="EYV73" s="33"/>
      <c r="EYW73" s="33"/>
      <c r="EYX73" s="33"/>
      <c r="EYY73" s="33"/>
      <c r="EYZ73" s="33"/>
      <c r="EZA73" s="33"/>
      <c r="EZB73" s="33"/>
      <c r="EZC73" s="33"/>
      <c r="EZD73" s="33"/>
      <c r="EZE73" s="33"/>
      <c r="EZF73" s="33"/>
      <c r="EZG73" s="33"/>
      <c r="EZH73" s="33"/>
      <c r="EZI73" s="33"/>
      <c r="EZJ73" s="33"/>
      <c r="EZK73" s="33"/>
      <c r="EZL73" s="33"/>
      <c r="EZM73" s="33"/>
      <c r="EZN73" s="33"/>
      <c r="EZO73" s="33"/>
      <c r="EZP73" s="33"/>
      <c r="EZQ73" s="33"/>
      <c r="EZR73" s="33"/>
      <c r="EZS73" s="33"/>
      <c r="EZT73" s="33"/>
      <c r="EZU73" s="33"/>
      <c r="EZV73" s="33"/>
      <c r="EZW73" s="33"/>
      <c r="EZX73" s="33"/>
      <c r="EZY73" s="33"/>
      <c r="EZZ73" s="33"/>
      <c r="FAA73" s="33"/>
      <c r="FAB73" s="33"/>
      <c r="FAC73" s="33"/>
      <c r="FAD73" s="33"/>
      <c r="FAE73" s="33"/>
      <c r="FAF73" s="33"/>
      <c r="FAG73" s="33"/>
      <c r="FAH73" s="33"/>
      <c r="FAI73" s="33"/>
      <c r="FAJ73" s="33"/>
      <c r="FAK73" s="33"/>
      <c r="FAL73" s="33"/>
      <c r="FAM73" s="33"/>
      <c r="FAN73" s="33"/>
      <c r="FAO73" s="33"/>
      <c r="FAP73" s="33"/>
      <c r="FAQ73" s="33"/>
      <c r="FAR73" s="33"/>
      <c r="FAS73" s="33"/>
      <c r="FAT73" s="33"/>
      <c r="FAU73" s="33"/>
      <c r="FAV73" s="33"/>
      <c r="FAW73" s="33"/>
      <c r="FAX73" s="33"/>
      <c r="FAY73" s="33"/>
      <c r="FAZ73" s="33"/>
      <c r="FBA73" s="33"/>
      <c r="FBB73" s="33"/>
      <c r="FBC73" s="33"/>
      <c r="FBD73" s="33"/>
      <c r="FBE73" s="33"/>
      <c r="FBF73" s="33"/>
      <c r="FBG73" s="33"/>
      <c r="FBH73" s="33"/>
      <c r="FBI73" s="33"/>
      <c r="FBJ73" s="33"/>
      <c r="FBK73" s="33"/>
      <c r="FBL73" s="33"/>
      <c r="FBM73" s="33"/>
      <c r="FBN73" s="33"/>
      <c r="FBO73" s="33"/>
      <c r="FBP73" s="33"/>
      <c r="FBQ73" s="33"/>
      <c r="FBR73" s="33"/>
      <c r="FBS73" s="33"/>
      <c r="FBT73" s="33"/>
      <c r="FBU73" s="33"/>
      <c r="FBV73" s="33"/>
      <c r="FBW73" s="33"/>
      <c r="FBX73" s="33"/>
      <c r="FBY73" s="33"/>
      <c r="FBZ73" s="33"/>
      <c r="FCA73" s="33"/>
      <c r="FCB73" s="33"/>
      <c r="FCC73" s="33"/>
      <c r="FCD73" s="33"/>
      <c r="FCE73" s="33"/>
      <c r="FCF73" s="33"/>
      <c r="FCG73" s="33"/>
      <c r="FCH73" s="33"/>
      <c r="FCI73" s="33"/>
      <c r="FCJ73" s="33"/>
      <c r="FCK73" s="33"/>
      <c r="FCL73" s="33"/>
      <c r="FCM73" s="33"/>
      <c r="FCN73" s="33"/>
      <c r="FCO73" s="33"/>
      <c r="FCP73" s="33"/>
      <c r="FCQ73" s="33"/>
      <c r="FCR73" s="33"/>
      <c r="FCS73" s="33"/>
      <c r="FCT73" s="33"/>
      <c r="FCU73" s="33"/>
      <c r="FCV73" s="33"/>
      <c r="FCW73" s="33"/>
      <c r="FCX73" s="33"/>
      <c r="FCY73" s="33"/>
      <c r="FCZ73" s="33"/>
      <c r="FDA73" s="33"/>
      <c r="FDB73" s="33"/>
      <c r="FDC73" s="33"/>
      <c r="FDD73" s="33"/>
      <c r="FDE73" s="33"/>
      <c r="FDF73" s="33"/>
      <c r="FDG73" s="33"/>
      <c r="FDH73" s="33"/>
      <c r="FDI73" s="33"/>
      <c r="FDJ73" s="33"/>
      <c r="FDK73" s="33"/>
      <c r="FDL73" s="33"/>
      <c r="FDM73" s="33"/>
      <c r="FDN73" s="33"/>
      <c r="FDO73" s="33"/>
      <c r="FDP73" s="33"/>
      <c r="FDQ73" s="33"/>
      <c r="FDR73" s="33"/>
      <c r="FDS73" s="33"/>
      <c r="FDT73" s="33"/>
      <c r="FDU73" s="33"/>
      <c r="FDV73" s="33"/>
      <c r="FDW73" s="33"/>
      <c r="FDX73" s="33"/>
      <c r="FDY73" s="33"/>
      <c r="FDZ73" s="33"/>
      <c r="FEA73" s="33"/>
      <c r="FEB73" s="33"/>
      <c r="FEC73" s="33"/>
      <c r="FED73" s="33"/>
      <c r="FEE73" s="33"/>
      <c r="FEF73" s="33"/>
      <c r="FEG73" s="33"/>
      <c r="FEH73" s="33"/>
      <c r="FEI73" s="33"/>
      <c r="FEJ73" s="33"/>
      <c r="FEK73" s="33"/>
      <c r="FEL73" s="33"/>
      <c r="FEM73" s="33"/>
      <c r="FEN73" s="33"/>
      <c r="FEO73" s="33"/>
      <c r="FEP73" s="33"/>
      <c r="FEQ73" s="33"/>
      <c r="FER73" s="33"/>
      <c r="FES73" s="33"/>
      <c r="FET73" s="33"/>
      <c r="FEU73" s="33"/>
      <c r="FEV73" s="33"/>
      <c r="FEW73" s="33"/>
      <c r="FEX73" s="33"/>
      <c r="FEY73" s="33"/>
      <c r="FEZ73" s="33"/>
      <c r="FFA73" s="33"/>
      <c r="FFB73" s="33"/>
      <c r="FFC73" s="33"/>
      <c r="FFD73" s="33"/>
      <c r="FFE73" s="33"/>
      <c r="FFF73" s="33"/>
      <c r="FFG73" s="33"/>
      <c r="FFH73" s="33"/>
      <c r="FFI73" s="33"/>
      <c r="FFJ73" s="33"/>
      <c r="FFK73" s="33"/>
      <c r="FFL73" s="33"/>
      <c r="FFM73" s="33"/>
      <c r="FFN73" s="33"/>
      <c r="FFO73" s="33"/>
      <c r="FFP73" s="33"/>
      <c r="FFQ73" s="33"/>
      <c r="FFR73" s="33"/>
      <c r="FFS73" s="33"/>
      <c r="FFT73" s="33"/>
      <c r="FFU73" s="33"/>
      <c r="FFV73" s="33"/>
      <c r="FFW73" s="33"/>
      <c r="FFX73" s="33"/>
      <c r="FFY73" s="33"/>
      <c r="FFZ73" s="33"/>
      <c r="FGA73" s="33"/>
      <c r="FGB73" s="33"/>
      <c r="FGC73" s="33"/>
      <c r="FGD73" s="33"/>
      <c r="FGE73" s="33"/>
      <c r="FGF73" s="33"/>
      <c r="FGG73" s="33"/>
      <c r="FGH73" s="33"/>
      <c r="FGI73" s="33"/>
      <c r="FGJ73" s="33"/>
      <c r="FGK73" s="33"/>
      <c r="FGL73" s="33"/>
      <c r="FGM73" s="33"/>
      <c r="FGN73" s="33"/>
      <c r="FGO73" s="33"/>
      <c r="FGP73" s="33"/>
      <c r="FGQ73" s="33"/>
      <c r="FGR73" s="33"/>
      <c r="FGS73" s="33"/>
      <c r="FGT73" s="33"/>
      <c r="FGU73" s="33"/>
      <c r="FGV73" s="33"/>
      <c r="FGW73" s="33"/>
      <c r="FGX73" s="33"/>
      <c r="FGY73" s="33"/>
      <c r="FGZ73" s="33"/>
      <c r="FHA73" s="33"/>
      <c r="FHB73" s="33"/>
      <c r="FHC73" s="33"/>
      <c r="FHD73" s="33"/>
      <c r="FHE73" s="33"/>
      <c r="FHF73" s="33"/>
      <c r="FHG73" s="33"/>
      <c r="FHH73" s="33"/>
      <c r="FHI73" s="33"/>
      <c r="FHJ73" s="33"/>
      <c r="FHK73" s="33"/>
      <c r="FHL73" s="33"/>
      <c r="FHM73" s="33"/>
      <c r="FHN73" s="33"/>
      <c r="FHO73" s="33"/>
      <c r="FHP73" s="33"/>
      <c r="FHQ73" s="33"/>
      <c r="FHR73" s="33"/>
      <c r="FHS73" s="33"/>
      <c r="FHT73" s="33"/>
      <c r="FHU73" s="33"/>
      <c r="FHV73" s="33"/>
      <c r="FHW73" s="33"/>
      <c r="FHX73" s="33"/>
      <c r="FHY73" s="33"/>
      <c r="FHZ73" s="33"/>
      <c r="FIA73" s="33"/>
      <c r="FIB73" s="33"/>
      <c r="FIC73" s="33"/>
      <c r="FID73" s="33"/>
      <c r="FIE73" s="33"/>
      <c r="FIF73" s="33"/>
      <c r="FIG73" s="33"/>
      <c r="FIH73" s="33"/>
      <c r="FII73" s="33"/>
      <c r="FIJ73" s="33"/>
      <c r="FIK73" s="33"/>
      <c r="FIL73" s="33"/>
      <c r="FIM73" s="33"/>
      <c r="FIN73" s="33"/>
      <c r="FIO73" s="33"/>
      <c r="FIP73" s="33"/>
      <c r="FIQ73" s="33"/>
      <c r="FIR73" s="33"/>
      <c r="FIS73" s="33"/>
      <c r="FIT73" s="33"/>
      <c r="FIU73" s="33"/>
      <c r="FIV73" s="33"/>
      <c r="FIW73" s="33"/>
      <c r="FIX73" s="33"/>
      <c r="FIY73" s="33"/>
      <c r="FIZ73" s="33"/>
      <c r="FJA73" s="33"/>
      <c r="FJB73" s="33"/>
      <c r="FJC73" s="33"/>
      <c r="FJD73" s="33"/>
      <c r="FJE73" s="33"/>
      <c r="FJF73" s="33"/>
      <c r="FJG73" s="33"/>
      <c r="FJH73" s="33"/>
      <c r="FJI73" s="33"/>
      <c r="FJJ73" s="33"/>
      <c r="FJK73" s="33"/>
      <c r="FJL73" s="33"/>
      <c r="FJM73" s="33"/>
      <c r="FJN73" s="33"/>
      <c r="FJO73" s="33"/>
      <c r="FJP73" s="33"/>
      <c r="FJQ73" s="33"/>
      <c r="FJR73" s="33"/>
      <c r="FJS73" s="33"/>
      <c r="FJT73" s="33"/>
      <c r="FJU73" s="33"/>
      <c r="FJV73" s="33"/>
      <c r="FJW73" s="33"/>
      <c r="FJX73" s="33"/>
      <c r="FJY73" s="33"/>
      <c r="FJZ73" s="33"/>
      <c r="FKA73" s="33"/>
      <c r="FKB73" s="33"/>
      <c r="FKC73" s="33"/>
      <c r="FKD73" s="33"/>
      <c r="FKE73" s="33"/>
      <c r="FKF73" s="33"/>
      <c r="FKG73" s="33"/>
      <c r="FKH73" s="33"/>
      <c r="FKI73" s="33"/>
      <c r="FKJ73" s="33"/>
      <c r="FKK73" s="33"/>
      <c r="FKL73" s="33"/>
      <c r="FKM73" s="33"/>
      <c r="FKN73" s="33"/>
      <c r="FKO73" s="33"/>
      <c r="FKP73" s="33"/>
      <c r="FKQ73" s="33"/>
      <c r="FKR73" s="33"/>
      <c r="FKS73" s="33"/>
      <c r="FKT73" s="33"/>
      <c r="FKU73" s="33"/>
      <c r="FKV73" s="33"/>
      <c r="FKW73" s="33"/>
      <c r="FKX73" s="33"/>
      <c r="FKY73" s="33"/>
      <c r="FKZ73" s="33"/>
      <c r="FLA73" s="33"/>
      <c r="FLB73" s="33"/>
      <c r="FLC73" s="33"/>
      <c r="FLD73" s="33"/>
      <c r="FLE73" s="33"/>
      <c r="FLF73" s="33"/>
      <c r="FLG73" s="33"/>
      <c r="FLH73" s="33"/>
      <c r="FLI73" s="33"/>
      <c r="FLJ73" s="33"/>
      <c r="FLK73" s="33"/>
      <c r="FLL73" s="33"/>
      <c r="FLM73" s="33"/>
      <c r="FLN73" s="33"/>
      <c r="FLO73" s="33"/>
      <c r="FLP73" s="33"/>
      <c r="FLQ73" s="33"/>
      <c r="FLR73" s="33"/>
      <c r="FLS73" s="33"/>
      <c r="FLT73" s="33"/>
      <c r="FLU73" s="33"/>
      <c r="FLV73" s="33"/>
      <c r="FLW73" s="33"/>
      <c r="FLX73" s="33"/>
      <c r="FLY73" s="33"/>
      <c r="FLZ73" s="33"/>
      <c r="FMA73" s="33"/>
      <c r="FMB73" s="33"/>
      <c r="FMC73" s="33"/>
      <c r="FMD73" s="33"/>
      <c r="FME73" s="33"/>
      <c r="FMF73" s="33"/>
      <c r="FMG73" s="33"/>
      <c r="FMH73" s="33"/>
      <c r="FMI73" s="33"/>
      <c r="FMJ73" s="33"/>
      <c r="FMK73" s="33"/>
      <c r="FML73" s="33"/>
      <c r="FMM73" s="33"/>
      <c r="FMN73" s="33"/>
      <c r="FMO73" s="33"/>
      <c r="FMP73" s="33"/>
      <c r="FMQ73" s="33"/>
      <c r="FMR73" s="33"/>
      <c r="FMS73" s="33"/>
      <c r="FMT73" s="33"/>
      <c r="FMU73" s="33"/>
      <c r="FMV73" s="33"/>
      <c r="FMW73" s="33"/>
      <c r="FMX73" s="33"/>
      <c r="FMY73" s="33"/>
      <c r="FMZ73" s="33"/>
      <c r="FNA73" s="33"/>
      <c r="FNB73" s="33"/>
      <c r="FNC73" s="33"/>
      <c r="FND73" s="33"/>
      <c r="FNE73" s="33"/>
      <c r="FNF73" s="33"/>
      <c r="FNG73" s="33"/>
      <c r="FNH73" s="33"/>
      <c r="FNI73" s="33"/>
      <c r="FNJ73" s="33"/>
      <c r="FNK73" s="33"/>
      <c r="FNL73" s="33"/>
      <c r="FNM73" s="33"/>
      <c r="FNN73" s="33"/>
      <c r="FNO73" s="33"/>
      <c r="FNP73" s="33"/>
      <c r="FNQ73" s="33"/>
      <c r="FNR73" s="33"/>
      <c r="FNS73" s="33"/>
      <c r="FNT73" s="33"/>
      <c r="FNU73" s="33"/>
      <c r="FNV73" s="33"/>
      <c r="FNW73" s="33"/>
      <c r="FNX73" s="33"/>
      <c r="FNY73" s="33"/>
      <c r="FNZ73" s="33"/>
      <c r="FOA73" s="33"/>
      <c r="FOB73" s="33"/>
      <c r="FOC73" s="33"/>
      <c r="FOD73" s="33"/>
      <c r="FOE73" s="33"/>
      <c r="FOF73" s="33"/>
      <c r="FOG73" s="33"/>
      <c r="FOH73" s="33"/>
      <c r="FOI73" s="33"/>
      <c r="FOJ73" s="33"/>
      <c r="FOK73" s="33"/>
      <c r="FOL73" s="33"/>
      <c r="FOM73" s="33"/>
      <c r="FON73" s="33"/>
      <c r="FOO73" s="33"/>
      <c r="FOP73" s="33"/>
      <c r="FOQ73" s="33"/>
      <c r="FOR73" s="33"/>
      <c r="FOS73" s="33"/>
      <c r="FOT73" s="33"/>
      <c r="FOU73" s="33"/>
      <c r="FOV73" s="33"/>
      <c r="FOW73" s="33"/>
      <c r="FOX73" s="33"/>
      <c r="FOY73" s="33"/>
      <c r="FOZ73" s="33"/>
      <c r="FPA73" s="33"/>
      <c r="FPB73" s="33"/>
      <c r="FPC73" s="33"/>
      <c r="FPD73" s="33"/>
      <c r="FPE73" s="33"/>
      <c r="FPF73" s="33"/>
      <c r="FPG73" s="33"/>
      <c r="FPH73" s="33"/>
      <c r="FPI73" s="33"/>
      <c r="FPJ73" s="33"/>
      <c r="FPK73" s="33"/>
      <c r="FPL73" s="33"/>
      <c r="FPM73" s="33"/>
      <c r="FPN73" s="33"/>
      <c r="FPO73" s="33"/>
      <c r="FPP73" s="33"/>
      <c r="FPQ73" s="33"/>
      <c r="FPR73" s="33"/>
      <c r="FPS73" s="33"/>
      <c r="FPT73" s="33"/>
      <c r="FPU73" s="33"/>
      <c r="FPV73" s="33"/>
      <c r="FPW73" s="33"/>
      <c r="FPX73" s="33"/>
      <c r="FPY73" s="33"/>
      <c r="FPZ73" s="33"/>
      <c r="FQA73" s="33"/>
      <c r="FQB73" s="33"/>
      <c r="FQC73" s="33"/>
      <c r="FQD73" s="33"/>
      <c r="FQE73" s="33"/>
      <c r="FQF73" s="33"/>
      <c r="FQG73" s="33"/>
      <c r="FQH73" s="33"/>
      <c r="FQI73" s="33"/>
      <c r="FQJ73" s="33"/>
      <c r="FQK73" s="33"/>
      <c r="FQL73" s="33"/>
      <c r="FQM73" s="33"/>
      <c r="FQN73" s="33"/>
      <c r="FQO73" s="33"/>
      <c r="FQP73" s="33"/>
      <c r="FQQ73" s="33"/>
      <c r="FQR73" s="33"/>
      <c r="FQS73" s="33"/>
      <c r="FQT73" s="33"/>
      <c r="FQU73" s="33"/>
      <c r="FQV73" s="33"/>
      <c r="FQW73" s="33"/>
      <c r="FQX73" s="33"/>
      <c r="FQY73" s="33"/>
      <c r="FQZ73" s="33"/>
      <c r="FRA73" s="33"/>
      <c r="FRB73" s="33"/>
      <c r="FRC73" s="33"/>
      <c r="FRD73" s="33"/>
      <c r="FRE73" s="33"/>
      <c r="FRF73" s="33"/>
      <c r="FRG73" s="33"/>
      <c r="FRH73" s="33"/>
      <c r="FRI73" s="33"/>
      <c r="FRJ73" s="33"/>
      <c r="FRK73" s="33"/>
      <c r="FRL73" s="33"/>
      <c r="FRM73" s="33"/>
      <c r="FRN73" s="33"/>
      <c r="FRO73" s="33"/>
      <c r="FRP73" s="33"/>
      <c r="FRQ73" s="33"/>
      <c r="FRR73" s="33"/>
      <c r="FRS73" s="33"/>
      <c r="FRT73" s="33"/>
      <c r="FRU73" s="33"/>
      <c r="FRV73" s="33"/>
      <c r="FRW73" s="33"/>
      <c r="FRX73" s="33"/>
      <c r="FRY73" s="33"/>
      <c r="FRZ73" s="33"/>
      <c r="FSA73" s="33"/>
      <c r="FSB73" s="33"/>
      <c r="FSC73" s="33"/>
      <c r="FSD73" s="33"/>
      <c r="FSE73" s="33"/>
      <c r="FSF73" s="33"/>
      <c r="FSG73" s="33"/>
      <c r="FSH73" s="33"/>
      <c r="FSI73" s="33"/>
      <c r="FSJ73" s="33"/>
      <c r="FSK73" s="33"/>
      <c r="FSL73" s="33"/>
      <c r="FSM73" s="33"/>
      <c r="FSN73" s="33"/>
      <c r="FSO73" s="33"/>
      <c r="FSP73" s="33"/>
      <c r="FSQ73" s="33"/>
      <c r="FSR73" s="33"/>
      <c r="FSS73" s="33"/>
      <c r="FST73" s="33"/>
      <c r="FSU73" s="33"/>
      <c r="FSV73" s="33"/>
      <c r="FSW73" s="33"/>
      <c r="FSX73" s="33"/>
      <c r="FSY73" s="33"/>
      <c r="FSZ73" s="33"/>
      <c r="FTA73" s="33"/>
      <c r="FTB73" s="33"/>
      <c r="FTC73" s="33"/>
      <c r="FTD73" s="33"/>
      <c r="FTE73" s="33"/>
      <c r="FTF73" s="33"/>
      <c r="FTG73" s="33"/>
      <c r="FTH73" s="33"/>
      <c r="FTI73" s="33"/>
      <c r="FTJ73" s="33"/>
      <c r="FTK73" s="33"/>
      <c r="FTL73" s="33"/>
      <c r="FTM73" s="33"/>
      <c r="FTN73" s="33"/>
      <c r="FTO73" s="33"/>
      <c r="FTP73" s="33"/>
      <c r="FTQ73" s="33"/>
      <c r="FTR73" s="33"/>
      <c r="FTS73" s="33"/>
      <c r="FTT73" s="33"/>
      <c r="FTU73" s="33"/>
      <c r="FTV73" s="33"/>
      <c r="FTW73" s="33"/>
      <c r="FTX73" s="33"/>
      <c r="FTY73" s="33"/>
      <c r="FTZ73" s="33"/>
      <c r="FUA73" s="33"/>
      <c r="FUB73" s="33"/>
      <c r="FUC73" s="33"/>
      <c r="FUD73" s="33"/>
      <c r="FUE73" s="33"/>
      <c r="FUF73" s="33"/>
      <c r="FUG73" s="33"/>
      <c r="FUH73" s="33"/>
      <c r="FUI73" s="33"/>
      <c r="FUJ73" s="33"/>
      <c r="FUK73" s="33"/>
      <c r="FUL73" s="33"/>
      <c r="FUM73" s="33"/>
      <c r="FUN73" s="33"/>
      <c r="FUO73" s="33"/>
      <c r="FUP73" s="33"/>
      <c r="FUQ73" s="33"/>
      <c r="FUR73" s="33"/>
      <c r="FUS73" s="33"/>
      <c r="FUT73" s="33"/>
      <c r="FUU73" s="33"/>
      <c r="FUV73" s="33"/>
      <c r="FUW73" s="33"/>
      <c r="FUX73" s="33"/>
      <c r="FUY73" s="33"/>
      <c r="FUZ73" s="33"/>
      <c r="FVA73" s="33"/>
      <c r="FVB73" s="33"/>
      <c r="FVC73" s="33"/>
      <c r="FVD73" s="33"/>
      <c r="FVE73" s="33"/>
      <c r="FVF73" s="33"/>
      <c r="FVG73" s="33"/>
      <c r="FVH73" s="33"/>
      <c r="FVI73" s="33"/>
      <c r="FVJ73" s="33"/>
      <c r="FVK73" s="33"/>
      <c r="FVL73" s="33"/>
      <c r="FVM73" s="33"/>
      <c r="FVN73" s="33"/>
      <c r="FVO73" s="33"/>
      <c r="FVP73" s="33"/>
      <c r="FVQ73" s="33"/>
      <c r="FVR73" s="33"/>
      <c r="FVS73" s="33"/>
      <c r="FVT73" s="33"/>
      <c r="FVU73" s="33"/>
      <c r="FVV73" s="33"/>
      <c r="FVW73" s="33"/>
      <c r="FVX73" s="33"/>
      <c r="FVY73" s="33"/>
      <c r="FVZ73" s="33"/>
      <c r="FWA73" s="33"/>
      <c r="FWB73" s="33"/>
      <c r="FWC73" s="33"/>
      <c r="FWD73" s="33"/>
      <c r="FWE73" s="33"/>
      <c r="FWF73" s="33"/>
      <c r="FWG73" s="33"/>
      <c r="FWH73" s="33"/>
      <c r="FWI73" s="33"/>
      <c r="FWJ73" s="33"/>
      <c r="FWK73" s="33"/>
      <c r="FWL73" s="33"/>
      <c r="FWM73" s="33"/>
      <c r="FWN73" s="33"/>
      <c r="FWO73" s="33"/>
      <c r="FWP73" s="33"/>
      <c r="FWQ73" s="33"/>
      <c r="FWR73" s="33"/>
      <c r="FWS73" s="33"/>
      <c r="FWT73" s="33"/>
      <c r="FWU73" s="33"/>
      <c r="FWV73" s="33"/>
      <c r="FWW73" s="33"/>
      <c r="FWX73" s="33"/>
      <c r="FWY73" s="33"/>
      <c r="FWZ73" s="33"/>
      <c r="FXA73" s="33"/>
      <c r="FXB73" s="33"/>
      <c r="FXC73" s="33"/>
      <c r="FXD73" s="33"/>
      <c r="FXE73" s="33"/>
      <c r="FXF73" s="33"/>
      <c r="FXG73" s="33"/>
      <c r="FXH73" s="33"/>
      <c r="FXI73" s="33"/>
      <c r="FXJ73" s="33"/>
      <c r="FXK73" s="33"/>
      <c r="FXL73" s="33"/>
      <c r="FXM73" s="33"/>
      <c r="FXN73" s="33"/>
      <c r="FXO73" s="33"/>
      <c r="FXP73" s="33"/>
      <c r="FXQ73" s="33"/>
      <c r="FXR73" s="33"/>
      <c r="FXS73" s="33"/>
      <c r="FXT73" s="33"/>
      <c r="FXU73" s="33"/>
      <c r="FXV73" s="33"/>
      <c r="FXW73" s="33"/>
      <c r="FXX73" s="33"/>
      <c r="FXY73" s="33"/>
      <c r="FXZ73" s="33"/>
      <c r="FYA73" s="33"/>
      <c r="FYB73" s="33"/>
      <c r="FYC73" s="33"/>
      <c r="FYD73" s="33"/>
      <c r="FYE73" s="33"/>
      <c r="FYF73" s="33"/>
      <c r="FYG73" s="33"/>
      <c r="FYH73" s="33"/>
      <c r="FYI73" s="33"/>
      <c r="FYJ73" s="33"/>
      <c r="FYK73" s="33"/>
      <c r="FYL73" s="33"/>
      <c r="FYM73" s="33"/>
      <c r="FYN73" s="33"/>
      <c r="FYO73" s="33"/>
      <c r="FYP73" s="33"/>
      <c r="FYQ73" s="33"/>
      <c r="FYR73" s="33"/>
      <c r="FYS73" s="33"/>
      <c r="FYT73" s="33"/>
      <c r="FYU73" s="33"/>
      <c r="FYV73" s="33"/>
      <c r="FYW73" s="33"/>
      <c r="FYX73" s="33"/>
      <c r="FYY73" s="33"/>
      <c r="FYZ73" s="33"/>
      <c r="FZA73" s="33"/>
      <c r="FZB73" s="33"/>
      <c r="FZC73" s="33"/>
      <c r="FZD73" s="33"/>
      <c r="FZE73" s="33"/>
      <c r="FZF73" s="33"/>
      <c r="FZG73" s="33"/>
      <c r="FZH73" s="33"/>
      <c r="FZI73" s="33"/>
      <c r="FZJ73" s="33"/>
      <c r="FZK73" s="33"/>
      <c r="FZL73" s="33"/>
      <c r="FZM73" s="33"/>
      <c r="FZN73" s="33"/>
      <c r="FZO73" s="33"/>
      <c r="FZP73" s="33"/>
      <c r="FZQ73" s="33"/>
      <c r="FZR73" s="33"/>
      <c r="FZS73" s="33"/>
      <c r="FZT73" s="33"/>
      <c r="FZU73" s="33"/>
      <c r="FZV73" s="33"/>
      <c r="FZW73" s="33"/>
      <c r="FZX73" s="33"/>
      <c r="FZY73" s="33"/>
      <c r="FZZ73" s="33"/>
      <c r="GAA73" s="33"/>
      <c r="GAB73" s="33"/>
      <c r="GAC73" s="33"/>
      <c r="GAD73" s="33"/>
      <c r="GAE73" s="33"/>
      <c r="GAF73" s="33"/>
      <c r="GAG73" s="33"/>
      <c r="GAH73" s="33"/>
      <c r="GAI73" s="33"/>
      <c r="GAJ73" s="33"/>
      <c r="GAK73" s="33"/>
      <c r="GAL73" s="33"/>
      <c r="GAM73" s="33"/>
      <c r="GAN73" s="33"/>
      <c r="GAO73" s="33"/>
      <c r="GAP73" s="33"/>
      <c r="GAQ73" s="33"/>
      <c r="GAR73" s="33"/>
      <c r="GAS73" s="33"/>
      <c r="GAT73" s="33"/>
      <c r="GAU73" s="33"/>
      <c r="GAV73" s="33"/>
      <c r="GAW73" s="33"/>
      <c r="GAX73" s="33"/>
      <c r="GAY73" s="33"/>
      <c r="GAZ73" s="33"/>
      <c r="GBA73" s="33"/>
      <c r="GBB73" s="33"/>
      <c r="GBC73" s="33"/>
      <c r="GBD73" s="33"/>
      <c r="GBE73" s="33"/>
      <c r="GBF73" s="33"/>
      <c r="GBG73" s="33"/>
      <c r="GBH73" s="33"/>
      <c r="GBI73" s="33"/>
      <c r="GBJ73" s="33"/>
      <c r="GBK73" s="33"/>
      <c r="GBL73" s="33"/>
      <c r="GBM73" s="33"/>
      <c r="GBN73" s="33"/>
      <c r="GBO73" s="33"/>
      <c r="GBP73" s="33"/>
      <c r="GBQ73" s="33"/>
      <c r="GBR73" s="33"/>
      <c r="GBS73" s="33"/>
      <c r="GBT73" s="33"/>
      <c r="GBU73" s="33"/>
      <c r="GBV73" s="33"/>
      <c r="GBW73" s="33"/>
      <c r="GBX73" s="33"/>
      <c r="GBY73" s="33"/>
      <c r="GBZ73" s="33"/>
      <c r="GCA73" s="33"/>
      <c r="GCB73" s="33"/>
      <c r="GCC73" s="33"/>
      <c r="GCD73" s="33"/>
      <c r="GCE73" s="33"/>
      <c r="GCF73" s="33"/>
      <c r="GCG73" s="33"/>
      <c r="GCH73" s="33"/>
      <c r="GCI73" s="33"/>
      <c r="GCJ73" s="33"/>
      <c r="GCK73" s="33"/>
      <c r="GCL73" s="33"/>
      <c r="GCM73" s="33"/>
      <c r="GCN73" s="33"/>
      <c r="GCO73" s="33"/>
      <c r="GCP73" s="33"/>
      <c r="GCQ73" s="33"/>
      <c r="GCR73" s="33"/>
      <c r="GCS73" s="33"/>
      <c r="GCT73" s="33"/>
      <c r="GCU73" s="33"/>
      <c r="GCV73" s="33"/>
      <c r="GCW73" s="33"/>
      <c r="GCX73" s="33"/>
      <c r="GCY73" s="33"/>
      <c r="GCZ73" s="33"/>
      <c r="GDA73" s="33"/>
      <c r="GDB73" s="33"/>
      <c r="GDC73" s="33"/>
      <c r="GDD73" s="33"/>
      <c r="GDE73" s="33"/>
      <c r="GDF73" s="33"/>
      <c r="GDG73" s="33"/>
      <c r="GDH73" s="33"/>
      <c r="GDI73" s="33"/>
      <c r="GDJ73" s="33"/>
      <c r="GDK73" s="33"/>
      <c r="GDL73" s="33"/>
      <c r="GDM73" s="33"/>
      <c r="GDN73" s="33"/>
      <c r="GDO73" s="33"/>
      <c r="GDP73" s="33"/>
      <c r="GDQ73" s="33"/>
      <c r="GDR73" s="33"/>
      <c r="GDS73" s="33"/>
      <c r="GDT73" s="33"/>
      <c r="GDU73" s="33"/>
      <c r="GDV73" s="33"/>
      <c r="GDW73" s="33"/>
      <c r="GDX73" s="33"/>
      <c r="GDY73" s="33"/>
      <c r="GDZ73" s="33"/>
      <c r="GEA73" s="33"/>
      <c r="GEB73" s="33"/>
      <c r="GEC73" s="33"/>
      <c r="GED73" s="33"/>
      <c r="GEE73" s="33"/>
      <c r="GEF73" s="33"/>
      <c r="GEG73" s="33"/>
      <c r="GEH73" s="33"/>
      <c r="GEI73" s="33"/>
      <c r="GEJ73" s="33"/>
      <c r="GEK73" s="33"/>
      <c r="GEL73" s="33"/>
      <c r="GEM73" s="33"/>
      <c r="GEN73" s="33"/>
      <c r="GEO73" s="33"/>
      <c r="GEP73" s="33"/>
      <c r="GEQ73" s="33"/>
      <c r="GER73" s="33"/>
      <c r="GES73" s="33"/>
      <c r="GET73" s="33"/>
      <c r="GEU73" s="33"/>
      <c r="GEV73" s="33"/>
      <c r="GEW73" s="33"/>
      <c r="GEX73" s="33"/>
      <c r="GEY73" s="33"/>
      <c r="GEZ73" s="33"/>
      <c r="GFA73" s="33"/>
      <c r="GFB73" s="33"/>
      <c r="GFC73" s="33"/>
      <c r="GFD73" s="33"/>
      <c r="GFE73" s="33"/>
      <c r="GFF73" s="33"/>
      <c r="GFG73" s="33"/>
      <c r="GFH73" s="33"/>
      <c r="GFI73" s="33"/>
      <c r="GFJ73" s="33"/>
      <c r="GFK73" s="33"/>
      <c r="GFL73" s="33"/>
      <c r="GFM73" s="33"/>
      <c r="GFN73" s="33"/>
      <c r="GFO73" s="33"/>
      <c r="GFP73" s="33"/>
      <c r="GFQ73" s="33"/>
      <c r="GFR73" s="33"/>
      <c r="GFS73" s="33"/>
      <c r="GFT73" s="33"/>
      <c r="GFU73" s="33"/>
      <c r="GFV73" s="33"/>
      <c r="GFW73" s="33"/>
      <c r="GFX73" s="33"/>
      <c r="GFY73" s="33"/>
      <c r="GFZ73" s="33"/>
      <c r="GGA73" s="33"/>
      <c r="GGB73" s="33"/>
      <c r="GGC73" s="33"/>
      <c r="GGD73" s="33"/>
      <c r="GGE73" s="33"/>
      <c r="GGF73" s="33"/>
      <c r="GGG73" s="33"/>
      <c r="GGH73" s="33"/>
      <c r="GGI73" s="33"/>
      <c r="GGJ73" s="33"/>
      <c r="GGK73" s="33"/>
      <c r="GGL73" s="33"/>
      <c r="GGM73" s="33"/>
      <c r="GGN73" s="33"/>
      <c r="GGO73" s="33"/>
      <c r="GGP73" s="33"/>
      <c r="GGQ73" s="33"/>
      <c r="GGR73" s="33"/>
      <c r="GGS73" s="33"/>
      <c r="GGT73" s="33"/>
      <c r="GGU73" s="33"/>
      <c r="GGV73" s="33"/>
      <c r="GGW73" s="33"/>
      <c r="GGX73" s="33"/>
      <c r="GGY73" s="33"/>
      <c r="GGZ73" s="33"/>
      <c r="GHA73" s="33"/>
      <c r="GHB73" s="33"/>
      <c r="GHC73" s="33"/>
      <c r="GHD73" s="33"/>
      <c r="GHE73" s="33"/>
      <c r="GHF73" s="33"/>
      <c r="GHG73" s="33"/>
      <c r="GHH73" s="33"/>
      <c r="GHI73" s="33"/>
      <c r="GHJ73" s="33"/>
      <c r="GHK73" s="33"/>
      <c r="GHL73" s="33"/>
      <c r="GHM73" s="33"/>
      <c r="GHN73" s="33"/>
      <c r="GHO73" s="33"/>
      <c r="GHP73" s="33"/>
      <c r="GHQ73" s="33"/>
      <c r="GHR73" s="33"/>
      <c r="GHS73" s="33"/>
      <c r="GHT73" s="33"/>
      <c r="GHU73" s="33"/>
      <c r="GHV73" s="33"/>
      <c r="GHW73" s="33"/>
      <c r="GHX73" s="33"/>
      <c r="GHY73" s="33"/>
      <c r="GHZ73" s="33"/>
      <c r="GIA73" s="33"/>
      <c r="GIB73" s="33"/>
      <c r="GIC73" s="33"/>
      <c r="GID73" s="33"/>
      <c r="GIE73" s="33"/>
      <c r="GIF73" s="33"/>
      <c r="GIG73" s="33"/>
      <c r="GIH73" s="33"/>
      <c r="GII73" s="33"/>
      <c r="GIJ73" s="33"/>
      <c r="GIK73" s="33"/>
      <c r="GIL73" s="33"/>
      <c r="GIM73" s="33"/>
      <c r="GIN73" s="33"/>
      <c r="GIO73" s="33"/>
      <c r="GIP73" s="33"/>
      <c r="GIQ73" s="33"/>
      <c r="GIR73" s="33"/>
      <c r="GIS73" s="33"/>
      <c r="GIT73" s="33"/>
      <c r="GIU73" s="33"/>
      <c r="GIV73" s="33"/>
      <c r="GIW73" s="33"/>
      <c r="GIX73" s="33"/>
      <c r="GIY73" s="33"/>
      <c r="GIZ73" s="33"/>
      <c r="GJA73" s="33"/>
      <c r="GJB73" s="33"/>
      <c r="GJC73" s="33"/>
      <c r="GJD73" s="33"/>
      <c r="GJE73" s="33"/>
      <c r="GJF73" s="33"/>
      <c r="GJG73" s="33"/>
      <c r="GJH73" s="33"/>
      <c r="GJI73" s="33"/>
      <c r="GJJ73" s="33"/>
      <c r="GJK73" s="33"/>
      <c r="GJL73" s="33"/>
      <c r="GJM73" s="33"/>
      <c r="GJN73" s="33"/>
      <c r="GJO73" s="33"/>
      <c r="GJP73" s="33"/>
      <c r="GJQ73" s="33"/>
      <c r="GJR73" s="33"/>
      <c r="GJS73" s="33"/>
      <c r="GJT73" s="33"/>
      <c r="GJU73" s="33"/>
      <c r="GJV73" s="33"/>
      <c r="GJW73" s="33"/>
      <c r="GJX73" s="33"/>
      <c r="GJY73" s="33"/>
      <c r="GJZ73" s="33"/>
      <c r="GKA73" s="33"/>
      <c r="GKB73" s="33"/>
      <c r="GKC73" s="33"/>
      <c r="GKD73" s="33"/>
      <c r="GKE73" s="33"/>
      <c r="GKF73" s="33"/>
      <c r="GKG73" s="33"/>
      <c r="GKH73" s="33"/>
      <c r="GKI73" s="33"/>
      <c r="GKJ73" s="33"/>
      <c r="GKK73" s="33"/>
      <c r="GKL73" s="33"/>
      <c r="GKM73" s="33"/>
      <c r="GKN73" s="33"/>
      <c r="GKO73" s="33"/>
      <c r="GKP73" s="33"/>
      <c r="GKQ73" s="33"/>
      <c r="GKR73" s="33"/>
      <c r="GKS73" s="33"/>
      <c r="GKT73" s="33"/>
      <c r="GKU73" s="33"/>
      <c r="GKV73" s="33"/>
      <c r="GKW73" s="33"/>
      <c r="GKX73" s="33"/>
      <c r="GKY73" s="33"/>
      <c r="GKZ73" s="33"/>
      <c r="GLA73" s="33"/>
      <c r="GLB73" s="33"/>
      <c r="GLC73" s="33"/>
      <c r="GLD73" s="33"/>
      <c r="GLE73" s="33"/>
      <c r="GLF73" s="33"/>
      <c r="GLG73" s="33"/>
      <c r="GLH73" s="33"/>
      <c r="GLI73" s="33"/>
      <c r="GLJ73" s="33"/>
      <c r="GLK73" s="33"/>
      <c r="GLL73" s="33"/>
      <c r="GLM73" s="33"/>
      <c r="GLN73" s="33"/>
      <c r="GLO73" s="33"/>
      <c r="GLP73" s="33"/>
      <c r="GLQ73" s="33"/>
      <c r="GLR73" s="33"/>
      <c r="GLS73" s="33"/>
      <c r="GLT73" s="33"/>
      <c r="GLU73" s="33"/>
      <c r="GLV73" s="33"/>
      <c r="GLW73" s="33"/>
      <c r="GLX73" s="33"/>
      <c r="GLY73" s="33"/>
      <c r="GLZ73" s="33"/>
      <c r="GMA73" s="33"/>
      <c r="GMB73" s="33"/>
      <c r="GMC73" s="33"/>
      <c r="GMD73" s="33"/>
      <c r="GME73" s="33"/>
      <c r="GMF73" s="33"/>
      <c r="GMG73" s="33"/>
      <c r="GMH73" s="33"/>
      <c r="GMI73" s="33"/>
      <c r="GMJ73" s="33"/>
      <c r="GMK73" s="33"/>
      <c r="GML73" s="33"/>
      <c r="GMM73" s="33"/>
      <c r="GMN73" s="33"/>
      <c r="GMO73" s="33"/>
      <c r="GMP73" s="33"/>
      <c r="GMQ73" s="33"/>
      <c r="GMR73" s="33"/>
      <c r="GMS73" s="33"/>
      <c r="GMT73" s="33"/>
      <c r="GMU73" s="33"/>
      <c r="GMV73" s="33"/>
      <c r="GMW73" s="33"/>
      <c r="GMX73" s="33"/>
      <c r="GMY73" s="33"/>
      <c r="GMZ73" s="33"/>
      <c r="GNA73" s="33"/>
      <c r="GNB73" s="33"/>
      <c r="GNC73" s="33"/>
      <c r="GND73" s="33"/>
      <c r="GNE73" s="33"/>
      <c r="GNF73" s="33"/>
      <c r="GNG73" s="33"/>
      <c r="GNH73" s="33"/>
      <c r="GNI73" s="33"/>
      <c r="GNJ73" s="33"/>
      <c r="GNK73" s="33"/>
      <c r="GNL73" s="33"/>
      <c r="GNM73" s="33"/>
      <c r="GNN73" s="33"/>
      <c r="GNO73" s="33"/>
      <c r="GNP73" s="33"/>
      <c r="GNQ73" s="33"/>
      <c r="GNR73" s="33"/>
      <c r="GNS73" s="33"/>
      <c r="GNT73" s="33"/>
      <c r="GNU73" s="33"/>
      <c r="GNV73" s="33"/>
      <c r="GNW73" s="33"/>
      <c r="GNX73" s="33"/>
      <c r="GNY73" s="33"/>
      <c r="GNZ73" s="33"/>
      <c r="GOA73" s="33"/>
      <c r="GOB73" s="33"/>
      <c r="GOC73" s="33"/>
      <c r="GOD73" s="33"/>
      <c r="GOE73" s="33"/>
      <c r="GOF73" s="33"/>
      <c r="GOG73" s="33"/>
      <c r="GOH73" s="33"/>
      <c r="GOI73" s="33"/>
      <c r="GOJ73" s="33"/>
      <c r="GOK73" s="33"/>
      <c r="GOL73" s="33"/>
      <c r="GOM73" s="33"/>
      <c r="GON73" s="33"/>
      <c r="GOO73" s="33"/>
      <c r="GOP73" s="33"/>
      <c r="GOQ73" s="33"/>
      <c r="GOR73" s="33"/>
      <c r="GOS73" s="33"/>
      <c r="GOT73" s="33"/>
      <c r="GOU73" s="33"/>
      <c r="GOV73" s="33"/>
      <c r="GOW73" s="33"/>
      <c r="GOX73" s="33"/>
      <c r="GOY73" s="33"/>
      <c r="GOZ73" s="33"/>
      <c r="GPA73" s="33"/>
      <c r="GPB73" s="33"/>
      <c r="GPC73" s="33"/>
      <c r="GPD73" s="33"/>
      <c r="GPE73" s="33"/>
      <c r="GPF73" s="33"/>
      <c r="GPG73" s="33"/>
      <c r="GPH73" s="33"/>
      <c r="GPI73" s="33"/>
      <c r="GPJ73" s="33"/>
      <c r="GPK73" s="33"/>
      <c r="GPL73" s="33"/>
      <c r="GPM73" s="33"/>
      <c r="GPN73" s="33"/>
      <c r="GPO73" s="33"/>
      <c r="GPP73" s="33"/>
      <c r="GPQ73" s="33"/>
      <c r="GPR73" s="33"/>
      <c r="GPS73" s="33"/>
      <c r="GPT73" s="33"/>
      <c r="GPU73" s="33"/>
      <c r="GPV73" s="33"/>
      <c r="GPW73" s="33"/>
      <c r="GPX73" s="33"/>
      <c r="GPY73" s="33"/>
      <c r="GPZ73" s="33"/>
      <c r="GQA73" s="33"/>
      <c r="GQB73" s="33"/>
      <c r="GQC73" s="33"/>
      <c r="GQD73" s="33"/>
      <c r="GQE73" s="33"/>
      <c r="GQF73" s="33"/>
      <c r="GQG73" s="33"/>
      <c r="GQH73" s="33"/>
      <c r="GQI73" s="33"/>
      <c r="GQJ73" s="33"/>
      <c r="GQK73" s="33"/>
      <c r="GQL73" s="33"/>
      <c r="GQM73" s="33"/>
      <c r="GQN73" s="33"/>
      <c r="GQO73" s="33"/>
      <c r="GQP73" s="33"/>
      <c r="GQQ73" s="33"/>
      <c r="GQR73" s="33"/>
      <c r="GQS73" s="33"/>
      <c r="GQT73" s="33"/>
      <c r="GQU73" s="33"/>
      <c r="GQV73" s="33"/>
      <c r="GQW73" s="33"/>
      <c r="GQX73" s="33"/>
      <c r="GQY73" s="33"/>
      <c r="GQZ73" s="33"/>
      <c r="GRA73" s="33"/>
      <c r="GRB73" s="33"/>
      <c r="GRC73" s="33"/>
      <c r="GRD73" s="33"/>
      <c r="GRE73" s="33"/>
      <c r="GRF73" s="33"/>
      <c r="GRG73" s="33"/>
      <c r="GRH73" s="33"/>
      <c r="GRI73" s="33"/>
      <c r="GRJ73" s="33"/>
      <c r="GRK73" s="33"/>
      <c r="GRL73" s="33"/>
      <c r="GRM73" s="33"/>
      <c r="GRN73" s="33"/>
      <c r="GRO73" s="33"/>
      <c r="GRP73" s="33"/>
      <c r="GRQ73" s="33"/>
      <c r="GRR73" s="33"/>
      <c r="GRS73" s="33"/>
      <c r="GRT73" s="33"/>
      <c r="GRU73" s="33"/>
      <c r="GRV73" s="33"/>
      <c r="GRW73" s="33"/>
      <c r="GRX73" s="33"/>
      <c r="GRY73" s="33"/>
      <c r="GRZ73" s="33"/>
      <c r="GSA73" s="33"/>
      <c r="GSB73" s="33"/>
      <c r="GSC73" s="33"/>
      <c r="GSD73" s="33"/>
      <c r="GSE73" s="33"/>
      <c r="GSF73" s="33"/>
      <c r="GSG73" s="33"/>
      <c r="GSH73" s="33"/>
      <c r="GSI73" s="33"/>
      <c r="GSJ73" s="33"/>
      <c r="GSK73" s="33"/>
      <c r="GSL73" s="33"/>
      <c r="GSM73" s="33"/>
      <c r="GSN73" s="33"/>
      <c r="GSO73" s="33"/>
      <c r="GSP73" s="33"/>
      <c r="GSQ73" s="33"/>
      <c r="GSR73" s="33"/>
      <c r="GSS73" s="33"/>
      <c r="GST73" s="33"/>
      <c r="GSU73" s="33"/>
      <c r="GSV73" s="33"/>
      <c r="GSW73" s="33"/>
      <c r="GSX73" s="33"/>
      <c r="GSY73" s="33"/>
      <c r="GSZ73" s="33"/>
      <c r="GTA73" s="33"/>
      <c r="GTB73" s="33"/>
      <c r="GTC73" s="33"/>
      <c r="GTD73" s="33"/>
      <c r="GTE73" s="33"/>
      <c r="GTF73" s="33"/>
      <c r="GTG73" s="33"/>
      <c r="GTH73" s="33"/>
      <c r="GTI73" s="33"/>
      <c r="GTJ73" s="33"/>
      <c r="GTK73" s="33"/>
      <c r="GTL73" s="33"/>
      <c r="GTM73" s="33"/>
      <c r="GTN73" s="33"/>
      <c r="GTO73" s="33"/>
      <c r="GTP73" s="33"/>
      <c r="GTQ73" s="33"/>
      <c r="GTR73" s="33"/>
      <c r="GTS73" s="33"/>
      <c r="GTT73" s="33"/>
      <c r="GTU73" s="33"/>
      <c r="GTV73" s="33"/>
      <c r="GTW73" s="33"/>
      <c r="GTX73" s="33"/>
      <c r="GTY73" s="33"/>
      <c r="GTZ73" s="33"/>
      <c r="GUA73" s="33"/>
      <c r="GUB73" s="33"/>
      <c r="GUC73" s="33"/>
      <c r="GUD73" s="33"/>
      <c r="GUE73" s="33"/>
      <c r="GUF73" s="33"/>
      <c r="GUG73" s="33"/>
      <c r="GUH73" s="33"/>
      <c r="GUI73" s="33"/>
      <c r="GUJ73" s="33"/>
      <c r="GUK73" s="33"/>
      <c r="GUL73" s="33"/>
      <c r="GUM73" s="33"/>
      <c r="GUN73" s="33"/>
      <c r="GUO73" s="33"/>
      <c r="GUP73" s="33"/>
      <c r="GUQ73" s="33"/>
      <c r="GUR73" s="33"/>
      <c r="GUS73" s="33"/>
      <c r="GUT73" s="33"/>
      <c r="GUU73" s="33"/>
      <c r="GUV73" s="33"/>
      <c r="GUW73" s="33"/>
      <c r="GUX73" s="33"/>
      <c r="GUY73" s="33"/>
      <c r="GUZ73" s="33"/>
      <c r="GVA73" s="33"/>
      <c r="GVB73" s="33"/>
      <c r="GVC73" s="33"/>
      <c r="GVD73" s="33"/>
      <c r="GVE73" s="33"/>
      <c r="GVF73" s="33"/>
      <c r="GVG73" s="33"/>
      <c r="GVH73" s="33"/>
      <c r="GVI73" s="33"/>
      <c r="GVJ73" s="33"/>
      <c r="GVK73" s="33"/>
      <c r="GVL73" s="33"/>
      <c r="GVM73" s="33"/>
      <c r="GVN73" s="33"/>
      <c r="GVO73" s="33"/>
      <c r="GVP73" s="33"/>
      <c r="GVQ73" s="33"/>
      <c r="GVR73" s="33"/>
      <c r="GVS73" s="33"/>
      <c r="GVT73" s="33"/>
      <c r="GVU73" s="33"/>
      <c r="GVV73" s="33"/>
      <c r="GVW73" s="33"/>
      <c r="GVX73" s="33"/>
      <c r="GVY73" s="33"/>
      <c r="GVZ73" s="33"/>
      <c r="GWA73" s="33"/>
      <c r="GWB73" s="33"/>
      <c r="GWC73" s="33"/>
      <c r="GWD73" s="33"/>
      <c r="GWE73" s="33"/>
      <c r="GWF73" s="33"/>
      <c r="GWG73" s="33"/>
      <c r="GWH73" s="33"/>
      <c r="GWI73" s="33"/>
      <c r="GWJ73" s="33"/>
      <c r="GWK73" s="33"/>
      <c r="GWL73" s="33"/>
      <c r="GWM73" s="33"/>
      <c r="GWN73" s="33"/>
      <c r="GWO73" s="33"/>
      <c r="GWP73" s="33"/>
      <c r="GWQ73" s="33"/>
      <c r="GWR73" s="33"/>
      <c r="GWS73" s="33"/>
      <c r="GWT73" s="33"/>
      <c r="GWU73" s="33"/>
      <c r="GWV73" s="33"/>
      <c r="GWW73" s="33"/>
      <c r="GWX73" s="33"/>
      <c r="GWY73" s="33"/>
      <c r="GWZ73" s="33"/>
      <c r="GXA73" s="33"/>
      <c r="GXB73" s="33"/>
      <c r="GXC73" s="33"/>
      <c r="GXD73" s="33"/>
      <c r="GXE73" s="33"/>
      <c r="GXF73" s="33"/>
      <c r="GXG73" s="33"/>
      <c r="GXH73" s="33"/>
      <c r="GXI73" s="33"/>
      <c r="GXJ73" s="33"/>
      <c r="GXK73" s="33"/>
      <c r="GXL73" s="33"/>
      <c r="GXM73" s="33"/>
      <c r="GXN73" s="33"/>
      <c r="GXO73" s="33"/>
      <c r="GXP73" s="33"/>
      <c r="GXQ73" s="33"/>
      <c r="GXR73" s="33"/>
      <c r="GXS73" s="33"/>
      <c r="GXT73" s="33"/>
      <c r="GXU73" s="33"/>
      <c r="GXV73" s="33"/>
      <c r="GXW73" s="33"/>
      <c r="GXX73" s="33"/>
      <c r="GXY73" s="33"/>
      <c r="GXZ73" s="33"/>
      <c r="GYA73" s="33"/>
      <c r="GYB73" s="33"/>
      <c r="GYC73" s="33"/>
      <c r="GYD73" s="33"/>
      <c r="GYE73" s="33"/>
      <c r="GYF73" s="33"/>
      <c r="GYG73" s="33"/>
      <c r="GYH73" s="33"/>
      <c r="GYI73" s="33"/>
      <c r="GYJ73" s="33"/>
      <c r="GYK73" s="33"/>
      <c r="GYL73" s="33"/>
      <c r="GYM73" s="33"/>
      <c r="GYN73" s="33"/>
      <c r="GYO73" s="33"/>
      <c r="GYP73" s="33"/>
      <c r="GYQ73" s="33"/>
      <c r="GYR73" s="33"/>
      <c r="GYS73" s="33"/>
      <c r="GYT73" s="33"/>
      <c r="GYU73" s="33"/>
      <c r="GYV73" s="33"/>
      <c r="GYW73" s="33"/>
      <c r="GYX73" s="33"/>
      <c r="GYY73" s="33"/>
      <c r="GYZ73" s="33"/>
      <c r="GZA73" s="33"/>
      <c r="GZB73" s="33"/>
      <c r="GZC73" s="33"/>
      <c r="GZD73" s="33"/>
      <c r="GZE73" s="33"/>
      <c r="GZF73" s="33"/>
      <c r="GZG73" s="33"/>
      <c r="GZH73" s="33"/>
      <c r="GZI73" s="33"/>
      <c r="GZJ73" s="33"/>
      <c r="GZK73" s="33"/>
      <c r="GZL73" s="33"/>
      <c r="GZM73" s="33"/>
      <c r="GZN73" s="33"/>
      <c r="GZO73" s="33"/>
      <c r="GZP73" s="33"/>
      <c r="GZQ73" s="33"/>
      <c r="GZR73" s="33"/>
      <c r="GZS73" s="33"/>
      <c r="GZT73" s="33"/>
      <c r="GZU73" s="33"/>
      <c r="GZV73" s="33"/>
      <c r="GZW73" s="33"/>
      <c r="GZX73" s="33"/>
      <c r="GZY73" s="33"/>
      <c r="GZZ73" s="33"/>
      <c r="HAA73" s="33"/>
      <c r="HAB73" s="33"/>
      <c r="HAC73" s="33"/>
      <c r="HAD73" s="33"/>
      <c r="HAE73" s="33"/>
      <c r="HAF73" s="33"/>
      <c r="HAG73" s="33"/>
      <c r="HAH73" s="33"/>
      <c r="HAI73" s="33"/>
      <c r="HAJ73" s="33"/>
      <c r="HAK73" s="33"/>
      <c r="HAL73" s="33"/>
      <c r="HAM73" s="33"/>
      <c r="HAN73" s="33"/>
      <c r="HAO73" s="33"/>
      <c r="HAP73" s="33"/>
      <c r="HAQ73" s="33"/>
      <c r="HAR73" s="33"/>
      <c r="HAS73" s="33"/>
      <c r="HAT73" s="33"/>
      <c r="HAU73" s="33"/>
      <c r="HAV73" s="33"/>
      <c r="HAW73" s="33"/>
      <c r="HAX73" s="33"/>
      <c r="HAY73" s="33"/>
      <c r="HAZ73" s="33"/>
      <c r="HBA73" s="33"/>
      <c r="HBB73" s="33"/>
      <c r="HBC73" s="33"/>
      <c r="HBD73" s="33"/>
      <c r="HBE73" s="33"/>
      <c r="HBF73" s="33"/>
      <c r="HBG73" s="33"/>
      <c r="HBH73" s="33"/>
      <c r="HBI73" s="33"/>
      <c r="HBJ73" s="33"/>
      <c r="HBK73" s="33"/>
      <c r="HBL73" s="33"/>
      <c r="HBM73" s="33"/>
      <c r="HBN73" s="33"/>
      <c r="HBO73" s="33"/>
      <c r="HBP73" s="33"/>
      <c r="HBQ73" s="33"/>
      <c r="HBR73" s="33"/>
      <c r="HBS73" s="33"/>
      <c r="HBT73" s="33"/>
      <c r="HBU73" s="33"/>
      <c r="HBV73" s="33"/>
      <c r="HBW73" s="33"/>
      <c r="HBX73" s="33"/>
      <c r="HBY73" s="33"/>
      <c r="HBZ73" s="33"/>
      <c r="HCA73" s="33"/>
      <c r="HCB73" s="33"/>
      <c r="HCC73" s="33"/>
      <c r="HCD73" s="33"/>
      <c r="HCE73" s="33"/>
      <c r="HCF73" s="33"/>
      <c r="HCG73" s="33"/>
      <c r="HCH73" s="33"/>
      <c r="HCI73" s="33"/>
      <c r="HCJ73" s="33"/>
      <c r="HCK73" s="33"/>
      <c r="HCL73" s="33"/>
      <c r="HCM73" s="33"/>
      <c r="HCN73" s="33"/>
      <c r="HCO73" s="33"/>
      <c r="HCP73" s="33"/>
      <c r="HCQ73" s="33"/>
      <c r="HCR73" s="33"/>
      <c r="HCS73" s="33"/>
      <c r="HCT73" s="33"/>
      <c r="HCU73" s="33"/>
      <c r="HCV73" s="33"/>
      <c r="HCW73" s="33"/>
      <c r="HCX73" s="33"/>
      <c r="HCY73" s="33"/>
      <c r="HCZ73" s="33"/>
      <c r="HDA73" s="33"/>
      <c r="HDB73" s="33"/>
      <c r="HDC73" s="33"/>
      <c r="HDD73" s="33"/>
      <c r="HDE73" s="33"/>
      <c r="HDF73" s="33"/>
      <c r="HDG73" s="33"/>
      <c r="HDH73" s="33"/>
      <c r="HDI73" s="33"/>
      <c r="HDJ73" s="33"/>
      <c r="HDK73" s="33"/>
      <c r="HDL73" s="33"/>
      <c r="HDM73" s="33"/>
      <c r="HDN73" s="33"/>
      <c r="HDO73" s="33"/>
      <c r="HDP73" s="33"/>
      <c r="HDQ73" s="33"/>
      <c r="HDR73" s="33"/>
      <c r="HDS73" s="33"/>
      <c r="HDT73" s="33"/>
      <c r="HDU73" s="33"/>
      <c r="HDV73" s="33"/>
      <c r="HDW73" s="33"/>
      <c r="HDX73" s="33"/>
      <c r="HDY73" s="33"/>
      <c r="HDZ73" s="33"/>
      <c r="HEA73" s="33"/>
      <c r="HEB73" s="33"/>
      <c r="HEC73" s="33"/>
      <c r="HED73" s="33"/>
      <c r="HEE73" s="33"/>
      <c r="HEF73" s="33"/>
      <c r="HEG73" s="33"/>
      <c r="HEH73" s="33"/>
      <c r="HEI73" s="33"/>
      <c r="HEJ73" s="33"/>
      <c r="HEK73" s="33"/>
      <c r="HEL73" s="33"/>
      <c r="HEM73" s="33"/>
      <c r="HEN73" s="33"/>
      <c r="HEO73" s="33"/>
      <c r="HEP73" s="33"/>
      <c r="HEQ73" s="33"/>
      <c r="HER73" s="33"/>
      <c r="HES73" s="33"/>
      <c r="HET73" s="33"/>
      <c r="HEU73" s="33"/>
      <c r="HEV73" s="33"/>
      <c r="HEW73" s="33"/>
      <c r="HEX73" s="33"/>
      <c r="HEY73" s="33"/>
      <c r="HEZ73" s="33"/>
      <c r="HFA73" s="33"/>
      <c r="HFB73" s="33"/>
      <c r="HFC73" s="33"/>
      <c r="HFD73" s="33"/>
      <c r="HFE73" s="33"/>
      <c r="HFF73" s="33"/>
      <c r="HFG73" s="33"/>
      <c r="HFH73" s="33"/>
      <c r="HFI73" s="33"/>
      <c r="HFJ73" s="33"/>
      <c r="HFK73" s="33"/>
      <c r="HFL73" s="33"/>
      <c r="HFM73" s="33"/>
      <c r="HFN73" s="33"/>
      <c r="HFO73" s="33"/>
      <c r="HFP73" s="33"/>
      <c r="HFQ73" s="33"/>
      <c r="HFR73" s="33"/>
      <c r="HFS73" s="33"/>
      <c r="HFT73" s="33"/>
      <c r="HFU73" s="33"/>
      <c r="HFV73" s="33"/>
      <c r="HFW73" s="33"/>
      <c r="HFX73" s="33"/>
      <c r="HFY73" s="33"/>
      <c r="HFZ73" s="33"/>
      <c r="HGA73" s="33"/>
      <c r="HGB73" s="33"/>
      <c r="HGC73" s="33"/>
      <c r="HGD73" s="33"/>
      <c r="HGE73" s="33"/>
      <c r="HGF73" s="33"/>
      <c r="HGG73" s="33"/>
      <c r="HGH73" s="33"/>
      <c r="HGI73" s="33"/>
      <c r="HGJ73" s="33"/>
      <c r="HGK73" s="33"/>
      <c r="HGL73" s="33"/>
      <c r="HGM73" s="33"/>
      <c r="HGN73" s="33"/>
      <c r="HGO73" s="33"/>
      <c r="HGP73" s="33"/>
      <c r="HGQ73" s="33"/>
      <c r="HGR73" s="33"/>
      <c r="HGS73" s="33"/>
      <c r="HGT73" s="33"/>
      <c r="HGU73" s="33"/>
      <c r="HGV73" s="33"/>
      <c r="HGW73" s="33"/>
      <c r="HGX73" s="33"/>
      <c r="HGY73" s="33"/>
      <c r="HGZ73" s="33"/>
      <c r="HHA73" s="33"/>
      <c r="HHB73" s="33"/>
      <c r="HHC73" s="33"/>
      <c r="HHD73" s="33"/>
      <c r="HHE73" s="33"/>
      <c r="HHF73" s="33"/>
      <c r="HHG73" s="33"/>
      <c r="HHH73" s="33"/>
      <c r="HHI73" s="33"/>
      <c r="HHJ73" s="33"/>
      <c r="HHK73" s="33"/>
      <c r="HHL73" s="33"/>
      <c r="HHM73" s="33"/>
      <c r="HHN73" s="33"/>
      <c r="HHO73" s="33"/>
      <c r="HHP73" s="33"/>
      <c r="HHQ73" s="33"/>
      <c r="HHR73" s="33"/>
      <c r="HHS73" s="33"/>
      <c r="HHT73" s="33"/>
      <c r="HHU73" s="33"/>
      <c r="HHV73" s="33"/>
      <c r="HHW73" s="33"/>
      <c r="HHX73" s="33"/>
      <c r="HHY73" s="33"/>
      <c r="HHZ73" s="33"/>
      <c r="HIA73" s="33"/>
      <c r="HIB73" s="33"/>
      <c r="HIC73" s="33"/>
      <c r="HID73" s="33"/>
      <c r="HIE73" s="33"/>
      <c r="HIF73" s="33"/>
      <c r="HIG73" s="33"/>
      <c r="HIH73" s="33"/>
      <c r="HII73" s="33"/>
      <c r="HIJ73" s="33"/>
      <c r="HIK73" s="33"/>
      <c r="HIL73" s="33"/>
      <c r="HIM73" s="33"/>
      <c r="HIN73" s="33"/>
      <c r="HIO73" s="33"/>
      <c r="HIP73" s="33"/>
      <c r="HIQ73" s="33"/>
      <c r="HIR73" s="33"/>
      <c r="HIS73" s="33"/>
      <c r="HIT73" s="33"/>
      <c r="HIU73" s="33"/>
      <c r="HIV73" s="33"/>
      <c r="HIW73" s="33"/>
      <c r="HIX73" s="33"/>
      <c r="HIY73" s="33"/>
      <c r="HIZ73" s="33"/>
      <c r="HJA73" s="33"/>
      <c r="HJB73" s="33"/>
      <c r="HJC73" s="33"/>
      <c r="HJD73" s="33"/>
      <c r="HJE73" s="33"/>
      <c r="HJF73" s="33"/>
      <c r="HJG73" s="33"/>
      <c r="HJH73" s="33"/>
      <c r="HJI73" s="33"/>
      <c r="HJJ73" s="33"/>
      <c r="HJK73" s="33"/>
      <c r="HJL73" s="33"/>
      <c r="HJM73" s="33"/>
      <c r="HJN73" s="33"/>
      <c r="HJO73" s="33"/>
      <c r="HJP73" s="33"/>
      <c r="HJQ73" s="33"/>
      <c r="HJR73" s="33"/>
      <c r="HJS73" s="33"/>
      <c r="HJT73" s="33"/>
      <c r="HJU73" s="33"/>
      <c r="HJV73" s="33"/>
      <c r="HJW73" s="33"/>
      <c r="HJX73" s="33"/>
      <c r="HJY73" s="33"/>
      <c r="HJZ73" s="33"/>
      <c r="HKA73" s="33"/>
      <c r="HKB73" s="33"/>
      <c r="HKC73" s="33"/>
      <c r="HKD73" s="33"/>
      <c r="HKE73" s="33"/>
      <c r="HKF73" s="33"/>
      <c r="HKG73" s="33"/>
      <c r="HKH73" s="33"/>
      <c r="HKI73" s="33"/>
      <c r="HKJ73" s="33"/>
      <c r="HKK73" s="33"/>
      <c r="HKL73" s="33"/>
      <c r="HKM73" s="33"/>
      <c r="HKN73" s="33"/>
      <c r="HKO73" s="33"/>
      <c r="HKP73" s="33"/>
      <c r="HKQ73" s="33"/>
      <c r="HKR73" s="33"/>
      <c r="HKS73" s="33"/>
      <c r="HKT73" s="33"/>
      <c r="HKU73" s="33"/>
      <c r="HKV73" s="33"/>
      <c r="HKW73" s="33"/>
      <c r="HKX73" s="33"/>
      <c r="HKY73" s="33"/>
      <c r="HKZ73" s="33"/>
      <c r="HLA73" s="33"/>
      <c r="HLB73" s="33"/>
      <c r="HLC73" s="33"/>
      <c r="HLD73" s="33"/>
      <c r="HLE73" s="33"/>
      <c r="HLF73" s="33"/>
      <c r="HLG73" s="33"/>
      <c r="HLH73" s="33"/>
      <c r="HLI73" s="33"/>
      <c r="HLJ73" s="33"/>
      <c r="HLK73" s="33"/>
      <c r="HLL73" s="33"/>
      <c r="HLM73" s="33"/>
      <c r="HLN73" s="33"/>
      <c r="HLO73" s="33"/>
      <c r="HLP73" s="33"/>
      <c r="HLQ73" s="33"/>
      <c r="HLR73" s="33"/>
      <c r="HLS73" s="33"/>
      <c r="HLT73" s="33"/>
      <c r="HLU73" s="33"/>
      <c r="HLV73" s="33"/>
      <c r="HLW73" s="33"/>
      <c r="HLX73" s="33"/>
      <c r="HLY73" s="33"/>
      <c r="HLZ73" s="33"/>
      <c r="HMA73" s="33"/>
      <c r="HMB73" s="33"/>
      <c r="HMC73" s="33"/>
      <c r="HMD73" s="33"/>
      <c r="HME73" s="33"/>
      <c r="HMF73" s="33"/>
      <c r="HMG73" s="33"/>
      <c r="HMH73" s="33"/>
      <c r="HMI73" s="33"/>
      <c r="HMJ73" s="33"/>
      <c r="HMK73" s="33"/>
      <c r="HML73" s="33"/>
      <c r="HMM73" s="33"/>
      <c r="HMN73" s="33"/>
      <c r="HMO73" s="33"/>
      <c r="HMP73" s="33"/>
      <c r="HMQ73" s="33"/>
      <c r="HMR73" s="33"/>
      <c r="HMS73" s="33"/>
      <c r="HMT73" s="33"/>
      <c r="HMU73" s="33"/>
      <c r="HMV73" s="33"/>
      <c r="HMW73" s="33"/>
      <c r="HMX73" s="33"/>
      <c r="HMY73" s="33"/>
      <c r="HMZ73" s="33"/>
      <c r="HNA73" s="33"/>
      <c r="HNB73" s="33"/>
      <c r="HNC73" s="33"/>
      <c r="HND73" s="33"/>
      <c r="HNE73" s="33"/>
      <c r="HNF73" s="33"/>
      <c r="HNG73" s="33"/>
      <c r="HNH73" s="33"/>
      <c r="HNI73" s="33"/>
      <c r="HNJ73" s="33"/>
      <c r="HNK73" s="33"/>
      <c r="HNL73" s="33"/>
      <c r="HNM73" s="33"/>
      <c r="HNN73" s="33"/>
      <c r="HNO73" s="33"/>
      <c r="HNP73" s="33"/>
      <c r="HNQ73" s="33"/>
      <c r="HNR73" s="33"/>
      <c r="HNS73" s="33"/>
      <c r="HNT73" s="33"/>
      <c r="HNU73" s="33"/>
      <c r="HNV73" s="33"/>
      <c r="HNW73" s="33"/>
      <c r="HNX73" s="33"/>
      <c r="HNY73" s="33"/>
      <c r="HNZ73" s="33"/>
      <c r="HOA73" s="33"/>
      <c r="HOB73" s="33"/>
      <c r="HOC73" s="33"/>
      <c r="HOD73" s="33"/>
      <c r="HOE73" s="33"/>
      <c r="HOF73" s="33"/>
      <c r="HOG73" s="33"/>
      <c r="HOH73" s="33"/>
      <c r="HOI73" s="33"/>
      <c r="HOJ73" s="33"/>
      <c r="HOK73" s="33"/>
      <c r="HOL73" s="33"/>
      <c r="HOM73" s="33"/>
      <c r="HON73" s="33"/>
      <c r="HOO73" s="33"/>
      <c r="HOP73" s="33"/>
      <c r="HOQ73" s="33"/>
      <c r="HOR73" s="33"/>
      <c r="HOS73" s="33"/>
      <c r="HOT73" s="33"/>
      <c r="HOU73" s="33"/>
      <c r="HOV73" s="33"/>
      <c r="HOW73" s="33"/>
      <c r="HOX73" s="33"/>
      <c r="HOY73" s="33"/>
      <c r="HOZ73" s="33"/>
      <c r="HPA73" s="33"/>
      <c r="HPB73" s="33"/>
      <c r="HPC73" s="33"/>
      <c r="HPD73" s="33"/>
      <c r="HPE73" s="33"/>
      <c r="HPF73" s="33"/>
      <c r="HPG73" s="33"/>
      <c r="HPH73" s="33"/>
      <c r="HPI73" s="33"/>
      <c r="HPJ73" s="33"/>
      <c r="HPK73" s="33"/>
      <c r="HPL73" s="33"/>
      <c r="HPM73" s="33"/>
      <c r="HPN73" s="33"/>
      <c r="HPO73" s="33"/>
      <c r="HPP73" s="33"/>
      <c r="HPQ73" s="33"/>
      <c r="HPR73" s="33"/>
      <c r="HPS73" s="33"/>
      <c r="HPT73" s="33"/>
      <c r="HPU73" s="33"/>
      <c r="HPV73" s="33"/>
      <c r="HPW73" s="33"/>
      <c r="HPX73" s="33"/>
      <c r="HPY73" s="33"/>
      <c r="HPZ73" s="33"/>
      <c r="HQA73" s="33"/>
      <c r="HQB73" s="33"/>
      <c r="HQC73" s="33"/>
      <c r="HQD73" s="33"/>
      <c r="HQE73" s="33"/>
      <c r="HQF73" s="33"/>
      <c r="HQG73" s="33"/>
      <c r="HQH73" s="33"/>
      <c r="HQI73" s="33"/>
      <c r="HQJ73" s="33"/>
      <c r="HQK73" s="33"/>
      <c r="HQL73" s="33"/>
      <c r="HQM73" s="33"/>
      <c r="HQN73" s="33"/>
      <c r="HQO73" s="33"/>
      <c r="HQP73" s="33"/>
      <c r="HQQ73" s="33"/>
      <c r="HQR73" s="33"/>
      <c r="HQS73" s="33"/>
      <c r="HQT73" s="33"/>
      <c r="HQU73" s="33"/>
      <c r="HQV73" s="33"/>
      <c r="HQW73" s="33"/>
      <c r="HQX73" s="33"/>
      <c r="HQY73" s="33"/>
      <c r="HQZ73" s="33"/>
      <c r="HRA73" s="33"/>
      <c r="HRB73" s="33"/>
      <c r="HRC73" s="33"/>
      <c r="HRD73" s="33"/>
      <c r="HRE73" s="33"/>
      <c r="HRF73" s="33"/>
      <c r="HRG73" s="33"/>
      <c r="HRH73" s="33"/>
      <c r="HRI73" s="33"/>
      <c r="HRJ73" s="33"/>
      <c r="HRK73" s="33"/>
      <c r="HRL73" s="33"/>
      <c r="HRM73" s="33"/>
      <c r="HRN73" s="33"/>
      <c r="HRO73" s="33"/>
      <c r="HRP73" s="33"/>
      <c r="HRQ73" s="33"/>
      <c r="HRR73" s="33"/>
      <c r="HRS73" s="33"/>
      <c r="HRT73" s="33"/>
      <c r="HRU73" s="33"/>
      <c r="HRV73" s="33"/>
      <c r="HRW73" s="33"/>
      <c r="HRX73" s="33"/>
      <c r="HRY73" s="33"/>
      <c r="HRZ73" s="33"/>
      <c r="HSA73" s="33"/>
      <c r="HSB73" s="33"/>
      <c r="HSC73" s="33"/>
      <c r="HSD73" s="33"/>
      <c r="HSE73" s="33"/>
      <c r="HSF73" s="33"/>
      <c r="HSG73" s="33"/>
      <c r="HSH73" s="33"/>
      <c r="HSI73" s="33"/>
      <c r="HSJ73" s="33"/>
      <c r="HSK73" s="33"/>
      <c r="HSL73" s="33"/>
      <c r="HSM73" s="33"/>
      <c r="HSN73" s="33"/>
      <c r="HSO73" s="33"/>
      <c r="HSP73" s="33"/>
      <c r="HSQ73" s="33"/>
      <c r="HSR73" s="33"/>
      <c r="HSS73" s="33"/>
      <c r="HST73" s="33"/>
      <c r="HSU73" s="33"/>
      <c r="HSV73" s="33"/>
      <c r="HSW73" s="33"/>
      <c r="HSX73" s="33"/>
      <c r="HSY73" s="33"/>
      <c r="HSZ73" s="33"/>
      <c r="HTA73" s="33"/>
      <c r="HTB73" s="33"/>
      <c r="HTC73" s="33"/>
      <c r="HTD73" s="33"/>
      <c r="HTE73" s="33"/>
      <c r="HTF73" s="33"/>
      <c r="HTG73" s="33"/>
      <c r="HTH73" s="33"/>
      <c r="HTI73" s="33"/>
      <c r="HTJ73" s="33"/>
      <c r="HTK73" s="33"/>
      <c r="HTL73" s="33"/>
      <c r="HTM73" s="33"/>
      <c r="HTN73" s="33"/>
      <c r="HTO73" s="33"/>
      <c r="HTP73" s="33"/>
      <c r="HTQ73" s="33"/>
      <c r="HTR73" s="33"/>
      <c r="HTS73" s="33"/>
      <c r="HTT73" s="33"/>
      <c r="HTU73" s="33"/>
      <c r="HTV73" s="33"/>
      <c r="HTW73" s="33"/>
      <c r="HTX73" s="33"/>
      <c r="HTY73" s="33"/>
      <c r="HTZ73" s="33"/>
      <c r="HUA73" s="33"/>
      <c r="HUB73" s="33"/>
      <c r="HUC73" s="33"/>
      <c r="HUD73" s="33"/>
      <c r="HUE73" s="33"/>
      <c r="HUF73" s="33"/>
      <c r="HUG73" s="33"/>
      <c r="HUH73" s="33"/>
      <c r="HUI73" s="33"/>
      <c r="HUJ73" s="33"/>
      <c r="HUK73" s="33"/>
      <c r="HUL73" s="33"/>
      <c r="HUM73" s="33"/>
      <c r="HUN73" s="33"/>
      <c r="HUO73" s="33"/>
      <c r="HUP73" s="33"/>
      <c r="HUQ73" s="33"/>
      <c r="HUR73" s="33"/>
      <c r="HUS73" s="33"/>
      <c r="HUT73" s="33"/>
      <c r="HUU73" s="33"/>
      <c r="HUV73" s="33"/>
      <c r="HUW73" s="33"/>
      <c r="HUX73" s="33"/>
      <c r="HUY73" s="33"/>
      <c r="HUZ73" s="33"/>
      <c r="HVA73" s="33"/>
      <c r="HVB73" s="33"/>
      <c r="HVC73" s="33"/>
      <c r="HVD73" s="33"/>
      <c r="HVE73" s="33"/>
      <c r="HVF73" s="33"/>
      <c r="HVG73" s="33"/>
      <c r="HVH73" s="33"/>
      <c r="HVI73" s="33"/>
      <c r="HVJ73" s="33"/>
      <c r="HVK73" s="33"/>
      <c r="HVL73" s="33"/>
      <c r="HVM73" s="33"/>
      <c r="HVN73" s="33"/>
      <c r="HVO73" s="33"/>
      <c r="HVP73" s="33"/>
      <c r="HVQ73" s="33"/>
      <c r="HVR73" s="33"/>
      <c r="HVS73" s="33"/>
      <c r="HVT73" s="33"/>
      <c r="HVU73" s="33"/>
      <c r="HVV73" s="33"/>
      <c r="HVW73" s="33"/>
      <c r="HVX73" s="33"/>
      <c r="HVY73" s="33"/>
      <c r="HVZ73" s="33"/>
      <c r="HWA73" s="33"/>
      <c r="HWB73" s="33"/>
      <c r="HWC73" s="33"/>
      <c r="HWD73" s="33"/>
      <c r="HWE73" s="33"/>
      <c r="HWF73" s="33"/>
      <c r="HWG73" s="33"/>
      <c r="HWH73" s="33"/>
      <c r="HWI73" s="33"/>
      <c r="HWJ73" s="33"/>
      <c r="HWK73" s="33"/>
      <c r="HWL73" s="33"/>
      <c r="HWM73" s="33"/>
      <c r="HWN73" s="33"/>
      <c r="HWO73" s="33"/>
      <c r="HWP73" s="33"/>
      <c r="HWQ73" s="33"/>
      <c r="HWR73" s="33"/>
      <c r="HWS73" s="33"/>
      <c r="HWT73" s="33"/>
      <c r="HWU73" s="33"/>
      <c r="HWV73" s="33"/>
      <c r="HWW73" s="33"/>
      <c r="HWX73" s="33"/>
      <c r="HWY73" s="33"/>
      <c r="HWZ73" s="33"/>
      <c r="HXA73" s="33"/>
      <c r="HXB73" s="33"/>
      <c r="HXC73" s="33"/>
      <c r="HXD73" s="33"/>
      <c r="HXE73" s="33"/>
      <c r="HXF73" s="33"/>
      <c r="HXG73" s="33"/>
      <c r="HXH73" s="33"/>
      <c r="HXI73" s="33"/>
      <c r="HXJ73" s="33"/>
      <c r="HXK73" s="33"/>
      <c r="HXL73" s="33"/>
      <c r="HXM73" s="33"/>
      <c r="HXN73" s="33"/>
      <c r="HXO73" s="33"/>
      <c r="HXP73" s="33"/>
      <c r="HXQ73" s="33"/>
      <c r="HXR73" s="33"/>
      <c r="HXS73" s="33"/>
      <c r="HXT73" s="33"/>
      <c r="HXU73" s="33"/>
      <c r="HXV73" s="33"/>
      <c r="HXW73" s="33"/>
      <c r="HXX73" s="33"/>
      <c r="HXY73" s="33"/>
      <c r="HXZ73" s="33"/>
      <c r="HYA73" s="33"/>
      <c r="HYB73" s="33"/>
      <c r="HYC73" s="33"/>
      <c r="HYD73" s="33"/>
      <c r="HYE73" s="33"/>
      <c r="HYF73" s="33"/>
      <c r="HYG73" s="33"/>
      <c r="HYH73" s="33"/>
      <c r="HYI73" s="33"/>
      <c r="HYJ73" s="33"/>
      <c r="HYK73" s="33"/>
      <c r="HYL73" s="33"/>
      <c r="HYM73" s="33"/>
      <c r="HYN73" s="33"/>
      <c r="HYO73" s="33"/>
      <c r="HYP73" s="33"/>
      <c r="HYQ73" s="33"/>
      <c r="HYR73" s="33"/>
      <c r="HYS73" s="33"/>
      <c r="HYT73" s="33"/>
      <c r="HYU73" s="33"/>
      <c r="HYV73" s="33"/>
      <c r="HYW73" s="33"/>
      <c r="HYX73" s="33"/>
      <c r="HYY73" s="33"/>
      <c r="HYZ73" s="33"/>
      <c r="HZA73" s="33"/>
      <c r="HZB73" s="33"/>
      <c r="HZC73" s="33"/>
      <c r="HZD73" s="33"/>
      <c r="HZE73" s="33"/>
      <c r="HZF73" s="33"/>
      <c r="HZG73" s="33"/>
      <c r="HZH73" s="33"/>
      <c r="HZI73" s="33"/>
      <c r="HZJ73" s="33"/>
      <c r="HZK73" s="33"/>
      <c r="HZL73" s="33"/>
      <c r="HZM73" s="33"/>
      <c r="HZN73" s="33"/>
      <c r="HZO73" s="33"/>
      <c r="HZP73" s="33"/>
      <c r="HZQ73" s="33"/>
      <c r="HZR73" s="33"/>
      <c r="HZS73" s="33"/>
      <c r="HZT73" s="33"/>
      <c r="HZU73" s="33"/>
      <c r="HZV73" s="33"/>
      <c r="HZW73" s="33"/>
      <c r="HZX73" s="33"/>
      <c r="HZY73" s="33"/>
      <c r="HZZ73" s="33"/>
      <c r="IAA73" s="33"/>
      <c r="IAB73" s="33"/>
      <c r="IAC73" s="33"/>
      <c r="IAD73" s="33"/>
      <c r="IAE73" s="33"/>
      <c r="IAF73" s="33"/>
      <c r="IAG73" s="33"/>
      <c r="IAH73" s="33"/>
      <c r="IAI73" s="33"/>
      <c r="IAJ73" s="33"/>
      <c r="IAK73" s="33"/>
      <c r="IAL73" s="33"/>
      <c r="IAM73" s="33"/>
      <c r="IAN73" s="33"/>
      <c r="IAO73" s="33"/>
      <c r="IAP73" s="33"/>
      <c r="IAQ73" s="33"/>
      <c r="IAR73" s="33"/>
      <c r="IAS73" s="33"/>
      <c r="IAT73" s="33"/>
      <c r="IAU73" s="33"/>
      <c r="IAV73" s="33"/>
      <c r="IAW73" s="33"/>
      <c r="IAX73" s="33"/>
      <c r="IAY73" s="33"/>
      <c r="IAZ73" s="33"/>
      <c r="IBA73" s="33"/>
      <c r="IBB73" s="33"/>
      <c r="IBC73" s="33"/>
      <c r="IBD73" s="33"/>
      <c r="IBE73" s="33"/>
      <c r="IBF73" s="33"/>
      <c r="IBG73" s="33"/>
      <c r="IBH73" s="33"/>
      <c r="IBI73" s="33"/>
      <c r="IBJ73" s="33"/>
      <c r="IBK73" s="33"/>
      <c r="IBL73" s="33"/>
      <c r="IBM73" s="33"/>
      <c r="IBN73" s="33"/>
      <c r="IBO73" s="33"/>
      <c r="IBP73" s="33"/>
      <c r="IBQ73" s="33"/>
      <c r="IBR73" s="33"/>
      <c r="IBS73" s="33"/>
      <c r="IBT73" s="33"/>
      <c r="IBU73" s="33"/>
      <c r="IBV73" s="33"/>
      <c r="IBW73" s="33"/>
      <c r="IBX73" s="33"/>
      <c r="IBY73" s="33"/>
      <c r="IBZ73" s="33"/>
      <c r="ICA73" s="33"/>
      <c r="ICB73" s="33"/>
      <c r="ICC73" s="33"/>
      <c r="ICD73" s="33"/>
      <c r="ICE73" s="33"/>
      <c r="ICF73" s="33"/>
      <c r="ICG73" s="33"/>
      <c r="ICH73" s="33"/>
      <c r="ICI73" s="33"/>
      <c r="ICJ73" s="33"/>
      <c r="ICK73" s="33"/>
      <c r="ICL73" s="33"/>
      <c r="ICM73" s="33"/>
      <c r="ICN73" s="33"/>
      <c r="ICO73" s="33"/>
      <c r="ICP73" s="33"/>
      <c r="ICQ73" s="33"/>
      <c r="ICR73" s="33"/>
      <c r="ICS73" s="33"/>
      <c r="ICT73" s="33"/>
      <c r="ICU73" s="33"/>
      <c r="ICV73" s="33"/>
      <c r="ICW73" s="33"/>
      <c r="ICX73" s="33"/>
      <c r="ICY73" s="33"/>
      <c r="ICZ73" s="33"/>
      <c r="IDA73" s="33"/>
      <c r="IDB73" s="33"/>
      <c r="IDC73" s="33"/>
      <c r="IDD73" s="33"/>
      <c r="IDE73" s="33"/>
      <c r="IDF73" s="33"/>
      <c r="IDG73" s="33"/>
      <c r="IDH73" s="33"/>
      <c r="IDI73" s="33"/>
      <c r="IDJ73" s="33"/>
      <c r="IDK73" s="33"/>
      <c r="IDL73" s="33"/>
      <c r="IDM73" s="33"/>
      <c r="IDN73" s="33"/>
      <c r="IDO73" s="33"/>
      <c r="IDP73" s="33"/>
      <c r="IDQ73" s="33"/>
      <c r="IDR73" s="33"/>
      <c r="IDS73" s="33"/>
      <c r="IDT73" s="33"/>
      <c r="IDU73" s="33"/>
      <c r="IDV73" s="33"/>
      <c r="IDW73" s="33"/>
      <c r="IDX73" s="33"/>
      <c r="IDY73" s="33"/>
      <c r="IDZ73" s="33"/>
      <c r="IEA73" s="33"/>
      <c r="IEB73" s="33"/>
      <c r="IEC73" s="33"/>
      <c r="IED73" s="33"/>
      <c r="IEE73" s="33"/>
      <c r="IEF73" s="33"/>
      <c r="IEG73" s="33"/>
      <c r="IEH73" s="33"/>
      <c r="IEI73" s="33"/>
      <c r="IEJ73" s="33"/>
      <c r="IEK73" s="33"/>
      <c r="IEL73" s="33"/>
      <c r="IEM73" s="33"/>
      <c r="IEN73" s="33"/>
      <c r="IEO73" s="33"/>
      <c r="IEP73" s="33"/>
      <c r="IEQ73" s="33"/>
      <c r="IER73" s="33"/>
      <c r="IES73" s="33"/>
      <c r="IET73" s="33"/>
      <c r="IEU73" s="33"/>
      <c r="IEV73" s="33"/>
      <c r="IEW73" s="33"/>
      <c r="IEX73" s="33"/>
      <c r="IEY73" s="33"/>
      <c r="IEZ73" s="33"/>
      <c r="IFA73" s="33"/>
      <c r="IFB73" s="33"/>
      <c r="IFC73" s="33"/>
      <c r="IFD73" s="33"/>
      <c r="IFE73" s="33"/>
      <c r="IFF73" s="33"/>
      <c r="IFG73" s="33"/>
      <c r="IFH73" s="33"/>
      <c r="IFI73" s="33"/>
      <c r="IFJ73" s="33"/>
      <c r="IFK73" s="33"/>
      <c r="IFL73" s="33"/>
      <c r="IFM73" s="33"/>
      <c r="IFN73" s="33"/>
      <c r="IFO73" s="33"/>
      <c r="IFP73" s="33"/>
      <c r="IFQ73" s="33"/>
      <c r="IFR73" s="33"/>
      <c r="IFS73" s="33"/>
      <c r="IFT73" s="33"/>
      <c r="IFU73" s="33"/>
      <c r="IFV73" s="33"/>
      <c r="IFW73" s="33"/>
      <c r="IFX73" s="33"/>
      <c r="IFY73" s="33"/>
      <c r="IFZ73" s="33"/>
      <c r="IGA73" s="33"/>
      <c r="IGB73" s="33"/>
      <c r="IGC73" s="33"/>
      <c r="IGD73" s="33"/>
      <c r="IGE73" s="33"/>
      <c r="IGF73" s="33"/>
      <c r="IGG73" s="33"/>
      <c r="IGH73" s="33"/>
      <c r="IGI73" s="33"/>
      <c r="IGJ73" s="33"/>
      <c r="IGK73" s="33"/>
      <c r="IGL73" s="33"/>
      <c r="IGM73" s="33"/>
      <c r="IGN73" s="33"/>
      <c r="IGO73" s="33"/>
      <c r="IGP73" s="33"/>
      <c r="IGQ73" s="33"/>
      <c r="IGR73" s="33"/>
      <c r="IGS73" s="33"/>
      <c r="IGT73" s="33"/>
      <c r="IGU73" s="33"/>
      <c r="IGV73" s="33"/>
      <c r="IGW73" s="33"/>
      <c r="IGX73" s="33"/>
      <c r="IGY73" s="33"/>
      <c r="IGZ73" s="33"/>
      <c r="IHA73" s="33"/>
      <c r="IHB73" s="33"/>
      <c r="IHC73" s="33"/>
      <c r="IHD73" s="33"/>
      <c r="IHE73" s="33"/>
      <c r="IHF73" s="33"/>
      <c r="IHG73" s="33"/>
      <c r="IHH73" s="33"/>
      <c r="IHI73" s="33"/>
      <c r="IHJ73" s="33"/>
      <c r="IHK73" s="33"/>
      <c r="IHL73" s="33"/>
      <c r="IHM73" s="33"/>
      <c r="IHN73" s="33"/>
      <c r="IHO73" s="33"/>
      <c r="IHP73" s="33"/>
      <c r="IHQ73" s="33"/>
      <c r="IHR73" s="33"/>
      <c r="IHS73" s="33"/>
      <c r="IHT73" s="33"/>
      <c r="IHU73" s="33"/>
      <c r="IHV73" s="33"/>
      <c r="IHW73" s="33"/>
      <c r="IHX73" s="33"/>
      <c r="IHY73" s="33"/>
      <c r="IHZ73" s="33"/>
      <c r="IIA73" s="33"/>
      <c r="IIB73" s="33"/>
      <c r="IIC73" s="33"/>
      <c r="IID73" s="33"/>
      <c r="IIE73" s="33"/>
      <c r="IIF73" s="33"/>
      <c r="IIG73" s="33"/>
      <c r="IIH73" s="33"/>
      <c r="III73" s="33"/>
      <c r="IIJ73" s="33"/>
      <c r="IIK73" s="33"/>
      <c r="IIL73" s="33"/>
      <c r="IIM73" s="33"/>
      <c r="IIN73" s="33"/>
      <c r="IIO73" s="33"/>
      <c r="IIP73" s="33"/>
      <c r="IIQ73" s="33"/>
      <c r="IIR73" s="33"/>
      <c r="IIS73" s="33"/>
      <c r="IIT73" s="33"/>
      <c r="IIU73" s="33"/>
      <c r="IIV73" s="33"/>
      <c r="IIW73" s="33"/>
      <c r="IIX73" s="33"/>
      <c r="IIY73" s="33"/>
      <c r="IIZ73" s="33"/>
      <c r="IJA73" s="33"/>
      <c r="IJB73" s="33"/>
      <c r="IJC73" s="33"/>
      <c r="IJD73" s="33"/>
      <c r="IJE73" s="33"/>
      <c r="IJF73" s="33"/>
      <c r="IJG73" s="33"/>
      <c r="IJH73" s="33"/>
      <c r="IJI73" s="33"/>
      <c r="IJJ73" s="33"/>
      <c r="IJK73" s="33"/>
      <c r="IJL73" s="33"/>
      <c r="IJM73" s="33"/>
      <c r="IJN73" s="33"/>
      <c r="IJO73" s="33"/>
      <c r="IJP73" s="33"/>
      <c r="IJQ73" s="33"/>
      <c r="IJR73" s="33"/>
      <c r="IJS73" s="33"/>
      <c r="IJT73" s="33"/>
      <c r="IJU73" s="33"/>
      <c r="IJV73" s="33"/>
      <c r="IJW73" s="33"/>
      <c r="IJX73" s="33"/>
      <c r="IJY73" s="33"/>
      <c r="IJZ73" s="33"/>
      <c r="IKA73" s="33"/>
      <c r="IKB73" s="33"/>
      <c r="IKC73" s="33"/>
      <c r="IKD73" s="33"/>
      <c r="IKE73" s="33"/>
      <c r="IKF73" s="33"/>
      <c r="IKG73" s="33"/>
      <c r="IKH73" s="33"/>
      <c r="IKI73" s="33"/>
      <c r="IKJ73" s="33"/>
      <c r="IKK73" s="33"/>
      <c r="IKL73" s="33"/>
      <c r="IKM73" s="33"/>
      <c r="IKN73" s="33"/>
      <c r="IKO73" s="33"/>
      <c r="IKP73" s="33"/>
      <c r="IKQ73" s="33"/>
      <c r="IKR73" s="33"/>
      <c r="IKS73" s="33"/>
      <c r="IKT73" s="33"/>
      <c r="IKU73" s="33"/>
      <c r="IKV73" s="33"/>
      <c r="IKW73" s="33"/>
      <c r="IKX73" s="33"/>
      <c r="IKY73" s="33"/>
      <c r="IKZ73" s="33"/>
      <c r="ILA73" s="33"/>
      <c r="ILB73" s="33"/>
      <c r="ILC73" s="33"/>
      <c r="ILD73" s="33"/>
      <c r="ILE73" s="33"/>
      <c r="ILF73" s="33"/>
      <c r="ILG73" s="33"/>
      <c r="ILH73" s="33"/>
      <c r="ILI73" s="33"/>
      <c r="ILJ73" s="33"/>
      <c r="ILK73" s="33"/>
      <c r="ILL73" s="33"/>
      <c r="ILM73" s="33"/>
      <c r="ILN73" s="33"/>
      <c r="ILO73" s="33"/>
      <c r="ILP73" s="33"/>
      <c r="ILQ73" s="33"/>
      <c r="ILR73" s="33"/>
      <c r="ILS73" s="33"/>
      <c r="ILT73" s="33"/>
      <c r="ILU73" s="33"/>
      <c r="ILV73" s="33"/>
      <c r="ILW73" s="33"/>
      <c r="ILX73" s="33"/>
      <c r="ILY73" s="33"/>
      <c r="ILZ73" s="33"/>
      <c r="IMA73" s="33"/>
      <c r="IMB73" s="33"/>
      <c r="IMC73" s="33"/>
      <c r="IMD73" s="33"/>
      <c r="IME73" s="33"/>
      <c r="IMF73" s="33"/>
      <c r="IMG73" s="33"/>
      <c r="IMH73" s="33"/>
      <c r="IMI73" s="33"/>
      <c r="IMJ73" s="33"/>
      <c r="IMK73" s="33"/>
      <c r="IML73" s="33"/>
      <c r="IMM73" s="33"/>
      <c r="IMN73" s="33"/>
      <c r="IMO73" s="33"/>
      <c r="IMP73" s="33"/>
      <c r="IMQ73" s="33"/>
      <c r="IMR73" s="33"/>
      <c r="IMS73" s="33"/>
      <c r="IMT73" s="33"/>
      <c r="IMU73" s="33"/>
      <c r="IMV73" s="33"/>
      <c r="IMW73" s="33"/>
      <c r="IMX73" s="33"/>
      <c r="IMY73" s="33"/>
      <c r="IMZ73" s="33"/>
      <c r="INA73" s="33"/>
      <c r="INB73" s="33"/>
      <c r="INC73" s="33"/>
      <c r="IND73" s="33"/>
      <c r="INE73" s="33"/>
      <c r="INF73" s="33"/>
      <c r="ING73" s="33"/>
      <c r="INH73" s="33"/>
      <c r="INI73" s="33"/>
      <c r="INJ73" s="33"/>
      <c r="INK73" s="33"/>
      <c r="INL73" s="33"/>
      <c r="INM73" s="33"/>
      <c r="INN73" s="33"/>
      <c r="INO73" s="33"/>
      <c r="INP73" s="33"/>
      <c r="INQ73" s="33"/>
      <c r="INR73" s="33"/>
      <c r="INS73" s="33"/>
      <c r="INT73" s="33"/>
      <c r="INU73" s="33"/>
      <c r="INV73" s="33"/>
      <c r="INW73" s="33"/>
      <c r="INX73" s="33"/>
      <c r="INY73" s="33"/>
      <c r="INZ73" s="33"/>
      <c r="IOA73" s="33"/>
      <c r="IOB73" s="33"/>
      <c r="IOC73" s="33"/>
      <c r="IOD73" s="33"/>
      <c r="IOE73" s="33"/>
      <c r="IOF73" s="33"/>
      <c r="IOG73" s="33"/>
      <c r="IOH73" s="33"/>
      <c r="IOI73" s="33"/>
      <c r="IOJ73" s="33"/>
      <c r="IOK73" s="33"/>
      <c r="IOL73" s="33"/>
      <c r="IOM73" s="33"/>
      <c r="ION73" s="33"/>
      <c r="IOO73" s="33"/>
      <c r="IOP73" s="33"/>
      <c r="IOQ73" s="33"/>
      <c r="IOR73" s="33"/>
      <c r="IOS73" s="33"/>
      <c r="IOT73" s="33"/>
      <c r="IOU73" s="33"/>
      <c r="IOV73" s="33"/>
      <c r="IOW73" s="33"/>
      <c r="IOX73" s="33"/>
      <c r="IOY73" s="33"/>
      <c r="IOZ73" s="33"/>
      <c r="IPA73" s="33"/>
      <c r="IPB73" s="33"/>
      <c r="IPC73" s="33"/>
      <c r="IPD73" s="33"/>
      <c r="IPE73" s="33"/>
      <c r="IPF73" s="33"/>
      <c r="IPG73" s="33"/>
      <c r="IPH73" s="33"/>
      <c r="IPI73" s="33"/>
      <c r="IPJ73" s="33"/>
      <c r="IPK73" s="33"/>
      <c r="IPL73" s="33"/>
      <c r="IPM73" s="33"/>
      <c r="IPN73" s="33"/>
      <c r="IPO73" s="33"/>
      <c r="IPP73" s="33"/>
      <c r="IPQ73" s="33"/>
      <c r="IPR73" s="33"/>
      <c r="IPS73" s="33"/>
      <c r="IPT73" s="33"/>
      <c r="IPU73" s="33"/>
      <c r="IPV73" s="33"/>
      <c r="IPW73" s="33"/>
      <c r="IPX73" s="33"/>
      <c r="IPY73" s="33"/>
      <c r="IPZ73" s="33"/>
      <c r="IQA73" s="33"/>
      <c r="IQB73" s="33"/>
      <c r="IQC73" s="33"/>
      <c r="IQD73" s="33"/>
      <c r="IQE73" s="33"/>
      <c r="IQF73" s="33"/>
      <c r="IQG73" s="33"/>
      <c r="IQH73" s="33"/>
      <c r="IQI73" s="33"/>
      <c r="IQJ73" s="33"/>
      <c r="IQK73" s="33"/>
      <c r="IQL73" s="33"/>
      <c r="IQM73" s="33"/>
      <c r="IQN73" s="33"/>
      <c r="IQO73" s="33"/>
      <c r="IQP73" s="33"/>
      <c r="IQQ73" s="33"/>
      <c r="IQR73" s="33"/>
      <c r="IQS73" s="33"/>
      <c r="IQT73" s="33"/>
      <c r="IQU73" s="33"/>
      <c r="IQV73" s="33"/>
      <c r="IQW73" s="33"/>
      <c r="IQX73" s="33"/>
      <c r="IQY73" s="33"/>
      <c r="IQZ73" s="33"/>
      <c r="IRA73" s="33"/>
      <c r="IRB73" s="33"/>
      <c r="IRC73" s="33"/>
      <c r="IRD73" s="33"/>
      <c r="IRE73" s="33"/>
      <c r="IRF73" s="33"/>
      <c r="IRG73" s="33"/>
      <c r="IRH73" s="33"/>
      <c r="IRI73" s="33"/>
      <c r="IRJ73" s="33"/>
      <c r="IRK73" s="33"/>
      <c r="IRL73" s="33"/>
      <c r="IRM73" s="33"/>
      <c r="IRN73" s="33"/>
      <c r="IRO73" s="33"/>
      <c r="IRP73" s="33"/>
      <c r="IRQ73" s="33"/>
      <c r="IRR73" s="33"/>
      <c r="IRS73" s="33"/>
      <c r="IRT73" s="33"/>
      <c r="IRU73" s="33"/>
      <c r="IRV73" s="33"/>
      <c r="IRW73" s="33"/>
      <c r="IRX73" s="33"/>
      <c r="IRY73" s="33"/>
      <c r="IRZ73" s="33"/>
      <c r="ISA73" s="33"/>
      <c r="ISB73" s="33"/>
      <c r="ISC73" s="33"/>
      <c r="ISD73" s="33"/>
      <c r="ISE73" s="33"/>
      <c r="ISF73" s="33"/>
      <c r="ISG73" s="33"/>
      <c r="ISH73" s="33"/>
      <c r="ISI73" s="33"/>
      <c r="ISJ73" s="33"/>
      <c r="ISK73" s="33"/>
      <c r="ISL73" s="33"/>
      <c r="ISM73" s="33"/>
      <c r="ISN73" s="33"/>
      <c r="ISO73" s="33"/>
      <c r="ISP73" s="33"/>
      <c r="ISQ73" s="33"/>
      <c r="ISR73" s="33"/>
      <c r="ISS73" s="33"/>
      <c r="IST73" s="33"/>
      <c r="ISU73" s="33"/>
      <c r="ISV73" s="33"/>
      <c r="ISW73" s="33"/>
      <c r="ISX73" s="33"/>
      <c r="ISY73" s="33"/>
      <c r="ISZ73" s="33"/>
      <c r="ITA73" s="33"/>
      <c r="ITB73" s="33"/>
      <c r="ITC73" s="33"/>
      <c r="ITD73" s="33"/>
      <c r="ITE73" s="33"/>
      <c r="ITF73" s="33"/>
      <c r="ITG73" s="33"/>
      <c r="ITH73" s="33"/>
      <c r="ITI73" s="33"/>
      <c r="ITJ73" s="33"/>
      <c r="ITK73" s="33"/>
      <c r="ITL73" s="33"/>
      <c r="ITM73" s="33"/>
      <c r="ITN73" s="33"/>
      <c r="ITO73" s="33"/>
      <c r="ITP73" s="33"/>
      <c r="ITQ73" s="33"/>
      <c r="ITR73" s="33"/>
      <c r="ITS73" s="33"/>
      <c r="ITT73" s="33"/>
      <c r="ITU73" s="33"/>
      <c r="ITV73" s="33"/>
      <c r="ITW73" s="33"/>
      <c r="ITX73" s="33"/>
      <c r="ITY73" s="33"/>
      <c r="ITZ73" s="33"/>
      <c r="IUA73" s="33"/>
      <c r="IUB73" s="33"/>
      <c r="IUC73" s="33"/>
      <c r="IUD73" s="33"/>
      <c r="IUE73" s="33"/>
      <c r="IUF73" s="33"/>
      <c r="IUG73" s="33"/>
      <c r="IUH73" s="33"/>
      <c r="IUI73" s="33"/>
      <c r="IUJ73" s="33"/>
      <c r="IUK73" s="33"/>
      <c r="IUL73" s="33"/>
      <c r="IUM73" s="33"/>
      <c r="IUN73" s="33"/>
      <c r="IUO73" s="33"/>
      <c r="IUP73" s="33"/>
      <c r="IUQ73" s="33"/>
      <c r="IUR73" s="33"/>
      <c r="IUS73" s="33"/>
      <c r="IUT73" s="33"/>
      <c r="IUU73" s="33"/>
      <c r="IUV73" s="33"/>
      <c r="IUW73" s="33"/>
      <c r="IUX73" s="33"/>
      <c r="IUY73" s="33"/>
      <c r="IUZ73" s="33"/>
      <c r="IVA73" s="33"/>
      <c r="IVB73" s="33"/>
      <c r="IVC73" s="33"/>
      <c r="IVD73" s="33"/>
      <c r="IVE73" s="33"/>
      <c r="IVF73" s="33"/>
      <c r="IVG73" s="33"/>
      <c r="IVH73" s="33"/>
      <c r="IVI73" s="33"/>
      <c r="IVJ73" s="33"/>
      <c r="IVK73" s="33"/>
      <c r="IVL73" s="33"/>
      <c r="IVM73" s="33"/>
      <c r="IVN73" s="33"/>
      <c r="IVO73" s="33"/>
      <c r="IVP73" s="33"/>
      <c r="IVQ73" s="33"/>
      <c r="IVR73" s="33"/>
      <c r="IVS73" s="33"/>
      <c r="IVT73" s="33"/>
      <c r="IVU73" s="33"/>
      <c r="IVV73" s="33"/>
      <c r="IVW73" s="33"/>
      <c r="IVX73" s="33"/>
      <c r="IVY73" s="33"/>
      <c r="IVZ73" s="33"/>
      <c r="IWA73" s="33"/>
      <c r="IWB73" s="33"/>
      <c r="IWC73" s="33"/>
      <c r="IWD73" s="33"/>
      <c r="IWE73" s="33"/>
      <c r="IWF73" s="33"/>
      <c r="IWG73" s="33"/>
      <c r="IWH73" s="33"/>
      <c r="IWI73" s="33"/>
      <c r="IWJ73" s="33"/>
      <c r="IWK73" s="33"/>
      <c r="IWL73" s="33"/>
      <c r="IWM73" s="33"/>
      <c r="IWN73" s="33"/>
      <c r="IWO73" s="33"/>
      <c r="IWP73" s="33"/>
      <c r="IWQ73" s="33"/>
      <c r="IWR73" s="33"/>
      <c r="IWS73" s="33"/>
      <c r="IWT73" s="33"/>
      <c r="IWU73" s="33"/>
      <c r="IWV73" s="33"/>
      <c r="IWW73" s="33"/>
      <c r="IWX73" s="33"/>
      <c r="IWY73" s="33"/>
      <c r="IWZ73" s="33"/>
      <c r="IXA73" s="33"/>
      <c r="IXB73" s="33"/>
      <c r="IXC73" s="33"/>
      <c r="IXD73" s="33"/>
      <c r="IXE73" s="33"/>
      <c r="IXF73" s="33"/>
      <c r="IXG73" s="33"/>
      <c r="IXH73" s="33"/>
      <c r="IXI73" s="33"/>
      <c r="IXJ73" s="33"/>
      <c r="IXK73" s="33"/>
      <c r="IXL73" s="33"/>
      <c r="IXM73" s="33"/>
      <c r="IXN73" s="33"/>
      <c r="IXO73" s="33"/>
      <c r="IXP73" s="33"/>
      <c r="IXQ73" s="33"/>
      <c r="IXR73" s="33"/>
      <c r="IXS73" s="33"/>
      <c r="IXT73" s="33"/>
      <c r="IXU73" s="33"/>
      <c r="IXV73" s="33"/>
      <c r="IXW73" s="33"/>
      <c r="IXX73" s="33"/>
      <c r="IXY73" s="33"/>
      <c r="IXZ73" s="33"/>
      <c r="IYA73" s="33"/>
      <c r="IYB73" s="33"/>
      <c r="IYC73" s="33"/>
      <c r="IYD73" s="33"/>
      <c r="IYE73" s="33"/>
      <c r="IYF73" s="33"/>
      <c r="IYG73" s="33"/>
      <c r="IYH73" s="33"/>
      <c r="IYI73" s="33"/>
      <c r="IYJ73" s="33"/>
      <c r="IYK73" s="33"/>
      <c r="IYL73" s="33"/>
      <c r="IYM73" s="33"/>
      <c r="IYN73" s="33"/>
      <c r="IYO73" s="33"/>
      <c r="IYP73" s="33"/>
      <c r="IYQ73" s="33"/>
      <c r="IYR73" s="33"/>
      <c r="IYS73" s="33"/>
      <c r="IYT73" s="33"/>
      <c r="IYU73" s="33"/>
      <c r="IYV73" s="33"/>
      <c r="IYW73" s="33"/>
      <c r="IYX73" s="33"/>
      <c r="IYY73" s="33"/>
      <c r="IYZ73" s="33"/>
      <c r="IZA73" s="33"/>
      <c r="IZB73" s="33"/>
      <c r="IZC73" s="33"/>
      <c r="IZD73" s="33"/>
      <c r="IZE73" s="33"/>
      <c r="IZF73" s="33"/>
      <c r="IZG73" s="33"/>
      <c r="IZH73" s="33"/>
      <c r="IZI73" s="33"/>
      <c r="IZJ73" s="33"/>
      <c r="IZK73" s="33"/>
      <c r="IZL73" s="33"/>
      <c r="IZM73" s="33"/>
      <c r="IZN73" s="33"/>
      <c r="IZO73" s="33"/>
      <c r="IZP73" s="33"/>
      <c r="IZQ73" s="33"/>
      <c r="IZR73" s="33"/>
      <c r="IZS73" s="33"/>
      <c r="IZT73" s="33"/>
      <c r="IZU73" s="33"/>
      <c r="IZV73" s="33"/>
      <c r="IZW73" s="33"/>
      <c r="IZX73" s="33"/>
      <c r="IZY73" s="33"/>
      <c r="IZZ73" s="33"/>
      <c r="JAA73" s="33"/>
      <c r="JAB73" s="33"/>
      <c r="JAC73" s="33"/>
      <c r="JAD73" s="33"/>
      <c r="JAE73" s="33"/>
      <c r="JAF73" s="33"/>
      <c r="JAG73" s="33"/>
      <c r="JAH73" s="33"/>
      <c r="JAI73" s="33"/>
      <c r="JAJ73" s="33"/>
      <c r="JAK73" s="33"/>
      <c r="JAL73" s="33"/>
      <c r="JAM73" s="33"/>
      <c r="JAN73" s="33"/>
      <c r="JAO73" s="33"/>
      <c r="JAP73" s="33"/>
      <c r="JAQ73" s="33"/>
      <c r="JAR73" s="33"/>
      <c r="JAS73" s="33"/>
      <c r="JAT73" s="33"/>
      <c r="JAU73" s="33"/>
      <c r="JAV73" s="33"/>
      <c r="JAW73" s="33"/>
      <c r="JAX73" s="33"/>
      <c r="JAY73" s="33"/>
      <c r="JAZ73" s="33"/>
      <c r="JBA73" s="33"/>
      <c r="JBB73" s="33"/>
      <c r="JBC73" s="33"/>
      <c r="JBD73" s="33"/>
      <c r="JBE73" s="33"/>
      <c r="JBF73" s="33"/>
      <c r="JBG73" s="33"/>
      <c r="JBH73" s="33"/>
      <c r="JBI73" s="33"/>
      <c r="JBJ73" s="33"/>
      <c r="JBK73" s="33"/>
      <c r="JBL73" s="33"/>
      <c r="JBM73" s="33"/>
      <c r="JBN73" s="33"/>
      <c r="JBO73" s="33"/>
      <c r="JBP73" s="33"/>
      <c r="JBQ73" s="33"/>
      <c r="JBR73" s="33"/>
      <c r="JBS73" s="33"/>
      <c r="JBT73" s="33"/>
      <c r="JBU73" s="33"/>
      <c r="JBV73" s="33"/>
      <c r="JBW73" s="33"/>
      <c r="JBX73" s="33"/>
      <c r="JBY73" s="33"/>
      <c r="JBZ73" s="33"/>
      <c r="JCA73" s="33"/>
      <c r="JCB73" s="33"/>
      <c r="JCC73" s="33"/>
      <c r="JCD73" s="33"/>
      <c r="JCE73" s="33"/>
      <c r="JCF73" s="33"/>
      <c r="JCG73" s="33"/>
      <c r="JCH73" s="33"/>
      <c r="JCI73" s="33"/>
      <c r="JCJ73" s="33"/>
      <c r="JCK73" s="33"/>
      <c r="JCL73" s="33"/>
      <c r="JCM73" s="33"/>
      <c r="JCN73" s="33"/>
      <c r="JCO73" s="33"/>
      <c r="JCP73" s="33"/>
      <c r="JCQ73" s="33"/>
      <c r="JCR73" s="33"/>
      <c r="JCS73" s="33"/>
      <c r="JCT73" s="33"/>
      <c r="JCU73" s="33"/>
      <c r="JCV73" s="33"/>
      <c r="JCW73" s="33"/>
      <c r="JCX73" s="33"/>
      <c r="JCY73" s="33"/>
      <c r="JCZ73" s="33"/>
      <c r="JDA73" s="33"/>
      <c r="JDB73" s="33"/>
      <c r="JDC73" s="33"/>
      <c r="JDD73" s="33"/>
      <c r="JDE73" s="33"/>
      <c r="JDF73" s="33"/>
      <c r="JDG73" s="33"/>
      <c r="JDH73" s="33"/>
      <c r="JDI73" s="33"/>
      <c r="JDJ73" s="33"/>
      <c r="JDK73" s="33"/>
      <c r="JDL73" s="33"/>
      <c r="JDM73" s="33"/>
      <c r="JDN73" s="33"/>
      <c r="JDO73" s="33"/>
      <c r="JDP73" s="33"/>
      <c r="JDQ73" s="33"/>
      <c r="JDR73" s="33"/>
      <c r="JDS73" s="33"/>
      <c r="JDT73" s="33"/>
      <c r="JDU73" s="33"/>
      <c r="JDV73" s="33"/>
      <c r="JDW73" s="33"/>
      <c r="JDX73" s="33"/>
      <c r="JDY73" s="33"/>
      <c r="JDZ73" s="33"/>
      <c r="JEA73" s="33"/>
      <c r="JEB73" s="33"/>
      <c r="JEC73" s="33"/>
      <c r="JED73" s="33"/>
      <c r="JEE73" s="33"/>
      <c r="JEF73" s="33"/>
      <c r="JEG73" s="33"/>
      <c r="JEH73" s="33"/>
      <c r="JEI73" s="33"/>
      <c r="JEJ73" s="33"/>
      <c r="JEK73" s="33"/>
      <c r="JEL73" s="33"/>
      <c r="JEM73" s="33"/>
      <c r="JEN73" s="33"/>
      <c r="JEO73" s="33"/>
      <c r="JEP73" s="33"/>
      <c r="JEQ73" s="33"/>
      <c r="JER73" s="33"/>
      <c r="JES73" s="33"/>
      <c r="JET73" s="33"/>
      <c r="JEU73" s="33"/>
      <c r="JEV73" s="33"/>
      <c r="JEW73" s="33"/>
      <c r="JEX73" s="33"/>
      <c r="JEY73" s="33"/>
      <c r="JEZ73" s="33"/>
      <c r="JFA73" s="33"/>
      <c r="JFB73" s="33"/>
      <c r="JFC73" s="33"/>
      <c r="JFD73" s="33"/>
      <c r="JFE73" s="33"/>
      <c r="JFF73" s="33"/>
      <c r="JFG73" s="33"/>
      <c r="JFH73" s="33"/>
      <c r="JFI73" s="33"/>
      <c r="JFJ73" s="33"/>
      <c r="JFK73" s="33"/>
      <c r="JFL73" s="33"/>
      <c r="JFM73" s="33"/>
      <c r="JFN73" s="33"/>
      <c r="JFO73" s="33"/>
      <c r="JFP73" s="33"/>
      <c r="JFQ73" s="33"/>
      <c r="JFR73" s="33"/>
      <c r="JFS73" s="33"/>
      <c r="JFT73" s="33"/>
      <c r="JFU73" s="33"/>
      <c r="JFV73" s="33"/>
      <c r="JFW73" s="33"/>
      <c r="JFX73" s="33"/>
      <c r="JFY73" s="33"/>
      <c r="JFZ73" s="33"/>
      <c r="JGA73" s="33"/>
      <c r="JGB73" s="33"/>
      <c r="JGC73" s="33"/>
      <c r="JGD73" s="33"/>
      <c r="JGE73" s="33"/>
      <c r="JGF73" s="33"/>
      <c r="JGG73" s="33"/>
      <c r="JGH73" s="33"/>
      <c r="JGI73" s="33"/>
      <c r="JGJ73" s="33"/>
      <c r="JGK73" s="33"/>
      <c r="JGL73" s="33"/>
      <c r="JGM73" s="33"/>
      <c r="JGN73" s="33"/>
      <c r="JGO73" s="33"/>
      <c r="JGP73" s="33"/>
      <c r="JGQ73" s="33"/>
      <c r="JGR73" s="33"/>
      <c r="JGS73" s="33"/>
      <c r="JGT73" s="33"/>
      <c r="JGU73" s="33"/>
      <c r="JGV73" s="33"/>
      <c r="JGW73" s="33"/>
      <c r="JGX73" s="33"/>
      <c r="JGY73" s="33"/>
      <c r="JGZ73" s="33"/>
      <c r="JHA73" s="33"/>
      <c r="JHB73" s="33"/>
      <c r="JHC73" s="33"/>
      <c r="JHD73" s="33"/>
      <c r="JHE73" s="33"/>
      <c r="JHF73" s="33"/>
      <c r="JHG73" s="33"/>
      <c r="JHH73" s="33"/>
      <c r="JHI73" s="33"/>
      <c r="JHJ73" s="33"/>
      <c r="JHK73" s="33"/>
      <c r="JHL73" s="33"/>
      <c r="JHM73" s="33"/>
      <c r="JHN73" s="33"/>
      <c r="JHO73" s="33"/>
      <c r="JHP73" s="33"/>
      <c r="JHQ73" s="33"/>
      <c r="JHR73" s="33"/>
      <c r="JHS73" s="33"/>
      <c r="JHT73" s="33"/>
      <c r="JHU73" s="33"/>
      <c r="JHV73" s="33"/>
      <c r="JHW73" s="33"/>
      <c r="JHX73" s="33"/>
      <c r="JHY73" s="33"/>
      <c r="JHZ73" s="33"/>
      <c r="JIA73" s="33"/>
      <c r="JIB73" s="33"/>
      <c r="JIC73" s="33"/>
      <c r="JID73" s="33"/>
      <c r="JIE73" s="33"/>
      <c r="JIF73" s="33"/>
      <c r="JIG73" s="33"/>
      <c r="JIH73" s="33"/>
      <c r="JII73" s="33"/>
      <c r="JIJ73" s="33"/>
      <c r="JIK73" s="33"/>
      <c r="JIL73" s="33"/>
      <c r="JIM73" s="33"/>
      <c r="JIN73" s="33"/>
      <c r="JIO73" s="33"/>
      <c r="JIP73" s="33"/>
      <c r="JIQ73" s="33"/>
      <c r="JIR73" s="33"/>
      <c r="JIS73" s="33"/>
      <c r="JIT73" s="33"/>
      <c r="JIU73" s="33"/>
      <c r="JIV73" s="33"/>
      <c r="JIW73" s="33"/>
      <c r="JIX73" s="33"/>
      <c r="JIY73" s="33"/>
      <c r="JIZ73" s="33"/>
      <c r="JJA73" s="33"/>
      <c r="JJB73" s="33"/>
      <c r="JJC73" s="33"/>
      <c r="JJD73" s="33"/>
      <c r="JJE73" s="33"/>
      <c r="JJF73" s="33"/>
      <c r="JJG73" s="33"/>
      <c r="JJH73" s="33"/>
      <c r="JJI73" s="33"/>
      <c r="JJJ73" s="33"/>
      <c r="JJK73" s="33"/>
      <c r="JJL73" s="33"/>
      <c r="JJM73" s="33"/>
      <c r="JJN73" s="33"/>
      <c r="JJO73" s="33"/>
      <c r="JJP73" s="33"/>
      <c r="JJQ73" s="33"/>
      <c r="JJR73" s="33"/>
      <c r="JJS73" s="33"/>
      <c r="JJT73" s="33"/>
      <c r="JJU73" s="33"/>
      <c r="JJV73" s="33"/>
      <c r="JJW73" s="33"/>
      <c r="JJX73" s="33"/>
      <c r="JJY73" s="33"/>
      <c r="JJZ73" s="33"/>
      <c r="JKA73" s="33"/>
      <c r="JKB73" s="33"/>
      <c r="JKC73" s="33"/>
      <c r="JKD73" s="33"/>
      <c r="JKE73" s="33"/>
      <c r="JKF73" s="33"/>
      <c r="JKG73" s="33"/>
      <c r="JKH73" s="33"/>
      <c r="JKI73" s="33"/>
      <c r="JKJ73" s="33"/>
      <c r="JKK73" s="33"/>
      <c r="JKL73" s="33"/>
      <c r="JKM73" s="33"/>
      <c r="JKN73" s="33"/>
      <c r="JKO73" s="33"/>
      <c r="JKP73" s="33"/>
      <c r="JKQ73" s="33"/>
      <c r="JKR73" s="33"/>
      <c r="JKS73" s="33"/>
      <c r="JKT73" s="33"/>
      <c r="JKU73" s="33"/>
      <c r="JKV73" s="33"/>
      <c r="JKW73" s="33"/>
      <c r="JKX73" s="33"/>
      <c r="JKY73" s="33"/>
      <c r="JKZ73" s="33"/>
      <c r="JLA73" s="33"/>
      <c r="JLB73" s="33"/>
      <c r="JLC73" s="33"/>
      <c r="JLD73" s="33"/>
      <c r="JLE73" s="33"/>
      <c r="JLF73" s="33"/>
      <c r="JLG73" s="33"/>
      <c r="JLH73" s="33"/>
      <c r="JLI73" s="33"/>
      <c r="JLJ73" s="33"/>
      <c r="JLK73" s="33"/>
      <c r="JLL73" s="33"/>
      <c r="JLM73" s="33"/>
      <c r="JLN73" s="33"/>
      <c r="JLO73" s="33"/>
      <c r="JLP73" s="33"/>
      <c r="JLQ73" s="33"/>
      <c r="JLR73" s="33"/>
      <c r="JLS73" s="33"/>
      <c r="JLT73" s="33"/>
      <c r="JLU73" s="33"/>
      <c r="JLV73" s="33"/>
      <c r="JLW73" s="33"/>
      <c r="JLX73" s="33"/>
      <c r="JLY73" s="33"/>
      <c r="JLZ73" s="33"/>
      <c r="JMA73" s="33"/>
      <c r="JMB73" s="33"/>
      <c r="JMC73" s="33"/>
      <c r="JMD73" s="33"/>
      <c r="JME73" s="33"/>
      <c r="JMF73" s="33"/>
      <c r="JMG73" s="33"/>
      <c r="JMH73" s="33"/>
      <c r="JMI73" s="33"/>
      <c r="JMJ73" s="33"/>
      <c r="JMK73" s="33"/>
      <c r="JML73" s="33"/>
      <c r="JMM73" s="33"/>
      <c r="JMN73" s="33"/>
      <c r="JMO73" s="33"/>
      <c r="JMP73" s="33"/>
      <c r="JMQ73" s="33"/>
      <c r="JMR73" s="33"/>
      <c r="JMS73" s="33"/>
      <c r="JMT73" s="33"/>
      <c r="JMU73" s="33"/>
      <c r="JMV73" s="33"/>
      <c r="JMW73" s="33"/>
      <c r="JMX73" s="33"/>
      <c r="JMY73" s="33"/>
      <c r="JMZ73" s="33"/>
      <c r="JNA73" s="33"/>
      <c r="JNB73" s="33"/>
      <c r="JNC73" s="33"/>
      <c r="JND73" s="33"/>
      <c r="JNE73" s="33"/>
      <c r="JNF73" s="33"/>
      <c r="JNG73" s="33"/>
      <c r="JNH73" s="33"/>
      <c r="JNI73" s="33"/>
      <c r="JNJ73" s="33"/>
      <c r="JNK73" s="33"/>
      <c r="JNL73" s="33"/>
      <c r="JNM73" s="33"/>
      <c r="JNN73" s="33"/>
      <c r="JNO73" s="33"/>
      <c r="JNP73" s="33"/>
      <c r="JNQ73" s="33"/>
      <c r="JNR73" s="33"/>
      <c r="JNS73" s="33"/>
      <c r="JNT73" s="33"/>
      <c r="JNU73" s="33"/>
      <c r="JNV73" s="33"/>
      <c r="JNW73" s="33"/>
      <c r="JNX73" s="33"/>
      <c r="JNY73" s="33"/>
      <c r="JNZ73" s="33"/>
      <c r="JOA73" s="33"/>
      <c r="JOB73" s="33"/>
      <c r="JOC73" s="33"/>
      <c r="JOD73" s="33"/>
      <c r="JOE73" s="33"/>
      <c r="JOF73" s="33"/>
      <c r="JOG73" s="33"/>
      <c r="JOH73" s="33"/>
      <c r="JOI73" s="33"/>
      <c r="JOJ73" s="33"/>
      <c r="JOK73" s="33"/>
      <c r="JOL73" s="33"/>
      <c r="JOM73" s="33"/>
      <c r="JON73" s="33"/>
      <c r="JOO73" s="33"/>
      <c r="JOP73" s="33"/>
      <c r="JOQ73" s="33"/>
      <c r="JOR73" s="33"/>
      <c r="JOS73" s="33"/>
      <c r="JOT73" s="33"/>
      <c r="JOU73" s="33"/>
      <c r="JOV73" s="33"/>
      <c r="JOW73" s="33"/>
      <c r="JOX73" s="33"/>
      <c r="JOY73" s="33"/>
      <c r="JOZ73" s="33"/>
      <c r="JPA73" s="33"/>
      <c r="JPB73" s="33"/>
      <c r="JPC73" s="33"/>
      <c r="JPD73" s="33"/>
      <c r="JPE73" s="33"/>
      <c r="JPF73" s="33"/>
      <c r="JPG73" s="33"/>
      <c r="JPH73" s="33"/>
      <c r="JPI73" s="33"/>
      <c r="JPJ73" s="33"/>
      <c r="JPK73" s="33"/>
      <c r="JPL73" s="33"/>
      <c r="JPM73" s="33"/>
      <c r="JPN73" s="33"/>
      <c r="JPO73" s="33"/>
      <c r="JPP73" s="33"/>
      <c r="JPQ73" s="33"/>
      <c r="JPR73" s="33"/>
      <c r="JPS73" s="33"/>
      <c r="JPT73" s="33"/>
      <c r="JPU73" s="33"/>
      <c r="JPV73" s="33"/>
      <c r="JPW73" s="33"/>
      <c r="JPX73" s="33"/>
      <c r="JPY73" s="33"/>
      <c r="JPZ73" s="33"/>
      <c r="JQA73" s="33"/>
      <c r="JQB73" s="33"/>
      <c r="JQC73" s="33"/>
      <c r="JQD73" s="33"/>
      <c r="JQE73" s="33"/>
      <c r="JQF73" s="33"/>
      <c r="JQG73" s="33"/>
      <c r="JQH73" s="33"/>
      <c r="JQI73" s="33"/>
      <c r="JQJ73" s="33"/>
      <c r="JQK73" s="33"/>
      <c r="JQL73" s="33"/>
      <c r="JQM73" s="33"/>
      <c r="JQN73" s="33"/>
      <c r="JQO73" s="33"/>
      <c r="JQP73" s="33"/>
      <c r="JQQ73" s="33"/>
      <c r="JQR73" s="33"/>
      <c r="JQS73" s="33"/>
      <c r="JQT73" s="33"/>
      <c r="JQU73" s="33"/>
      <c r="JQV73" s="33"/>
      <c r="JQW73" s="33"/>
      <c r="JQX73" s="33"/>
      <c r="JQY73" s="33"/>
      <c r="JQZ73" s="33"/>
      <c r="JRA73" s="33"/>
      <c r="JRB73" s="33"/>
      <c r="JRC73" s="33"/>
      <c r="JRD73" s="33"/>
      <c r="JRE73" s="33"/>
      <c r="JRF73" s="33"/>
      <c r="JRG73" s="33"/>
      <c r="JRH73" s="33"/>
      <c r="JRI73" s="33"/>
      <c r="JRJ73" s="33"/>
      <c r="JRK73" s="33"/>
      <c r="JRL73" s="33"/>
      <c r="JRM73" s="33"/>
      <c r="JRN73" s="33"/>
      <c r="JRO73" s="33"/>
      <c r="JRP73" s="33"/>
      <c r="JRQ73" s="33"/>
      <c r="JRR73" s="33"/>
      <c r="JRS73" s="33"/>
      <c r="JRT73" s="33"/>
      <c r="JRU73" s="33"/>
      <c r="JRV73" s="33"/>
      <c r="JRW73" s="33"/>
      <c r="JRX73" s="33"/>
      <c r="JRY73" s="33"/>
      <c r="JRZ73" s="33"/>
      <c r="JSA73" s="33"/>
      <c r="JSB73" s="33"/>
      <c r="JSC73" s="33"/>
      <c r="JSD73" s="33"/>
      <c r="JSE73" s="33"/>
      <c r="JSF73" s="33"/>
      <c r="JSG73" s="33"/>
      <c r="JSH73" s="33"/>
      <c r="JSI73" s="33"/>
      <c r="JSJ73" s="33"/>
      <c r="JSK73" s="33"/>
      <c r="JSL73" s="33"/>
      <c r="JSM73" s="33"/>
      <c r="JSN73" s="33"/>
      <c r="JSO73" s="33"/>
      <c r="JSP73" s="33"/>
      <c r="JSQ73" s="33"/>
      <c r="JSR73" s="33"/>
      <c r="JSS73" s="33"/>
      <c r="JST73" s="33"/>
      <c r="JSU73" s="33"/>
      <c r="JSV73" s="33"/>
      <c r="JSW73" s="33"/>
      <c r="JSX73" s="33"/>
      <c r="JSY73" s="33"/>
      <c r="JSZ73" s="33"/>
      <c r="JTA73" s="33"/>
      <c r="JTB73" s="33"/>
      <c r="JTC73" s="33"/>
      <c r="JTD73" s="33"/>
      <c r="JTE73" s="33"/>
      <c r="JTF73" s="33"/>
      <c r="JTG73" s="33"/>
      <c r="JTH73" s="33"/>
      <c r="JTI73" s="33"/>
      <c r="JTJ73" s="33"/>
      <c r="JTK73" s="33"/>
      <c r="JTL73" s="33"/>
      <c r="JTM73" s="33"/>
      <c r="JTN73" s="33"/>
      <c r="JTO73" s="33"/>
      <c r="JTP73" s="33"/>
      <c r="JTQ73" s="33"/>
      <c r="JTR73" s="33"/>
      <c r="JTS73" s="33"/>
      <c r="JTT73" s="33"/>
      <c r="JTU73" s="33"/>
      <c r="JTV73" s="33"/>
      <c r="JTW73" s="33"/>
      <c r="JTX73" s="33"/>
      <c r="JTY73" s="33"/>
      <c r="JTZ73" s="33"/>
      <c r="JUA73" s="33"/>
      <c r="JUB73" s="33"/>
      <c r="JUC73" s="33"/>
      <c r="JUD73" s="33"/>
      <c r="JUE73" s="33"/>
      <c r="JUF73" s="33"/>
      <c r="JUG73" s="33"/>
      <c r="JUH73" s="33"/>
      <c r="JUI73" s="33"/>
      <c r="JUJ73" s="33"/>
      <c r="JUK73" s="33"/>
      <c r="JUL73" s="33"/>
      <c r="JUM73" s="33"/>
      <c r="JUN73" s="33"/>
      <c r="JUO73" s="33"/>
      <c r="JUP73" s="33"/>
      <c r="JUQ73" s="33"/>
      <c r="JUR73" s="33"/>
      <c r="JUS73" s="33"/>
      <c r="JUT73" s="33"/>
      <c r="JUU73" s="33"/>
      <c r="JUV73" s="33"/>
      <c r="JUW73" s="33"/>
      <c r="JUX73" s="33"/>
      <c r="JUY73" s="33"/>
      <c r="JUZ73" s="33"/>
      <c r="JVA73" s="33"/>
      <c r="JVB73" s="33"/>
      <c r="JVC73" s="33"/>
      <c r="JVD73" s="33"/>
      <c r="JVE73" s="33"/>
      <c r="JVF73" s="33"/>
      <c r="JVG73" s="33"/>
      <c r="JVH73" s="33"/>
      <c r="JVI73" s="33"/>
      <c r="JVJ73" s="33"/>
      <c r="JVK73" s="33"/>
      <c r="JVL73" s="33"/>
      <c r="JVM73" s="33"/>
      <c r="JVN73" s="33"/>
      <c r="JVO73" s="33"/>
      <c r="JVP73" s="33"/>
      <c r="JVQ73" s="33"/>
      <c r="JVR73" s="33"/>
      <c r="JVS73" s="33"/>
      <c r="JVT73" s="33"/>
      <c r="JVU73" s="33"/>
      <c r="JVV73" s="33"/>
      <c r="JVW73" s="33"/>
      <c r="JVX73" s="33"/>
      <c r="JVY73" s="33"/>
      <c r="JVZ73" s="33"/>
      <c r="JWA73" s="33"/>
      <c r="JWB73" s="33"/>
      <c r="JWC73" s="33"/>
      <c r="JWD73" s="33"/>
      <c r="JWE73" s="33"/>
      <c r="JWF73" s="33"/>
      <c r="JWG73" s="33"/>
      <c r="JWH73" s="33"/>
      <c r="JWI73" s="33"/>
      <c r="JWJ73" s="33"/>
      <c r="JWK73" s="33"/>
      <c r="JWL73" s="33"/>
      <c r="JWM73" s="33"/>
      <c r="JWN73" s="33"/>
      <c r="JWO73" s="33"/>
      <c r="JWP73" s="33"/>
      <c r="JWQ73" s="33"/>
      <c r="JWR73" s="33"/>
      <c r="JWS73" s="33"/>
      <c r="JWT73" s="33"/>
      <c r="JWU73" s="33"/>
      <c r="JWV73" s="33"/>
      <c r="JWW73" s="33"/>
      <c r="JWX73" s="33"/>
      <c r="JWY73" s="33"/>
      <c r="JWZ73" s="33"/>
      <c r="JXA73" s="33"/>
      <c r="JXB73" s="33"/>
      <c r="JXC73" s="33"/>
      <c r="JXD73" s="33"/>
      <c r="JXE73" s="33"/>
      <c r="JXF73" s="33"/>
      <c r="JXG73" s="33"/>
      <c r="JXH73" s="33"/>
      <c r="JXI73" s="33"/>
      <c r="JXJ73" s="33"/>
      <c r="JXK73" s="33"/>
      <c r="JXL73" s="33"/>
      <c r="JXM73" s="33"/>
      <c r="JXN73" s="33"/>
      <c r="JXO73" s="33"/>
      <c r="JXP73" s="33"/>
      <c r="JXQ73" s="33"/>
      <c r="JXR73" s="33"/>
      <c r="JXS73" s="33"/>
      <c r="JXT73" s="33"/>
      <c r="JXU73" s="33"/>
      <c r="JXV73" s="33"/>
      <c r="JXW73" s="33"/>
      <c r="JXX73" s="33"/>
      <c r="JXY73" s="33"/>
      <c r="JXZ73" s="33"/>
      <c r="JYA73" s="33"/>
      <c r="JYB73" s="33"/>
      <c r="JYC73" s="33"/>
      <c r="JYD73" s="33"/>
      <c r="JYE73" s="33"/>
      <c r="JYF73" s="33"/>
      <c r="JYG73" s="33"/>
      <c r="JYH73" s="33"/>
      <c r="JYI73" s="33"/>
      <c r="JYJ73" s="33"/>
      <c r="JYK73" s="33"/>
      <c r="JYL73" s="33"/>
      <c r="JYM73" s="33"/>
      <c r="JYN73" s="33"/>
      <c r="JYO73" s="33"/>
      <c r="JYP73" s="33"/>
      <c r="JYQ73" s="33"/>
      <c r="JYR73" s="33"/>
      <c r="JYS73" s="33"/>
      <c r="JYT73" s="33"/>
      <c r="JYU73" s="33"/>
      <c r="JYV73" s="33"/>
      <c r="JYW73" s="33"/>
      <c r="JYX73" s="33"/>
      <c r="JYY73" s="33"/>
      <c r="JYZ73" s="33"/>
      <c r="JZA73" s="33"/>
      <c r="JZB73" s="33"/>
      <c r="JZC73" s="33"/>
      <c r="JZD73" s="33"/>
      <c r="JZE73" s="33"/>
      <c r="JZF73" s="33"/>
      <c r="JZG73" s="33"/>
      <c r="JZH73" s="33"/>
      <c r="JZI73" s="33"/>
      <c r="JZJ73" s="33"/>
      <c r="JZK73" s="33"/>
      <c r="JZL73" s="33"/>
      <c r="JZM73" s="33"/>
      <c r="JZN73" s="33"/>
      <c r="JZO73" s="33"/>
      <c r="JZP73" s="33"/>
      <c r="JZQ73" s="33"/>
      <c r="JZR73" s="33"/>
      <c r="JZS73" s="33"/>
      <c r="JZT73" s="33"/>
      <c r="JZU73" s="33"/>
      <c r="JZV73" s="33"/>
      <c r="JZW73" s="33"/>
      <c r="JZX73" s="33"/>
      <c r="JZY73" s="33"/>
      <c r="JZZ73" s="33"/>
      <c r="KAA73" s="33"/>
      <c r="KAB73" s="33"/>
      <c r="KAC73" s="33"/>
      <c r="KAD73" s="33"/>
      <c r="KAE73" s="33"/>
      <c r="KAF73" s="33"/>
      <c r="KAG73" s="33"/>
      <c r="KAH73" s="33"/>
      <c r="KAI73" s="33"/>
      <c r="KAJ73" s="33"/>
      <c r="KAK73" s="33"/>
      <c r="KAL73" s="33"/>
      <c r="KAM73" s="33"/>
      <c r="KAN73" s="33"/>
      <c r="KAO73" s="33"/>
      <c r="KAP73" s="33"/>
      <c r="KAQ73" s="33"/>
      <c r="KAR73" s="33"/>
      <c r="KAS73" s="33"/>
      <c r="KAT73" s="33"/>
      <c r="KAU73" s="33"/>
      <c r="KAV73" s="33"/>
      <c r="KAW73" s="33"/>
      <c r="KAX73" s="33"/>
      <c r="KAY73" s="33"/>
      <c r="KAZ73" s="33"/>
      <c r="KBA73" s="33"/>
      <c r="KBB73" s="33"/>
      <c r="KBC73" s="33"/>
      <c r="KBD73" s="33"/>
      <c r="KBE73" s="33"/>
      <c r="KBF73" s="33"/>
      <c r="KBG73" s="33"/>
      <c r="KBH73" s="33"/>
      <c r="KBI73" s="33"/>
      <c r="KBJ73" s="33"/>
      <c r="KBK73" s="33"/>
      <c r="KBL73" s="33"/>
      <c r="KBM73" s="33"/>
      <c r="KBN73" s="33"/>
      <c r="KBO73" s="33"/>
      <c r="KBP73" s="33"/>
      <c r="KBQ73" s="33"/>
      <c r="KBR73" s="33"/>
      <c r="KBS73" s="33"/>
      <c r="KBT73" s="33"/>
      <c r="KBU73" s="33"/>
      <c r="KBV73" s="33"/>
      <c r="KBW73" s="33"/>
      <c r="KBX73" s="33"/>
      <c r="KBY73" s="33"/>
      <c r="KBZ73" s="33"/>
      <c r="KCA73" s="33"/>
      <c r="KCB73" s="33"/>
      <c r="KCC73" s="33"/>
      <c r="KCD73" s="33"/>
      <c r="KCE73" s="33"/>
      <c r="KCF73" s="33"/>
      <c r="KCG73" s="33"/>
      <c r="KCH73" s="33"/>
      <c r="KCI73" s="33"/>
      <c r="KCJ73" s="33"/>
      <c r="KCK73" s="33"/>
      <c r="KCL73" s="33"/>
      <c r="KCM73" s="33"/>
      <c r="KCN73" s="33"/>
      <c r="KCO73" s="33"/>
      <c r="KCP73" s="33"/>
      <c r="KCQ73" s="33"/>
      <c r="KCR73" s="33"/>
      <c r="KCS73" s="33"/>
      <c r="KCT73" s="33"/>
      <c r="KCU73" s="33"/>
      <c r="KCV73" s="33"/>
      <c r="KCW73" s="33"/>
      <c r="KCX73" s="33"/>
      <c r="KCY73" s="33"/>
      <c r="KCZ73" s="33"/>
      <c r="KDA73" s="33"/>
      <c r="KDB73" s="33"/>
      <c r="KDC73" s="33"/>
      <c r="KDD73" s="33"/>
      <c r="KDE73" s="33"/>
      <c r="KDF73" s="33"/>
      <c r="KDG73" s="33"/>
      <c r="KDH73" s="33"/>
      <c r="KDI73" s="33"/>
      <c r="KDJ73" s="33"/>
      <c r="KDK73" s="33"/>
      <c r="KDL73" s="33"/>
      <c r="KDM73" s="33"/>
      <c r="KDN73" s="33"/>
      <c r="KDO73" s="33"/>
      <c r="KDP73" s="33"/>
      <c r="KDQ73" s="33"/>
      <c r="KDR73" s="33"/>
      <c r="KDS73" s="33"/>
      <c r="KDT73" s="33"/>
      <c r="KDU73" s="33"/>
      <c r="KDV73" s="33"/>
      <c r="KDW73" s="33"/>
      <c r="KDX73" s="33"/>
      <c r="KDY73" s="33"/>
      <c r="KDZ73" s="33"/>
      <c r="KEA73" s="33"/>
      <c r="KEB73" s="33"/>
      <c r="KEC73" s="33"/>
      <c r="KED73" s="33"/>
      <c r="KEE73" s="33"/>
      <c r="KEF73" s="33"/>
      <c r="KEG73" s="33"/>
      <c r="KEH73" s="33"/>
      <c r="KEI73" s="33"/>
      <c r="KEJ73" s="33"/>
      <c r="KEK73" s="33"/>
      <c r="KEL73" s="33"/>
      <c r="KEM73" s="33"/>
      <c r="KEN73" s="33"/>
      <c r="KEO73" s="33"/>
      <c r="KEP73" s="33"/>
      <c r="KEQ73" s="33"/>
      <c r="KER73" s="33"/>
      <c r="KES73" s="33"/>
      <c r="KET73" s="33"/>
      <c r="KEU73" s="33"/>
      <c r="KEV73" s="33"/>
      <c r="KEW73" s="33"/>
      <c r="KEX73" s="33"/>
      <c r="KEY73" s="33"/>
      <c r="KEZ73" s="33"/>
      <c r="KFA73" s="33"/>
      <c r="KFB73" s="33"/>
      <c r="KFC73" s="33"/>
      <c r="KFD73" s="33"/>
      <c r="KFE73" s="33"/>
      <c r="KFF73" s="33"/>
      <c r="KFG73" s="33"/>
      <c r="KFH73" s="33"/>
      <c r="KFI73" s="33"/>
      <c r="KFJ73" s="33"/>
      <c r="KFK73" s="33"/>
      <c r="KFL73" s="33"/>
      <c r="KFM73" s="33"/>
      <c r="KFN73" s="33"/>
      <c r="KFO73" s="33"/>
      <c r="KFP73" s="33"/>
      <c r="KFQ73" s="33"/>
      <c r="KFR73" s="33"/>
      <c r="KFS73" s="33"/>
      <c r="KFT73" s="33"/>
      <c r="KFU73" s="33"/>
      <c r="KFV73" s="33"/>
      <c r="KFW73" s="33"/>
      <c r="KFX73" s="33"/>
      <c r="KFY73" s="33"/>
      <c r="KFZ73" s="33"/>
      <c r="KGA73" s="33"/>
      <c r="KGB73" s="33"/>
      <c r="KGC73" s="33"/>
      <c r="KGD73" s="33"/>
      <c r="KGE73" s="33"/>
      <c r="KGF73" s="33"/>
      <c r="KGG73" s="33"/>
      <c r="KGH73" s="33"/>
      <c r="KGI73" s="33"/>
      <c r="KGJ73" s="33"/>
      <c r="KGK73" s="33"/>
      <c r="KGL73" s="33"/>
      <c r="KGM73" s="33"/>
      <c r="KGN73" s="33"/>
      <c r="KGO73" s="33"/>
      <c r="KGP73" s="33"/>
      <c r="KGQ73" s="33"/>
      <c r="KGR73" s="33"/>
      <c r="KGS73" s="33"/>
      <c r="KGT73" s="33"/>
      <c r="KGU73" s="33"/>
      <c r="KGV73" s="33"/>
      <c r="KGW73" s="33"/>
      <c r="KGX73" s="33"/>
      <c r="KGY73" s="33"/>
      <c r="KGZ73" s="33"/>
      <c r="KHA73" s="33"/>
      <c r="KHB73" s="33"/>
      <c r="KHC73" s="33"/>
      <c r="KHD73" s="33"/>
      <c r="KHE73" s="33"/>
      <c r="KHF73" s="33"/>
      <c r="KHG73" s="33"/>
      <c r="KHH73" s="33"/>
      <c r="KHI73" s="33"/>
      <c r="KHJ73" s="33"/>
      <c r="KHK73" s="33"/>
      <c r="KHL73" s="33"/>
      <c r="KHM73" s="33"/>
      <c r="KHN73" s="33"/>
      <c r="KHO73" s="33"/>
      <c r="KHP73" s="33"/>
      <c r="KHQ73" s="33"/>
      <c r="KHR73" s="33"/>
      <c r="KHS73" s="33"/>
      <c r="KHT73" s="33"/>
      <c r="KHU73" s="33"/>
      <c r="KHV73" s="33"/>
      <c r="KHW73" s="33"/>
      <c r="KHX73" s="33"/>
      <c r="KHY73" s="33"/>
      <c r="KHZ73" s="33"/>
      <c r="KIA73" s="33"/>
      <c r="KIB73" s="33"/>
      <c r="KIC73" s="33"/>
      <c r="KID73" s="33"/>
      <c r="KIE73" s="33"/>
      <c r="KIF73" s="33"/>
      <c r="KIG73" s="33"/>
      <c r="KIH73" s="33"/>
      <c r="KII73" s="33"/>
      <c r="KIJ73" s="33"/>
      <c r="KIK73" s="33"/>
      <c r="KIL73" s="33"/>
      <c r="KIM73" s="33"/>
      <c r="KIN73" s="33"/>
      <c r="KIO73" s="33"/>
      <c r="KIP73" s="33"/>
      <c r="KIQ73" s="33"/>
      <c r="KIR73" s="33"/>
      <c r="KIS73" s="33"/>
      <c r="KIT73" s="33"/>
      <c r="KIU73" s="33"/>
      <c r="KIV73" s="33"/>
      <c r="KIW73" s="33"/>
      <c r="KIX73" s="33"/>
      <c r="KIY73" s="33"/>
      <c r="KIZ73" s="33"/>
      <c r="KJA73" s="33"/>
      <c r="KJB73" s="33"/>
      <c r="KJC73" s="33"/>
      <c r="KJD73" s="33"/>
      <c r="KJE73" s="33"/>
      <c r="KJF73" s="33"/>
      <c r="KJG73" s="33"/>
      <c r="KJH73" s="33"/>
      <c r="KJI73" s="33"/>
      <c r="KJJ73" s="33"/>
      <c r="KJK73" s="33"/>
      <c r="KJL73" s="33"/>
      <c r="KJM73" s="33"/>
      <c r="KJN73" s="33"/>
      <c r="KJO73" s="33"/>
      <c r="KJP73" s="33"/>
      <c r="KJQ73" s="33"/>
      <c r="KJR73" s="33"/>
      <c r="KJS73" s="33"/>
      <c r="KJT73" s="33"/>
      <c r="KJU73" s="33"/>
      <c r="KJV73" s="33"/>
      <c r="KJW73" s="33"/>
      <c r="KJX73" s="33"/>
      <c r="KJY73" s="33"/>
      <c r="KJZ73" s="33"/>
      <c r="KKA73" s="33"/>
      <c r="KKB73" s="33"/>
      <c r="KKC73" s="33"/>
      <c r="KKD73" s="33"/>
      <c r="KKE73" s="33"/>
      <c r="KKF73" s="33"/>
      <c r="KKG73" s="33"/>
      <c r="KKH73" s="33"/>
      <c r="KKI73" s="33"/>
      <c r="KKJ73" s="33"/>
      <c r="KKK73" s="33"/>
      <c r="KKL73" s="33"/>
      <c r="KKM73" s="33"/>
      <c r="KKN73" s="33"/>
      <c r="KKO73" s="33"/>
      <c r="KKP73" s="33"/>
      <c r="KKQ73" s="33"/>
      <c r="KKR73" s="33"/>
      <c r="KKS73" s="33"/>
      <c r="KKT73" s="33"/>
      <c r="KKU73" s="33"/>
      <c r="KKV73" s="33"/>
      <c r="KKW73" s="33"/>
      <c r="KKX73" s="33"/>
      <c r="KKY73" s="33"/>
      <c r="KKZ73" s="33"/>
      <c r="KLA73" s="33"/>
      <c r="KLB73" s="33"/>
      <c r="KLC73" s="33"/>
      <c r="KLD73" s="33"/>
      <c r="KLE73" s="33"/>
      <c r="KLF73" s="33"/>
      <c r="KLG73" s="33"/>
      <c r="KLH73" s="33"/>
      <c r="KLI73" s="33"/>
      <c r="KLJ73" s="33"/>
      <c r="KLK73" s="33"/>
      <c r="KLL73" s="33"/>
      <c r="KLM73" s="33"/>
      <c r="KLN73" s="33"/>
      <c r="KLO73" s="33"/>
      <c r="KLP73" s="33"/>
      <c r="KLQ73" s="33"/>
      <c r="KLR73" s="33"/>
      <c r="KLS73" s="33"/>
      <c r="KLT73" s="33"/>
      <c r="KLU73" s="33"/>
      <c r="KLV73" s="33"/>
      <c r="KLW73" s="33"/>
      <c r="KLX73" s="33"/>
      <c r="KLY73" s="33"/>
      <c r="KLZ73" s="33"/>
      <c r="KMA73" s="33"/>
      <c r="KMB73" s="33"/>
      <c r="KMC73" s="33"/>
      <c r="KMD73" s="33"/>
      <c r="KME73" s="33"/>
      <c r="KMF73" s="33"/>
      <c r="KMG73" s="33"/>
      <c r="KMH73" s="33"/>
      <c r="KMI73" s="33"/>
      <c r="KMJ73" s="33"/>
      <c r="KMK73" s="33"/>
      <c r="KML73" s="33"/>
      <c r="KMM73" s="33"/>
      <c r="KMN73" s="33"/>
      <c r="KMO73" s="33"/>
      <c r="KMP73" s="33"/>
      <c r="KMQ73" s="33"/>
      <c r="KMR73" s="33"/>
      <c r="KMS73" s="33"/>
      <c r="KMT73" s="33"/>
      <c r="KMU73" s="33"/>
      <c r="KMV73" s="33"/>
      <c r="KMW73" s="33"/>
      <c r="KMX73" s="33"/>
      <c r="KMY73" s="33"/>
      <c r="KMZ73" s="33"/>
      <c r="KNA73" s="33"/>
      <c r="KNB73" s="33"/>
      <c r="KNC73" s="33"/>
      <c r="KND73" s="33"/>
      <c r="KNE73" s="33"/>
      <c r="KNF73" s="33"/>
      <c r="KNG73" s="33"/>
      <c r="KNH73" s="33"/>
      <c r="KNI73" s="33"/>
      <c r="KNJ73" s="33"/>
      <c r="KNK73" s="33"/>
      <c r="KNL73" s="33"/>
      <c r="KNM73" s="33"/>
      <c r="KNN73" s="33"/>
      <c r="KNO73" s="33"/>
      <c r="KNP73" s="33"/>
      <c r="KNQ73" s="33"/>
      <c r="KNR73" s="33"/>
      <c r="KNS73" s="33"/>
      <c r="KNT73" s="33"/>
      <c r="KNU73" s="33"/>
      <c r="KNV73" s="33"/>
      <c r="KNW73" s="33"/>
      <c r="KNX73" s="33"/>
      <c r="KNY73" s="33"/>
      <c r="KNZ73" s="33"/>
      <c r="KOA73" s="33"/>
      <c r="KOB73" s="33"/>
      <c r="KOC73" s="33"/>
      <c r="KOD73" s="33"/>
      <c r="KOE73" s="33"/>
      <c r="KOF73" s="33"/>
      <c r="KOG73" s="33"/>
      <c r="KOH73" s="33"/>
      <c r="KOI73" s="33"/>
      <c r="KOJ73" s="33"/>
      <c r="KOK73" s="33"/>
      <c r="KOL73" s="33"/>
      <c r="KOM73" s="33"/>
      <c r="KON73" s="33"/>
      <c r="KOO73" s="33"/>
      <c r="KOP73" s="33"/>
      <c r="KOQ73" s="33"/>
      <c r="KOR73" s="33"/>
      <c r="KOS73" s="33"/>
      <c r="KOT73" s="33"/>
      <c r="KOU73" s="33"/>
      <c r="KOV73" s="33"/>
      <c r="KOW73" s="33"/>
      <c r="KOX73" s="33"/>
      <c r="KOY73" s="33"/>
      <c r="KOZ73" s="33"/>
      <c r="KPA73" s="33"/>
      <c r="KPB73" s="33"/>
      <c r="KPC73" s="33"/>
      <c r="KPD73" s="33"/>
      <c r="KPE73" s="33"/>
      <c r="KPF73" s="33"/>
      <c r="KPG73" s="33"/>
      <c r="KPH73" s="33"/>
      <c r="KPI73" s="33"/>
      <c r="KPJ73" s="33"/>
      <c r="KPK73" s="33"/>
      <c r="KPL73" s="33"/>
      <c r="KPM73" s="33"/>
      <c r="KPN73" s="33"/>
      <c r="KPO73" s="33"/>
      <c r="KPP73" s="33"/>
      <c r="KPQ73" s="33"/>
      <c r="KPR73" s="33"/>
      <c r="KPS73" s="33"/>
      <c r="KPT73" s="33"/>
      <c r="KPU73" s="33"/>
      <c r="KPV73" s="33"/>
      <c r="KPW73" s="33"/>
      <c r="KPX73" s="33"/>
      <c r="KPY73" s="33"/>
      <c r="KPZ73" s="33"/>
      <c r="KQA73" s="33"/>
      <c r="KQB73" s="33"/>
      <c r="KQC73" s="33"/>
      <c r="KQD73" s="33"/>
      <c r="KQE73" s="33"/>
      <c r="KQF73" s="33"/>
      <c r="KQG73" s="33"/>
      <c r="KQH73" s="33"/>
      <c r="KQI73" s="33"/>
      <c r="KQJ73" s="33"/>
      <c r="KQK73" s="33"/>
      <c r="KQL73" s="33"/>
      <c r="KQM73" s="33"/>
      <c r="KQN73" s="33"/>
      <c r="KQO73" s="33"/>
      <c r="KQP73" s="33"/>
      <c r="KQQ73" s="33"/>
      <c r="KQR73" s="33"/>
      <c r="KQS73" s="33"/>
      <c r="KQT73" s="33"/>
      <c r="KQU73" s="33"/>
      <c r="KQV73" s="33"/>
      <c r="KQW73" s="33"/>
      <c r="KQX73" s="33"/>
      <c r="KQY73" s="33"/>
      <c r="KQZ73" s="33"/>
      <c r="KRA73" s="33"/>
      <c r="KRB73" s="33"/>
      <c r="KRC73" s="33"/>
      <c r="KRD73" s="33"/>
      <c r="KRE73" s="33"/>
      <c r="KRF73" s="33"/>
      <c r="KRG73" s="33"/>
      <c r="KRH73" s="33"/>
      <c r="KRI73" s="33"/>
      <c r="KRJ73" s="33"/>
      <c r="KRK73" s="33"/>
      <c r="KRL73" s="33"/>
      <c r="KRM73" s="33"/>
      <c r="KRN73" s="33"/>
      <c r="KRO73" s="33"/>
      <c r="KRP73" s="33"/>
      <c r="KRQ73" s="33"/>
      <c r="KRR73" s="33"/>
      <c r="KRS73" s="33"/>
      <c r="KRT73" s="33"/>
      <c r="KRU73" s="33"/>
      <c r="KRV73" s="33"/>
      <c r="KRW73" s="33"/>
      <c r="KRX73" s="33"/>
      <c r="KRY73" s="33"/>
      <c r="KRZ73" s="33"/>
      <c r="KSA73" s="33"/>
      <c r="KSB73" s="33"/>
      <c r="KSC73" s="33"/>
      <c r="KSD73" s="33"/>
      <c r="KSE73" s="33"/>
      <c r="KSF73" s="33"/>
      <c r="KSG73" s="33"/>
      <c r="KSH73" s="33"/>
      <c r="KSI73" s="33"/>
      <c r="KSJ73" s="33"/>
      <c r="KSK73" s="33"/>
      <c r="KSL73" s="33"/>
      <c r="KSM73" s="33"/>
      <c r="KSN73" s="33"/>
      <c r="KSO73" s="33"/>
      <c r="KSP73" s="33"/>
      <c r="KSQ73" s="33"/>
      <c r="KSR73" s="33"/>
      <c r="KSS73" s="33"/>
      <c r="KST73" s="33"/>
      <c r="KSU73" s="33"/>
      <c r="KSV73" s="33"/>
      <c r="KSW73" s="33"/>
      <c r="KSX73" s="33"/>
      <c r="KSY73" s="33"/>
      <c r="KSZ73" s="33"/>
      <c r="KTA73" s="33"/>
      <c r="KTB73" s="33"/>
      <c r="KTC73" s="33"/>
      <c r="KTD73" s="33"/>
      <c r="KTE73" s="33"/>
      <c r="KTF73" s="33"/>
      <c r="KTG73" s="33"/>
      <c r="KTH73" s="33"/>
      <c r="KTI73" s="33"/>
      <c r="KTJ73" s="33"/>
      <c r="KTK73" s="33"/>
      <c r="KTL73" s="33"/>
      <c r="KTM73" s="33"/>
      <c r="KTN73" s="33"/>
      <c r="KTO73" s="33"/>
      <c r="KTP73" s="33"/>
      <c r="KTQ73" s="33"/>
      <c r="KTR73" s="33"/>
      <c r="KTS73" s="33"/>
      <c r="KTT73" s="33"/>
      <c r="KTU73" s="33"/>
      <c r="KTV73" s="33"/>
      <c r="KTW73" s="33"/>
      <c r="KTX73" s="33"/>
      <c r="KTY73" s="33"/>
      <c r="KTZ73" s="33"/>
      <c r="KUA73" s="33"/>
      <c r="KUB73" s="33"/>
      <c r="KUC73" s="33"/>
      <c r="KUD73" s="33"/>
      <c r="KUE73" s="33"/>
      <c r="KUF73" s="33"/>
      <c r="KUG73" s="33"/>
      <c r="KUH73" s="33"/>
      <c r="KUI73" s="33"/>
      <c r="KUJ73" s="33"/>
      <c r="KUK73" s="33"/>
      <c r="KUL73" s="33"/>
      <c r="KUM73" s="33"/>
      <c r="KUN73" s="33"/>
      <c r="KUO73" s="33"/>
      <c r="KUP73" s="33"/>
      <c r="KUQ73" s="33"/>
      <c r="KUR73" s="33"/>
      <c r="KUS73" s="33"/>
      <c r="KUT73" s="33"/>
      <c r="KUU73" s="33"/>
      <c r="KUV73" s="33"/>
      <c r="KUW73" s="33"/>
      <c r="KUX73" s="33"/>
      <c r="KUY73" s="33"/>
      <c r="KUZ73" s="33"/>
      <c r="KVA73" s="33"/>
      <c r="KVB73" s="33"/>
      <c r="KVC73" s="33"/>
      <c r="KVD73" s="33"/>
      <c r="KVE73" s="33"/>
      <c r="KVF73" s="33"/>
      <c r="KVG73" s="33"/>
      <c r="KVH73" s="33"/>
      <c r="KVI73" s="33"/>
      <c r="KVJ73" s="33"/>
      <c r="KVK73" s="33"/>
      <c r="KVL73" s="33"/>
      <c r="KVM73" s="33"/>
      <c r="KVN73" s="33"/>
      <c r="KVO73" s="33"/>
      <c r="KVP73" s="33"/>
      <c r="KVQ73" s="33"/>
      <c r="KVR73" s="33"/>
      <c r="KVS73" s="33"/>
      <c r="KVT73" s="33"/>
      <c r="KVU73" s="33"/>
      <c r="KVV73" s="33"/>
      <c r="KVW73" s="33"/>
      <c r="KVX73" s="33"/>
      <c r="KVY73" s="33"/>
      <c r="KVZ73" s="33"/>
      <c r="KWA73" s="33"/>
      <c r="KWB73" s="33"/>
      <c r="KWC73" s="33"/>
      <c r="KWD73" s="33"/>
      <c r="KWE73" s="33"/>
      <c r="KWF73" s="33"/>
      <c r="KWG73" s="33"/>
      <c r="KWH73" s="33"/>
      <c r="KWI73" s="33"/>
      <c r="KWJ73" s="33"/>
      <c r="KWK73" s="33"/>
      <c r="KWL73" s="33"/>
      <c r="KWM73" s="33"/>
      <c r="KWN73" s="33"/>
      <c r="KWO73" s="33"/>
      <c r="KWP73" s="33"/>
      <c r="KWQ73" s="33"/>
      <c r="KWR73" s="33"/>
      <c r="KWS73" s="33"/>
      <c r="KWT73" s="33"/>
      <c r="KWU73" s="33"/>
      <c r="KWV73" s="33"/>
      <c r="KWW73" s="33"/>
      <c r="KWX73" s="33"/>
      <c r="KWY73" s="33"/>
      <c r="KWZ73" s="33"/>
      <c r="KXA73" s="33"/>
      <c r="KXB73" s="33"/>
      <c r="KXC73" s="33"/>
      <c r="KXD73" s="33"/>
      <c r="KXE73" s="33"/>
      <c r="KXF73" s="33"/>
      <c r="KXG73" s="33"/>
      <c r="KXH73" s="33"/>
      <c r="KXI73" s="33"/>
      <c r="KXJ73" s="33"/>
      <c r="KXK73" s="33"/>
      <c r="KXL73" s="33"/>
      <c r="KXM73" s="33"/>
      <c r="KXN73" s="33"/>
      <c r="KXO73" s="33"/>
      <c r="KXP73" s="33"/>
      <c r="KXQ73" s="33"/>
      <c r="KXR73" s="33"/>
      <c r="KXS73" s="33"/>
      <c r="KXT73" s="33"/>
      <c r="KXU73" s="33"/>
      <c r="KXV73" s="33"/>
      <c r="KXW73" s="33"/>
      <c r="KXX73" s="33"/>
      <c r="KXY73" s="33"/>
      <c r="KXZ73" s="33"/>
      <c r="KYA73" s="33"/>
      <c r="KYB73" s="33"/>
      <c r="KYC73" s="33"/>
      <c r="KYD73" s="33"/>
      <c r="KYE73" s="33"/>
      <c r="KYF73" s="33"/>
      <c r="KYG73" s="33"/>
      <c r="KYH73" s="33"/>
      <c r="KYI73" s="33"/>
      <c r="KYJ73" s="33"/>
      <c r="KYK73" s="33"/>
      <c r="KYL73" s="33"/>
      <c r="KYM73" s="33"/>
      <c r="KYN73" s="33"/>
      <c r="KYO73" s="33"/>
      <c r="KYP73" s="33"/>
      <c r="KYQ73" s="33"/>
      <c r="KYR73" s="33"/>
      <c r="KYS73" s="33"/>
      <c r="KYT73" s="33"/>
      <c r="KYU73" s="33"/>
      <c r="KYV73" s="33"/>
      <c r="KYW73" s="33"/>
      <c r="KYX73" s="33"/>
      <c r="KYY73" s="33"/>
      <c r="KYZ73" s="33"/>
      <c r="KZA73" s="33"/>
      <c r="KZB73" s="33"/>
      <c r="KZC73" s="33"/>
      <c r="KZD73" s="33"/>
      <c r="KZE73" s="33"/>
      <c r="KZF73" s="33"/>
      <c r="KZG73" s="33"/>
      <c r="KZH73" s="33"/>
      <c r="KZI73" s="33"/>
      <c r="KZJ73" s="33"/>
      <c r="KZK73" s="33"/>
      <c r="KZL73" s="33"/>
      <c r="KZM73" s="33"/>
      <c r="KZN73" s="33"/>
      <c r="KZO73" s="33"/>
      <c r="KZP73" s="33"/>
      <c r="KZQ73" s="33"/>
      <c r="KZR73" s="33"/>
      <c r="KZS73" s="33"/>
      <c r="KZT73" s="33"/>
      <c r="KZU73" s="33"/>
      <c r="KZV73" s="33"/>
      <c r="KZW73" s="33"/>
      <c r="KZX73" s="33"/>
      <c r="KZY73" s="33"/>
      <c r="KZZ73" s="33"/>
      <c r="LAA73" s="33"/>
      <c r="LAB73" s="33"/>
      <c r="LAC73" s="33"/>
      <c r="LAD73" s="33"/>
      <c r="LAE73" s="33"/>
      <c r="LAF73" s="33"/>
      <c r="LAG73" s="33"/>
      <c r="LAH73" s="33"/>
      <c r="LAI73" s="33"/>
      <c r="LAJ73" s="33"/>
      <c r="LAK73" s="33"/>
      <c r="LAL73" s="33"/>
      <c r="LAM73" s="33"/>
      <c r="LAN73" s="33"/>
      <c r="LAO73" s="33"/>
      <c r="LAP73" s="33"/>
      <c r="LAQ73" s="33"/>
      <c r="LAR73" s="33"/>
      <c r="LAS73" s="33"/>
      <c r="LAT73" s="33"/>
      <c r="LAU73" s="33"/>
      <c r="LAV73" s="33"/>
      <c r="LAW73" s="33"/>
      <c r="LAX73" s="33"/>
      <c r="LAY73" s="33"/>
      <c r="LAZ73" s="33"/>
      <c r="LBA73" s="33"/>
      <c r="LBB73" s="33"/>
      <c r="LBC73" s="33"/>
      <c r="LBD73" s="33"/>
      <c r="LBE73" s="33"/>
      <c r="LBF73" s="33"/>
      <c r="LBG73" s="33"/>
      <c r="LBH73" s="33"/>
      <c r="LBI73" s="33"/>
      <c r="LBJ73" s="33"/>
      <c r="LBK73" s="33"/>
      <c r="LBL73" s="33"/>
      <c r="LBM73" s="33"/>
      <c r="LBN73" s="33"/>
      <c r="LBO73" s="33"/>
      <c r="LBP73" s="33"/>
      <c r="LBQ73" s="33"/>
      <c r="LBR73" s="33"/>
      <c r="LBS73" s="33"/>
      <c r="LBT73" s="33"/>
      <c r="LBU73" s="33"/>
      <c r="LBV73" s="33"/>
      <c r="LBW73" s="33"/>
      <c r="LBX73" s="33"/>
      <c r="LBY73" s="33"/>
      <c r="LBZ73" s="33"/>
      <c r="LCA73" s="33"/>
      <c r="LCB73" s="33"/>
      <c r="LCC73" s="33"/>
      <c r="LCD73" s="33"/>
      <c r="LCE73" s="33"/>
      <c r="LCF73" s="33"/>
      <c r="LCG73" s="33"/>
      <c r="LCH73" s="33"/>
      <c r="LCI73" s="33"/>
      <c r="LCJ73" s="33"/>
      <c r="LCK73" s="33"/>
      <c r="LCL73" s="33"/>
      <c r="LCM73" s="33"/>
      <c r="LCN73" s="33"/>
      <c r="LCO73" s="33"/>
      <c r="LCP73" s="33"/>
      <c r="LCQ73" s="33"/>
      <c r="LCR73" s="33"/>
      <c r="LCS73" s="33"/>
      <c r="LCT73" s="33"/>
      <c r="LCU73" s="33"/>
      <c r="LCV73" s="33"/>
      <c r="LCW73" s="33"/>
      <c r="LCX73" s="33"/>
      <c r="LCY73" s="33"/>
      <c r="LCZ73" s="33"/>
      <c r="LDA73" s="33"/>
      <c r="LDB73" s="33"/>
      <c r="LDC73" s="33"/>
      <c r="LDD73" s="33"/>
      <c r="LDE73" s="33"/>
      <c r="LDF73" s="33"/>
      <c r="LDG73" s="33"/>
      <c r="LDH73" s="33"/>
      <c r="LDI73" s="33"/>
      <c r="LDJ73" s="33"/>
      <c r="LDK73" s="33"/>
      <c r="LDL73" s="33"/>
      <c r="LDM73" s="33"/>
      <c r="LDN73" s="33"/>
      <c r="LDO73" s="33"/>
      <c r="LDP73" s="33"/>
      <c r="LDQ73" s="33"/>
      <c r="LDR73" s="33"/>
      <c r="LDS73" s="33"/>
      <c r="LDT73" s="33"/>
      <c r="LDU73" s="33"/>
      <c r="LDV73" s="33"/>
      <c r="LDW73" s="33"/>
      <c r="LDX73" s="33"/>
      <c r="LDY73" s="33"/>
      <c r="LDZ73" s="33"/>
      <c r="LEA73" s="33"/>
      <c r="LEB73" s="33"/>
      <c r="LEC73" s="33"/>
      <c r="LED73" s="33"/>
      <c r="LEE73" s="33"/>
      <c r="LEF73" s="33"/>
      <c r="LEG73" s="33"/>
      <c r="LEH73" s="33"/>
      <c r="LEI73" s="33"/>
      <c r="LEJ73" s="33"/>
      <c r="LEK73" s="33"/>
      <c r="LEL73" s="33"/>
      <c r="LEM73" s="33"/>
      <c r="LEN73" s="33"/>
      <c r="LEO73" s="33"/>
      <c r="LEP73" s="33"/>
      <c r="LEQ73" s="33"/>
      <c r="LER73" s="33"/>
      <c r="LES73" s="33"/>
      <c r="LET73" s="33"/>
      <c r="LEU73" s="33"/>
      <c r="LEV73" s="33"/>
      <c r="LEW73" s="33"/>
      <c r="LEX73" s="33"/>
      <c r="LEY73" s="33"/>
      <c r="LEZ73" s="33"/>
      <c r="LFA73" s="33"/>
      <c r="LFB73" s="33"/>
      <c r="LFC73" s="33"/>
      <c r="LFD73" s="33"/>
      <c r="LFE73" s="33"/>
      <c r="LFF73" s="33"/>
      <c r="LFG73" s="33"/>
      <c r="LFH73" s="33"/>
      <c r="LFI73" s="33"/>
      <c r="LFJ73" s="33"/>
      <c r="LFK73" s="33"/>
      <c r="LFL73" s="33"/>
      <c r="LFM73" s="33"/>
      <c r="LFN73" s="33"/>
      <c r="LFO73" s="33"/>
      <c r="LFP73" s="33"/>
      <c r="LFQ73" s="33"/>
      <c r="LFR73" s="33"/>
      <c r="LFS73" s="33"/>
      <c r="LFT73" s="33"/>
      <c r="LFU73" s="33"/>
      <c r="LFV73" s="33"/>
      <c r="LFW73" s="33"/>
      <c r="LFX73" s="33"/>
      <c r="LFY73" s="33"/>
      <c r="LFZ73" s="33"/>
      <c r="LGA73" s="33"/>
      <c r="LGB73" s="33"/>
      <c r="LGC73" s="33"/>
      <c r="LGD73" s="33"/>
      <c r="LGE73" s="33"/>
      <c r="LGF73" s="33"/>
      <c r="LGG73" s="33"/>
      <c r="LGH73" s="33"/>
      <c r="LGI73" s="33"/>
      <c r="LGJ73" s="33"/>
      <c r="LGK73" s="33"/>
      <c r="LGL73" s="33"/>
      <c r="LGM73" s="33"/>
      <c r="LGN73" s="33"/>
      <c r="LGO73" s="33"/>
      <c r="LGP73" s="33"/>
      <c r="LGQ73" s="33"/>
      <c r="LGR73" s="33"/>
      <c r="LGS73" s="33"/>
      <c r="LGT73" s="33"/>
      <c r="LGU73" s="33"/>
      <c r="LGV73" s="33"/>
      <c r="LGW73" s="33"/>
      <c r="LGX73" s="33"/>
      <c r="LGY73" s="33"/>
      <c r="LGZ73" s="33"/>
      <c r="LHA73" s="33"/>
      <c r="LHB73" s="33"/>
      <c r="LHC73" s="33"/>
      <c r="LHD73" s="33"/>
      <c r="LHE73" s="33"/>
      <c r="LHF73" s="33"/>
      <c r="LHG73" s="33"/>
      <c r="LHH73" s="33"/>
      <c r="LHI73" s="33"/>
      <c r="LHJ73" s="33"/>
      <c r="LHK73" s="33"/>
      <c r="LHL73" s="33"/>
      <c r="LHM73" s="33"/>
      <c r="LHN73" s="33"/>
      <c r="LHO73" s="33"/>
      <c r="LHP73" s="33"/>
      <c r="LHQ73" s="33"/>
      <c r="LHR73" s="33"/>
      <c r="LHS73" s="33"/>
      <c r="LHT73" s="33"/>
      <c r="LHU73" s="33"/>
      <c r="LHV73" s="33"/>
      <c r="LHW73" s="33"/>
      <c r="LHX73" s="33"/>
      <c r="LHY73" s="33"/>
      <c r="LHZ73" s="33"/>
      <c r="LIA73" s="33"/>
      <c r="LIB73" s="33"/>
      <c r="LIC73" s="33"/>
      <c r="LID73" s="33"/>
      <c r="LIE73" s="33"/>
      <c r="LIF73" s="33"/>
      <c r="LIG73" s="33"/>
      <c r="LIH73" s="33"/>
      <c r="LII73" s="33"/>
      <c r="LIJ73" s="33"/>
      <c r="LIK73" s="33"/>
      <c r="LIL73" s="33"/>
      <c r="LIM73" s="33"/>
      <c r="LIN73" s="33"/>
      <c r="LIO73" s="33"/>
      <c r="LIP73" s="33"/>
      <c r="LIQ73" s="33"/>
      <c r="LIR73" s="33"/>
      <c r="LIS73" s="33"/>
      <c r="LIT73" s="33"/>
      <c r="LIU73" s="33"/>
      <c r="LIV73" s="33"/>
      <c r="LIW73" s="33"/>
      <c r="LIX73" s="33"/>
      <c r="LIY73" s="33"/>
      <c r="LIZ73" s="33"/>
      <c r="LJA73" s="33"/>
      <c r="LJB73" s="33"/>
      <c r="LJC73" s="33"/>
      <c r="LJD73" s="33"/>
      <c r="LJE73" s="33"/>
      <c r="LJF73" s="33"/>
      <c r="LJG73" s="33"/>
      <c r="LJH73" s="33"/>
      <c r="LJI73" s="33"/>
      <c r="LJJ73" s="33"/>
      <c r="LJK73" s="33"/>
      <c r="LJL73" s="33"/>
      <c r="LJM73" s="33"/>
      <c r="LJN73" s="33"/>
      <c r="LJO73" s="33"/>
      <c r="LJP73" s="33"/>
      <c r="LJQ73" s="33"/>
      <c r="LJR73" s="33"/>
      <c r="LJS73" s="33"/>
      <c r="LJT73" s="33"/>
      <c r="LJU73" s="33"/>
      <c r="LJV73" s="33"/>
      <c r="LJW73" s="33"/>
      <c r="LJX73" s="33"/>
      <c r="LJY73" s="33"/>
      <c r="LJZ73" s="33"/>
      <c r="LKA73" s="33"/>
      <c r="LKB73" s="33"/>
      <c r="LKC73" s="33"/>
      <c r="LKD73" s="33"/>
      <c r="LKE73" s="33"/>
      <c r="LKF73" s="33"/>
      <c r="LKG73" s="33"/>
      <c r="LKH73" s="33"/>
      <c r="LKI73" s="33"/>
      <c r="LKJ73" s="33"/>
      <c r="LKK73" s="33"/>
      <c r="LKL73" s="33"/>
      <c r="LKM73" s="33"/>
      <c r="LKN73" s="33"/>
      <c r="LKO73" s="33"/>
      <c r="LKP73" s="33"/>
      <c r="LKQ73" s="33"/>
      <c r="LKR73" s="33"/>
      <c r="LKS73" s="33"/>
      <c r="LKT73" s="33"/>
      <c r="LKU73" s="33"/>
      <c r="LKV73" s="33"/>
      <c r="LKW73" s="33"/>
      <c r="LKX73" s="33"/>
      <c r="LKY73" s="33"/>
      <c r="LKZ73" s="33"/>
      <c r="LLA73" s="33"/>
      <c r="LLB73" s="33"/>
      <c r="LLC73" s="33"/>
      <c r="LLD73" s="33"/>
      <c r="LLE73" s="33"/>
      <c r="LLF73" s="33"/>
      <c r="LLG73" s="33"/>
      <c r="LLH73" s="33"/>
      <c r="LLI73" s="33"/>
      <c r="LLJ73" s="33"/>
      <c r="LLK73" s="33"/>
      <c r="LLL73" s="33"/>
      <c r="LLM73" s="33"/>
      <c r="LLN73" s="33"/>
      <c r="LLO73" s="33"/>
      <c r="LLP73" s="33"/>
      <c r="LLQ73" s="33"/>
      <c r="LLR73" s="33"/>
      <c r="LLS73" s="33"/>
      <c r="LLT73" s="33"/>
      <c r="LLU73" s="33"/>
      <c r="LLV73" s="33"/>
      <c r="LLW73" s="33"/>
      <c r="LLX73" s="33"/>
      <c r="LLY73" s="33"/>
      <c r="LLZ73" s="33"/>
      <c r="LMA73" s="33"/>
      <c r="LMB73" s="33"/>
      <c r="LMC73" s="33"/>
      <c r="LMD73" s="33"/>
      <c r="LME73" s="33"/>
      <c r="LMF73" s="33"/>
      <c r="LMG73" s="33"/>
      <c r="LMH73" s="33"/>
      <c r="LMI73" s="33"/>
      <c r="LMJ73" s="33"/>
      <c r="LMK73" s="33"/>
      <c r="LML73" s="33"/>
      <c r="LMM73" s="33"/>
      <c r="LMN73" s="33"/>
      <c r="LMO73" s="33"/>
      <c r="LMP73" s="33"/>
      <c r="LMQ73" s="33"/>
      <c r="LMR73" s="33"/>
      <c r="LMS73" s="33"/>
      <c r="LMT73" s="33"/>
      <c r="LMU73" s="33"/>
      <c r="LMV73" s="33"/>
      <c r="LMW73" s="33"/>
      <c r="LMX73" s="33"/>
      <c r="LMY73" s="33"/>
      <c r="LMZ73" s="33"/>
      <c r="LNA73" s="33"/>
      <c r="LNB73" s="33"/>
      <c r="LNC73" s="33"/>
      <c r="LND73" s="33"/>
      <c r="LNE73" s="33"/>
      <c r="LNF73" s="33"/>
      <c r="LNG73" s="33"/>
      <c r="LNH73" s="33"/>
      <c r="LNI73" s="33"/>
      <c r="LNJ73" s="33"/>
      <c r="LNK73" s="33"/>
      <c r="LNL73" s="33"/>
      <c r="LNM73" s="33"/>
      <c r="LNN73" s="33"/>
      <c r="LNO73" s="33"/>
      <c r="LNP73" s="33"/>
      <c r="LNQ73" s="33"/>
      <c r="LNR73" s="33"/>
      <c r="LNS73" s="33"/>
      <c r="LNT73" s="33"/>
      <c r="LNU73" s="33"/>
      <c r="LNV73" s="33"/>
      <c r="LNW73" s="33"/>
      <c r="LNX73" s="33"/>
      <c r="LNY73" s="33"/>
      <c r="LNZ73" s="33"/>
      <c r="LOA73" s="33"/>
      <c r="LOB73" s="33"/>
      <c r="LOC73" s="33"/>
      <c r="LOD73" s="33"/>
      <c r="LOE73" s="33"/>
      <c r="LOF73" s="33"/>
      <c r="LOG73" s="33"/>
      <c r="LOH73" s="33"/>
      <c r="LOI73" s="33"/>
      <c r="LOJ73" s="33"/>
      <c r="LOK73" s="33"/>
      <c r="LOL73" s="33"/>
      <c r="LOM73" s="33"/>
      <c r="LON73" s="33"/>
      <c r="LOO73" s="33"/>
      <c r="LOP73" s="33"/>
      <c r="LOQ73" s="33"/>
      <c r="LOR73" s="33"/>
      <c r="LOS73" s="33"/>
      <c r="LOT73" s="33"/>
      <c r="LOU73" s="33"/>
      <c r="LOV73" s="33"/>
      <c r="LOW73" s="33"/>
      <c r="LOX73" s="33"/>
      <c r="LOY73" s="33"/>
      <c r="LOZ73" s="33"/>
      <c r="LPA73" s="33"/>
      <c r="LPB73" s="33"/>
      <c r="LPC73" s="33"/>
      <c r="LPD73" s="33"/>
      <c r="LPE73" s="33"/>
      <c r="LPF73" s="33"/>
      <c r="LPG73" s="33"/>
      <c r="LPH73" s="33"/>
      <c r="LPI73" s="33"/>
      <c r="LPJ73" s="33"/>
      <c r="LPK73" s="33"/>
      <c r="LPL73" s="33"/>
      <c r="LPM73" s="33"/>
      <c r="LPN73" s="33"/>
      <c r="LPO73" s="33"/>
      <c r="LPP73" s="33"/>
      <c r="LPQ73" s="33"/>
      <c r="LPR73" s="33"/>
      <c r="LPS73" s="33"/>
      <c r="LPT73" s="33"/>
      <c r="LPU73" s="33"/>
      <c r="LPV73" s="33"/>
      <c r="LPW73" s="33"/>
      <c r="LPX73" s="33"/>
      <c r="LPY73" s="33"/>
      <c r="LPZ73" s="33"/>
      <c r="LQA73" s="33"/>
      <c r="LQB73" s="33"/>
      <c r="LQC73" s="33"/>
      <c r="LQD73" s="33"/>
      <c r="LQE73" s="33"/>
      <c r="LQF73" s="33"/>
      <c r="LQG73" s="33"/>
      <c r="LQH73" s="33"/>
      <c r="LQI73" s="33"/>
      <c r="LQJ73" s="33"/>
      <c r="LQK73" s="33"/>
      <c r="LQL73" s="33"/>
      <c r="LQM73" s="33"/>
      <c r="LQN73" s="33"/>
      <c r="LQO73" s="33"/>
      <c r="LQP73" s="33"/>
      <c r="LQQ73" s="33"/>
      <c r="LQR73" s="33"/>
      <c r="LQS73" s="33"/>
      <c r="LQT73" s="33"/>
      <c r="LQU73" s="33"/>
      <c r="LQV73" s="33"/>
      <c r="LQW73" s="33"/>
      <c r="LQX73" s="33"/>
      <c r="LQY73" s="33"/>
      <c r="LQZ73" s="33"/>
      <c r="LRA73" s="33"/>
      <c r="LRB73" s="33"/>
      <c r="LRC73" s="33"/>
      <c r="LRD73" s="33"/>
      <c r="LRE73" s="33"/>
      <c r="LRF73" s="33"/>
      <c r="LRG73" s="33"/>
      <c r="LRH73" s="33"/>
      <c r="LRI73" s="33"/>
      <c r="LRJ73" s="33"/>
      <c r="LRK73" s="33"/>
      <c r="LRL73" s="33"/>
      <c r="LRM73" s="33"/>
      <c r="LRN73" s="33"/>
      <c r="LRO73" s="33"/>
      <c r="LRP73" s="33"/>
      <c r="LRQ73" s="33"/>
      <c r="LRR73" s="33"/>
      <c r="LRS73" s="33"/>
      <c r="LRT73" s="33"/>
      <c r="LRU73" s="33"/>
      <c r="LRV73" s="33"/>
      <c r="LRW73" s="33"/>
      <c r="LRX73" s="33"/>
      <c r="LRY73" s="33"/>
      <c r="LRZ73" s="33"/>
      <c r="LSA73" s="33"/>
      <c r="LSB73" s="33"/>
      <c r="LSC73" s="33"/>
      <c r="LSD73" s="33"/>
      <c r="LSE73" s="33"/>
      <c r="LSF73" s="33"/>
      <c r="LSG73" s="33"/>
      <c r="LSH73" s="33"/>
      <c r="LSI73" s="33"/>
      <c r="LSJ73" s="33"/>
      <c r="LSK73" s="33"/>
      <c r="LSL73" s="33"/>
      <c r="LSM73" s="33"/>
      <c r="LSN73" s="33"/>
      <c r="LSO73" s="33"/>
      <c r="LSP73" s="33"/>
      <c r="LSQ73" s="33"/>
      <c r="LSR73" s="33"/>
      <c r="LSS73" s="33"/>
      <c r="LST73" s="33"/>
      <c r="LSU73" s="33"/>
      <c r="LSV73" s="33"/>
      <c r="LSW73" s="33"/>
      <c r="LSX73" s="33"/>
      <c r="LSY73" s="33"/>
      <c r="LSZ73" s="33"/>
      <c r="LTA73" s="33"/>
      <c r="LTB73" s="33"/>
      <c r="LTC73" s="33"/>
      <c r="LTD73" s="33"/>
      <c r="LTE73" s="33"/>
      <c r="LTF73" s="33"/>
      <c r="LTG73" s="33"/>
      <c r="LTH73" s="33"/>
      <c r="LTI73" s="33"/>
      <c r="LTJ73" s="33"/>
      <c r="LTK73" s="33"/>
      <c r="LTL73" s="33"/>
      <c r="LTM73" s="33"/>
      <c r="LTN73" s="33"/>
      <c r="LTO73" s="33"/>
      <c r="LTP73" s="33"/>
      <c r="LTQ73" s="33"/>
      <c r="LTR73" s="33"/>
      <c r="LTS73" s="33"/>
      <c r="LTT73" s="33"/>
      <c r="LTU73" s="33"/>
      <c r="LTV73" s="33"/>
      <c r="LTW73" s="33"/>
      <c r="LTX73" s="33"/>
      <c r="LTY73" s="33"/>
      <c r="LTZ73" s="33"/>
      <c r="LUA73" s="33"/>
      <c r="LUB73" s="33"/>
      <c r="LUC73" s="33"/>
      <c r="LUD73" s="33"/>
      <c r="LUE73" s="33"/>
      <c r="LUF73" s="33"/>
      <c r="LUG73" s="33"/>
      <c r="LUH73" s="33"/>
      <c r="LUI73" s="33"/>
      <c r="LUJ73" s="33"/>
      <c r="LUK73" s="33"/>
      <c r="LUL73" s="33"/>
      <c r="LUM73" s="33"/>
      <c r="LUN73" s="33"/>
      <c r="LUO73" s="33"/>
      <c r="LUP73" s="33"/>
      <c r="LUQ73" s="33"/>
      <c r="LUR73" s="33"/>
      <c r="LUS73" s="33"/>
      <c r="LUT73" s="33"/>
      <c r="LUU73" s="33"/>
      <c r="LUV73" s="33"/>
      <c r="LUW73" s="33"/>
      <c r="LUX73" s="33"/>
      <c r="LUY73" s="33"/>
      <c r="LUZ73" s="33"/>
      <c r="LVA73" s="33"/>
      <c r="LVB73" s="33"/>
      <c r="LVC73" s="33"/>
      <c r="LVD73" s="33"/>
      <c r="LVE73" s="33"/>
      <c r="LVF73" s="33"/>
      <c r="LVG73" s="33"/>
      <c r="LVH73" s="33"/>
      <c r="LVI73" s="33"/>
      <c r="LVJ73" s="33"/>
      <c r="LVK73" s="33"/>
      <c r="LVL73" s="33"/>
      <c r="LVM73" s="33"/>
      <c r="LVN73" s="33"/>
      <c r="LVO73" s="33"/>
      <c r="LVP73" s="33"/>
      <c r="LVQ73" s="33"/>
      <c r="LVR73" s="33"/>
      <c r="LVS73" s="33"/>
      <c r="LVT73" s="33"/>
      <c r="LVU73" s="33"/>
      <c r="LVV73" s="33"/>
      <c r="LVW73" s="33"/>
      <c r="LVX73" s="33"/>
      <c r="LVY73" s="33"/>
      <c r="LVZ73" s="33"/>
      <c r="LWA73" s="33"/>
      <c r="LWB73" s="33"/>
      <c r="LWC73" s="33"/>
      <c r="LWD73" s="33"/>
      <c r="LWE73" s="33"/>
      <c r="LWF73" s="33"/>
      <c r="LWG73" s="33"/>
      <c r="LWH73" s="33"/>
      <c r="LWI73" s="33"/>
      <c r="LWJ73" s="33"/>
      <c r="LWK73" s="33"/>
      <c r="LWL73" s="33"/>
      <c r="LWM73" s="33"/>
      <c r="LWN73" s="33"/>
      <c r="LWO73" s="33"/>
      <c r="LWP73" s="33"/>
      <c r="LWQ73" s="33"/>
      <c r="LWR73" s="33"/>
      <c r="LWS73" s="33"/>
      <c r="LWT73" s="33"/>
      <c r="LWU73" s="33"/>
      <c r="LWV73" s="33"/>
      <c r="LWW73" s="33"/>
      <c r="LWX73" s="33"/>
      <c r="LWY73" s="33"/>
      <c r="LWZ73" s="33"/>
      <c r="LXA73" s="33"/>
      <c r="LXB73" s="33"/>
      <c r="LXC73" s="33"/>
      <c r="LXD73" s="33"/>
      <c r="LXE73" s="33"/>
      <c r="LXF73" s="33"/>
      <c r="LXG73" s="33"/>
      <c r="LXH73" s="33"/>
      <c r="LXI73" s="33"/>
      <c r="LXJ73" s="33"/>
      <c r="LXK73" s="33"/>
      <c r="LXL73" s="33"/>
      <c r="LXM73" s="33"/>
      <c r="LXN73" s="33"/>
      <c r="LXO73" s="33"/>
      <c r="LXP73" s="33"/>
      <c r="LXQ73" s="33"/>
      <c r="LXR73" s="33"/>
      <c r="LXS73" s="33"/>
      <c r="LXT73" s="33"/>
      <c r="LXU73" s="33"/>
      <c r="LXV73" s="33"/>
      <c r="LXW73" s="33"/>
      <c r="LXX73" s="33"/>
      <c r="LXY73" s="33"/>
      <c r="LXZ73" s="33"/>
      <c r="LYA73" s="33"/>
      <c r="LYB73" s="33"/>
      <c r="LYC73" s="33"/>
      <c r="LYD73" s="33"/>
      <c r="LYE73" s="33"/>
      <c r="LYF73" s="33"/>
      <c r="LYG73" s="33"/>
      <c r="LYH73" s="33"/>
      <c r="LYI73" s="33"/>
      <c r="LYJ73" s="33"/>
      <c r="LYK73" s="33"/>
      <c r="LYL73" s="33"/>
      <c r="LYM73" s="33"/>
      <c r="LYN73" s="33"/>
      <c r="LYO73" s="33"/>
      <c r="LYP73" s="33"/>
      <c r="LYQ73" s="33"/>
      <c r="LYR73" s="33"/>
      <c r="LYS73" s="33"/>
      <c r="LYT73" s="33"/>
      <c r="LYU73" s="33"/>
      <c r="LYV73" s="33"/>
      <c r="LYW73" s="33"/>
      <c r="LYX73" s="33"/>
      <c r="LYY73" s="33"/>
      <c r="LYZ73" s="33"/>
      <c r="LZA73" s="33"/>
      <c r="LZB73" s="33"/>
      <c r="LZC73" s="33"/>
      <c r="LZD73" s="33"/>
      <c r="LZE73" s="33"/>
      <c r="LZF73" s="33"/>
      <c r="LZG73" s="33"/>
      <c r="LZH73" s="33"/>
      <c r="LZI73" s="33"/>
      <c r="LZJ73" s="33"/>
      <c r="LZK73" s="33"/>
      <c r="LZL73" s="33"/>
      <c r="LZM73" s="33"/>
      <c r="LZN73" s="33"/>
      <c r="LZO73" s="33"/>
      <c r="LZP73" s="33"/>
      <c r="LZQ73" s="33"/>
      <c r="LZR73" s="33"/>
      <c r="LZS73" s="33"/>
      <c r="LZT73" s="33"/>
      <c r="LZU73" s="33"/>
      <c r="LZV73" s="33"/>
      <c r="LZW73" s="33"/>
      <c r="LZX73" s="33"/>
      <c r="LZY73" s="33"/>
      <c r="LZZ73" s="33"/>
      <c r="MAA73" s="33"/>
      <c r="MAB73" s="33"/>
      <c r="MAC73" s="33"/>
      <c r="MAD73" s="33"/>
      <c r="MAE73" s="33"/>
      <c r="MAF73" s="33"/>
      <c r="MAG73" s="33"/>
      <c r="MAH73" s="33"/>
      <c r="MAI73" s="33"/>
      <c r="MAJ73" s="33"/>
      <c r="MAK73" s="33"/>
      <c r="MAL73" s="33"/>
      <c r="MAM73" s="33"/>
      <c r="MAN73" s="33"/>
      <c r="MAO73" s="33"/>
      <c r="MAP73" s="33"/>
      <c r="MAQ73" s="33"/>
      <c r="MAR73" s="33"/>
      <c r="MAS73" s="33"/>
      <c r="MAT73" s="33"/>
      <c r="MAU73" s="33"/>
      <c r="MAV73" s="33"/>
      <c r="MAW73" s="33"/>
      <c r="MAX73" s="33"/>
      <c r="MAY73" s="33"/>
      <c r="MAZ73" s="33"/>
      <c r="MBA73" s="33"/>
      <c r="MBB73" s="33"/>
      <c r="MBC73" s="33"/>
      <c r="MBD73" s="33"/>
      <c r="MBE73" s="33"/>
      <c r="MBF73" s="33"/>
      <c r="MBG73" s="33"/>
      <c r="MBH73" s="33"/>
      <c r="MBI73" s="33"/>
      <c r="MBJ73" s="33"/>
      <c r="MBK73" s="33"/>
      <c r="MBL73" s="33"/>
      <c r="MBM73" s="33"/>
      <c r="MBN73" s="33"/>
      <c r="MBO73" s="33"/>
      <c r="MBP73" s="33"/>
      <c r="MBQ73" s="33"/>
      <c r="MBR73" s="33"/>
      <c r="MBS73" s="33"/>
      <c r="MBT73" s="33"/>
      <c r="MBU73" s="33"/>
      <c r="MBV73" s="33"/>
      <c r="MBW73" s="33"/>
      <c r="MBX73" s="33"/>
      <c r="MBY73" s="33"/>
      <c r="MBZ73" s="33"/>
      <c r="MCA73" s="33"/>
      <c r="MCB73" s="33"/>
      <c r="MCC73" s="33"/>
      <c r="MCD73" s="33"/>
      <c r="MCE73" s="33"/>
      <c r="MCF73" s="33"/>
      <c r="MCG73" s="33"/>
      <c r="MCH73" s="33"/>
      <c r="MCI73" s="33"/>
      <c r="MCJ73" s="33"/>
      <c r="MCK73" s="33"/>
      <c r="MCL73" s="33"/>
      <c r="MCM73" s="33"/>
      <c r="MCN73" s="33"/>
      <c r="MCO73" s="33"/>
      <c r="MCP73" s="33"/>
      <c r="MCQ73" s="33"/>
      <c r="MCR73" s="33"/>
      <c r="MCS73" s="33"/>
      <c r="MCT73" s="33"/>
      <c r="MCU73" s="33"/>
      <c r="MCV73" s="33"/>
      <c r="MCW73" s="33"/>
      <c r="MCX73" s="33"/>
      <c r="MCY73" s="33"/>
      <c r="MCZ73" s="33"/>
      <c r="MDA73" s="33"/>
      <c r="MDB73" s="33"/>
      <c r="MDC73" s="33"/>
      <c r="MDD73" s="33"/>
      <c r="MDE73" s="33"/>
      <c r="MDF73" s="33"/>
      <c r="MDG73" s="33"/>
      <c r="MDH73" s="33"/>
      <c r="MDI73" s="33"/>
      <c r="MDJ73" s="33"/>
      <c r="MDK73" s="33"/>
      <c r="MDL73" s="33"/>
      <c r="MDM73" s="33"/>
      <c r="MDN73" s="33"/>
      <c r="MDO73" s="33"/>
      <c r="MDP73" s="33"/>
      <c r="MDQ73" s="33"/>
      <c r="MDR73" s="33"/>
      <c r="MDS73" s="33"/>
      <c r="MDT73" s="33"/>
      <c r="MDU73" s="33"/>
      <c r="MDV73" s="33"/>
      <c r="MDW73" s="33"/>
      <c r="MDX73" s="33"/>
      <c r="MDY73" s="33"/>
      <c r="MDZ73" s="33"/>
      <c r="MEA73" s="33"/>
      <c r="MEB73" s="33"/>
      <c r="MEC73" s="33"/>
      <c r="MED73" s="33"/>
      <c r="MEE73" s="33"/>
      <c r="MEF73" s="33"/>
      <c r="MEG73" s="33"/>
      <c r="MEH73" s="33"/>
      <c r="MEI73" s="33"/>
      <c r="MEJ73" s="33"/>
      <c r="MEK73" s="33"/>
      <c r="MEL73" s="33"/>
      <c r="MEM73" s="33"/>
      <c r="MEN73" s="33"/>
      <c r="MEO73" s="33"/>
      <c r="MEP73" s="33"/>
      <c r="MEQ73" s="33"/>
      <c r="MER73" s="33"/>
      <c r="MES73" s="33"/>
      <c r="MET73" s="33"/>
      <c r="MEU73" s="33"/>
      <c r="MEV73" s="33"/>
      <c r="MEW73" s="33"/>
      <c r="MEX73" s="33"/>
      <c r="MEY73" s="33"/>
      <c r="MEZ73" s="33"/>
      <c r="MFA73" s="33"/>
      <c r="MFB73" s="33"/>
      <c r="MFC73" s="33"/>
      <c r="MFD73" s="33"/>
      <c r="MFE73" s="33"/>
      <c r="MFF73" s="33"/>
      <c r="MFG73" s="33"/>
      <c r="MFH73" s="33"/>
      <c r="MFI73" s="33"/>
      <c r="MFJ73" s="33"/>
      <c r="MFK73" s="33"/>
      <c r="MFL73" s="33"/>
      <c r="MFM73" s="33"/>
      <c r="MFN73" s="33"/>
      <c r="MFO73" s="33"/>
      <c r="MFP73" s="33"/>
      <c r="MFQ73" s="33"/>
      <c r="MFR73" s="33"/>
      <c r="MFS73" s="33"/>
      <c r="MFT73" s="33"/>
      <c r="MFU73" s="33"/>
      <c r="MFV73" s="33"/>
      <c r="MFW73" s="33"/>
      <c r="MFX73" s="33"/>
      <c r="MFY73" s="33"/>
      <c r="MFZ73" s="33"/>
      <c r="MGA73" s="33"/>
      <c r="MGB73" s="33"/>
      <c r="MGC73" s="33"/>
      <c r="MGD73" s="33"/>
      <c r="MGE73" s="33"/>
      <c r="MGF73" s="33"/>
      <c r="MGG73" s="33"/>
      <c r="MGH73" s="33"/>
      <c r="MGI73" s="33"/>
      <c r="MGJ73" s="33"/>
      <c r="MGK73" s="33"/>
      <c r="MGL73" s="33"/>
      <c r="MGM73" s="33"/>
      <c r="MGN73" s="33"/>
      <c r="MGO73" s="33"/>
      <c r="MGP73" s="33"/>
      <c r="MGQ73" s="33"/>
      <c r="MGR73" s="33"/>
      <c r="MGS73" s="33"/>
      <c r="MGT73" s="33"/>
      <c r="MGU73" s="33"/>
      <c r="MGV73" s="33"/>
      <c r="MGW73" s="33"/>
      <c r="MGX73" s="33"/>
      <c r="MGY73" s="33"/>
      <c r="MGZ73" s="33"/>
      <c r="MHA73" s="33"/>
      <c r="MHB73" s="33"/>
      <c r="MHC73" s="33"/>
      <c r="MHD73" s="33"/>
      <c r="MHE73" s="33"/>
      <c r="MHF73" s="33"/>
      <c r="MHG73" s="33"/>
      <c r="MHH73" s="33"/>
      <c r="MHI73" s="33"/>
      <c r="MHJ73" s="33"/>
      <c r="MHK73" s="33"/>
      <c r="MHL73" s="33"/>
      <c r="MHM73" s="33"/>
      <c r="MHN73" s="33"/>
      <c r="MHO73" s="33"/>
      <c r="MHP73" s="33"/>
      <c r="MHQ73" s="33"/>
      <c r="MHR73" s="33"/>
      <c r="MHS73" s="33"/>
      <c r="MHT73" s="33"/>
      <c r="MHU73" s="33"/>
      <c r="MHV73" s="33"/>
      <c r="MHW73" s="33"/>
      <c r="MHX73" s="33"/>
      <c r="MHY73" s="33"/>
      <c r="MHZ73" s="33"/>
      <c r="MIA73" s="33"/>
      <c r="MIB73" s="33"/>
      <c r="MIC73" s="33"/>
      <c r="MID73" s="33"/>
      <c r="MIE73" s="33"/>
      <c r="MIF73" s="33"/>
      <c r="MIG73" s="33"/>
      <c r="MIH73" s="33"/>
      <c r="MII73" s="33"/>
      <c r="MIJ73" s="33"/>
      <c r="MIK73" s="33"/>
      <c r="MIL73" s="33"/>
      <c r="MIM73" s="33"/>
      <c r="MIN73" s="33"/>
      <c r="MIO73" s="33"/>
      <c r="MIP73" s="33"/>
      <c r="MIQ73" s="33"/>
      <c r="MIR73" s="33"/>
      <c r="MIS73" s="33"/>
      <c r="MIT73" s="33"/>
      <c r="MIU73" s="33"/>
      <c r="MIV73" s="33"/>
      <c r="MIW73" s="33"/>
      <c r="MIX73" s="33"/>
      <c r="MIY73" s="33"/>
      <c r="MIZ73" s="33"/>
      <c r="MJA73" s="33"/>
      <c r="MJB73" s="33"/>
      <c r="MJC73" s="33"/>
      <c r="MJD73" s="33"/>
      <c r="MJE73" s="33"/>
      <c r="MJF73" s="33"/>
      <c r="MJG73" s="33"/>
      <c r="MJH73" s="33"/>
      <c r="MJI73" s="33"/>
      <c r="MJJ73" s="33"/>
      <c r="MJK73" s="33"/>
      <c r="MJL73" s="33"/>
      <c r="MJM73" s="33"/>
      <c r="MJN73" s="33"/>
      <c r="MJO73" s="33"/>
      <c r="MJP73" s="33"/>
      <c r="MJQ73" s="33"/>
      <c r="MJR73" s="33"/>
      <c r="MJS73" s="33"/>
      <c r="MJT73" s="33"/>
      <c r="MJU73" s="33"/>
      <c r="MJV73" s="33"/>
      <c r="MJW73" s="33"/>
      <c r="MJX73" s="33"/>
      <c r="MJY73" s="33"/>
      <c r="MJZ73" s="33"/>
      <c r="MKA73" s="33"/>
      <c r="MKB73" s="33"/>
      <c r="MKC73" s="33"/>
      <c r="MKD73" s="33"/>
      <c r="MKE73" s="33"/>
      <c r="MKF73" s="33"/>
      <c r="MKG73" s="33"/>
      <c r="MKH73" s="33"/>
      <c r="MKI73" s="33"/>
      <c r="MKJ73" s="33"/>
      <c r="MKK73" s="33"/>
      <c r="MKL73" s="33"/>
      <c r="MKM73" s="33"/>
      <c r="MKN73" s="33"/>
      <c r="MKO73" s="33"/>
      <c r="MKP73" s="33"/>
      <c r="MKQ73" s="33"/>
      <c r="MKR73" s="33"/>
      <c r="MKS73" s="33"/>
      <c r="MKT73" s="33"/>
      <c r="MKU73" s="33"/>
      <c r="MKV73" s="33"/>
      <c r="MKW73" s="33"/>
      <c r="MKX73" s="33"/>
      <c r="MKY73" s="33"/>
      <c r="MKZ73" s="33"/>
      <c r="MLA73" s="33"/>
      <c r="MLB73" s="33"/>
      <c r="MLC73" s="33"/>
      <c r="MLD73" s="33"/>
      <c r="MLE73" s="33"/>
      <c r="MLF73" s="33"/>
      <c r="MLG73" s="33"/>
      <c r="MLH73" s="33"/>
      <c r="MLI73" s="33"/>
      <c r="MLJ73" s="33"/>
      <c r="MLK73" s="33"/>
      <c r="MLL73" s="33"/>
      <c r="MLM73" s="33"/>
      <c r="MLN73" s="33"/>
      <c r="MLO73" s="33"/>
      <c r="MLP73" s="33"/>
      <c r="MLQ73" s="33"/>
      <c r="MLR73" s="33"/>
      <c r="MLS73" s="33"/>
      <c r="MLT73" s="33"/>
      <c r="MLU73" s="33"/>
      <c r="MLV73" s="33"/>
      <c r="MLW73" s="33"/>
      <c r="MLX73" s="33"/>
      <c r="MLY73" s="33"/>
      <c r="MLZ73" s="33"/>
      <c r="MMA73" s="33"/>
      <c r="MMB73" s="33"/>
      <c r="MMC73" s="33"/>
      <c r="MMD73" s="33"/>
      <c r="MME73" s="33"/>
      <c r="MMF73" s="33"/>
      <c r="MMG73" s="33"/>
      <c r="MMH73" s="33"/>
      <c r="MMI73" s="33"/>
      <c r="MMJ73" s="33"/>
      <c r="MMK73" s="33"/>
      <c r="MML73" s="33"/>
      <c r="MMM73" s="33"/>
      <c r="MMN73" s="33"/>
      <c r="MMO73" s="33"/>
      <c r="MMP73" s="33"/>
      <c r="MMQ73" s="33"/>
      <c r="MMR73" s="33"/>
      <c r="MMS73" s="33"/>
      <c r="MMT73" s="33"/>
      <c r="MMU73" s="33"/>
      <c r="MMV73" s="33"/>
      <c r="MMW73" s="33"/>
      <c r="MMX73" s="33"/>
      <c r="MMY73" s="33"/>
      <c r="MMZ73" s="33"/>
      <c r="MNA73" s="33"/>
      <c r="MNB73" s="33"/>
      <c r="MNC73" s="33"/>
      <c r="MND73" s="33"/>
      <c r="MNE73" s="33"/>
      <c r="MNF73" s="33"/>
      <c r="MNG73" s="33"/>
      <c r="MNH73" s="33"/>
      <c r="MNI73" s="33"/>
      <c r="MNJ73" s="33"/>
      <c r="MNK73" s="33"/>
      <c r="MNL73" s="33"/>
      <c r="MNM73" s="33"/>
      <c r="MNN73" s="33"/>
      <c r="MNO73" s="33"/>
      <c r="MNP73" s="33"/>
      <c r="MNQ73" s="33"/>
      <c r="MNR73" s="33"/>
      <c r="MNS73" s="33"/>
      <c r="MNT73" s="33"/>
      <c r="MNU73" s="33"/>
      <c r="MNV73" s="33"/>
      <c r="MNW73" s="33"/>
      <c r="MNX73" s="33"/>
      <c r="MNY73" s="33"/>
      <c r="MNZ73" s="33"/>
      <c r="MOA73" s="33"/>
      <c r="MOB73" s="33"/>
      <c r="MOC73" s="33"/>
      <c r="MOD73" s="33"/>
      <c r="MOE73" s="33"/>
      <c r="MOF73" s="33"/>
      <c r="MOG73" s="33"/>
      <c r="MOH73" s="33"/>
      <c r="MOI73" s="33"/>
      <c r="MOJ73" s="33"/>
      <c r="MOK73" s="33"/>
      <c r="MOL73" s="33"/>
      <c r="MOM73" s="33"/>
      <c r="MON73" s="33"/>
      <c r="MOO73" s="33"/>
      <c r="MOP73" s="33"/>
      <c r="MOQ73" s="33"/>
      <c r="MOR73" s="33"/>
      <c r="MOS73" s="33"/>
      <c r="MOT73" s="33"/>
      <c r="MOU73" s="33"/>
      <c r="MOV73" s="33"/>
      <c r="MOW73" s="33"/>
      <c r="MOX73" s="33"/>
      <c r="MOY73" s="33"/>
      <c r="MOZ73" s="33"/>
      <c r="MPA73" s="33"/>
      <c r="MPB73" s="33"/>
      <c r="MPC73" s="33"/>
      <c r="MPD73" s="33"/>
      <c r="MPE73" s="33"/>
      <c r="MPF73" s="33"/>
      <c r="MPG73" s="33"/>
      <c r="MPH73" s="33"/>
      <c r="MPI73" s="33"/>
      <c r="MPJ73" s="33"/>
      <c r="MPK73" s="33"/>
      <c r="MPL73" s="33"/>
      <c r="MPM73" s="33"/>
      <c r="MPN73" s="33"/>
      <c r="MPO73" s="33"/>
      <c r="MPP73" s="33"/>
      <c r="MPQ73" s="33"/>
      <c r="MPR73" s="33"/>
      <c r="MPS73" s="33"/>
      <c r="MPT73" s="33"/>
      <c r="MPU73" s="33"/>
      <c r="MPV73" s="33"/>
      <c r="MPW73" s="33"/>
      <c r="MPX73" s="33"/>
      <c r="MPY73" s="33"/>
      <c r="MPZ73" s="33"/>
      <c r="MQA73" s="33"/>
      <c r="MQB73" s="33"/>
      <c r="MQC73" s="33"/>
      <c r="MQD73" s="33"/>
      <c r="MQE73" s="33"/>
      <c r="MQF73" s="33"/>
      <c r="MQG73" s="33"/>
      <c r="MQH73" s="33"/>
      <c r="MQI73" s="33"/>
      <c r="MQJ73" s="33"/>
      <c r="MQK73" s="33"/>
      <c r="MQL73" s="33"/>
      <c r="MQM73" s="33"/>
      <c r="MQN73" s="33"/>
      <c r="MQO73" s="33"/>
      <c r="MQP73" s="33"/>
      <c r="MQQ73" s="33"/>
      <c r="MQR73" s="33"/>
      <c r="MQS73" s="33"/>
      <c r="MQT73" s="33"/>
      <c r="MQU73" s="33"/>
      <c r="MQV73" s="33"/>
      <c r="MQW73" s="33"/>
      <c r="MQX73" s="33"/>
      <c r="MQY73" s="33"/>
      <c r="MQZ73" s="33"/>
      <c r="MRA73" s="33"/>
      <c r="MRB73" s="33"/>
      <c r="MRC73" s="33"/>
      <c r="MRD73" s="33"/>
      <c r="MRE73" s="33"/>
      <c r="MRF73" s="33"/>
      <c r="MRG73" s="33"/>
      <c r="MRH73" s="33"/>
      <c r="MRI73" s="33"/>
      <c r="MRJ73" s="33"/>
      <c r="MRK73" s="33"/>
      <c r="MRL73" s="33"/>
      <c r="MRM73" s="33"/>
      <c r="MRN73" s="33"/>
      <c r="MRO73" s="33"/>
      <c r="MRP73" s="33"/>
      <c r="MRQ73" s="33"/>
      <c r="MRR73" s="33"/>
      <c r="MRS73" s="33"/>
      <c r="MRT73" s="33"/>
      <c r="MRU73" s="33"/>
      <c r="MRV73" s="33"/>
      <c r="MRW73" s="33"/>
      <c r="MRX73" s="33"/>
      <c r="MRY73" s="33"/>
      <c r="MRZ73" s="33"/>
      <c r="MSA73" s="33"/>
      <c r="MSB73" s="33"/>
      <c r="MSC73" s="33"/>
      <c r="MSD73" s="33"/>
      <c r="MSE73" s="33"/>
      <c r="MSF73" s="33"/>
      <c r="MSG73" s="33"/>
      <c r="MSH73" s="33"/>
      <c r="MSI73" s="33"/>
      <c r="MSJ73" s="33"/>
      <c r="MSK73" s="33"/>
      <c r="MSL73" s="33"/>
      <c r="MSM73" s="33"/>
      <c r="MSN73" s="33"/>
      <c r="MSO73" s="33"/>
      <c r="MSP73" s="33"/>
      <c r="MSQ73" s="33"/>
      <c r="MSR73" s="33"/>
      <c r="MSS73" s="33"/>
      <c r="MST73" s="33"/>
      <c r="MSU73" s="33"/>
      <c r="MSV73" s="33"/>
      <c r="MSW73" s="33"/>
      <c r="MSX73" s="33"/>
      <c r="MSY73" s="33"/>
      <c r="MSZ73" s="33"/>
      <c r="MTA73" s="33"/>
      <c r="MTB73" s="33"/>
      <c r="MTC73" s="33"/>
      <c r="MTD73" s="33"/>
      <c r="MTE73" s="33"/>
      <c r="MTF73" s="33"/>
      <c r="MTG73" s="33"/>
      <c r="MTH73" s="33"/>
      <c r="MTI73" s="33"/>
      <c r="MTJ73" s="33"/>
      <c r="MTK73" s="33"/>
      <c r="MTL73" s="33"/>
      <c r="MTM73" s="33"/>
      <c r="MTN73" s="33"/>
      <c r="MTO73" s="33"/>
      <c r="MTP73" s="33"/>
      <c r="MTQ73" s="33"/>
      <c r="MTR73" s="33"/>
      <c r="MTS73" s="33"/>
      <c r="MTT73" s="33"/>
      <c r="MTU73" s="33"/>
      <c r="MTV73" s="33"/>
      <c r="MTW73" s="33"/>
      <c r="MTX73" s="33"/>
      <c r="MTY73" s="33"/>
      <c r="MTZ73" s="33"/>
      <c r="MUA73" s="33"/>
      <c r="MUB73" s="33"/>
      <c r="MUC73" s="33"/>
      <c r="MUD73" s="33"/>
      <c r="MUE73" s="33"/>
      <c r="MUF73" s="33"/>
      <c r="MUG73" s="33"/>
      <c r="MUH73" s="33"/>
      <c r="MUI73" s="33"/>
      <c r="MUJ73" s="33"/>
      <c r="MUK73" s="33"/>
      <c r="MUL73" s="33"/>
      <c r="MUM73" s="33"/>
      <c r="MUN73" s="33"/>
      <c r="MUO73" s="33"/>
      <c r="MUP73" s="33"/>
      <c r="MUQ73" s="33"/>
      <c r="MUR73" s="33"/>
      <c r="MUS73" s="33"/>
      <c r="MUT73" s="33"/>
      <c r="MUU73" s="33"/>
      <c r="MUV73" s="33"/>
      <c r="MUW73" s="33"/>
      <c r="MUX73" s="33"/>
      <c r="MUY73" s="33"/>
      <c r="MUZ73" s="33"/>
      <c r="MVA73" s="33"/>
      <c r="MVB73" s="33"/>
      <c r="MVC73" s="33"/>
      <c r="MVD73" s="33"/>
      <c r="MVE73" s="33"/>
      <c r="MVF73" s="33"/>
      <c r="MVG73" s="33"/>
      <c r="MVH73" s="33"/>
      <c r="MVI73" s="33"/>
      <c r="MVJ73" s="33"/>
      <c r="MVK73" s="33"/>
      <c r="MVL73" s="33"/>
      <c r="MVM73" s="33"/>
      <c r="MVN73" s="33"/>
      <c r="MVO73" s="33"/>
      <c r="MVP73" s="33"/>
      <c r="MVQ73" s="33"/>
      <c r="MVR73" s="33"/>
      <c r="MVS73" s="33"/>
      <c r="MVT73" s="33"/>
      <c r="MVU73" s="33"/>
      <c r="MVV73" s="33"/>
      <c r="MVW73" s="33"/>
      <c r="MVX73" s="33"/>
      <c r="MVY73" s="33"/>
      <c r="MVZ73" s="33"/>
      <c r="MWA73" s="33"/>
      <c r="MWB73" s="33"/>
      <c r="MWC73" s="33"/>
      <c r="MWD73" s="33"/>
      <c r="MWE73" s="33"/>
      <c r="MWF73" s="33"/>
      <c r="MWG73" s="33"/>
      <c r="MWH73" s="33"/>
      <c r="MWI73" s="33"/>
      <c r="MWJ73" s="33"/>
      <c r="MWK73" s="33"/>
      <c r="MWL73" s="33"/>
      <c r="MWM73" s="33"/>
      <c r="MWN73" s="33"/>
      <c r="MWO73" s="33"/>
      <c r="MWP73" s="33"/>
      <c r="MWQ73" s="33"/>
      <c r="MWR73" s="33"/>
      <c r="MWS73" s="33"/>
      <c r="MWT73" s="33"/>
      <c r="MWU73" s="33"/>
      <c r="MWV73" s="33"/>
      <c r="MWW73" s="33"/>
      <c r="MWX73" s="33"/>
      <c r="MWY73" s="33"/>
      <c r="MWZ73" s="33"/>
      <c r="MXA73" s="33"/>
      <c r="MXB73" s="33"/>
      <c r="MXC73" s="33"/>
      <c r="MXD73" s="33"/>
      <c r="MXE73" s="33"/>
      <c r="MXF73" s="33"/>
      <c r="MXG73" s="33"/>
      <c r="MXH73" s="33"/>
      <c r="MXI73" s="33"/>
      <c r="MXJ73" s="33"/>
      <c r="MXK73" s="33"/>
      <c r="MXL73" s="33"/>
      <c r="MXM73" s="33"/>
      <c r="MXN73" s="33"/>
      <c r="MXO73" s="33"/>
      <c r="MXP73" s="33"/>
      <c r="MXQ73" s="33"/>
      <c r="MXR73" s="33"/>
      <c r="MXS73" s="33"/>
      <c r="MXT73" s="33"/>
      <c r="MXU73" s="33"/>
      <c r="MXV73" s="33"/>
      <c r="MXW73" s="33"/>
      <c r="MXX73" s="33"/>
      <c r="MXY73" s="33"/>
      <c r="MXZ73" s="33"/>
      <c r="MYA73" s="33"/>
      <c r="MYB73" s="33"/>
      <c r="MYC73" s="33"/>
      <c r="MYD73" s="33"/>
      <c r="MYE73" s="33"/>
      <c r="MYF73" s="33"/>
      <c r="MYG73" s="33"/>
      <c r="MYH73" s="33"/>
      <c r="MYI73" s="33"/>
      <c r="MYJ73" s="33"/>
      <c r="MYK73" s="33"/>
      <c r="MYL73" s="33"/>
      <c r="MYM73" s="33"/>
      <c r="MYN73" s="33"/>
      <c r="MYO73" s="33"/>
      <c r="MYP73" s="33"/>
      <c r="MYQ73" s="33"/>
      <c r="MYR73" s="33"/>
      <c r="MYS73" s="33"/>
      <c r="MYT73" s="33"/>
      <c r="MYU73" s="33"/>
      <c r="MYV73" s="33"/>
      <c r="MYW73" s="33"/>
      <c r="MYX73" s="33"/>
      <c r="MYY73" s="33"/>
      <c r="MYZ73" s="33"/>
      <c r="MZA73" s="33"/>
      <c r="MZB73" s="33"/>
      <c r="MZC73" s="33"/>
      <c r="MZD73" s="33"/>
      <c r="MZE73" s="33"/>
      <c r="MZF73" s="33"/>
      <c r="MZG73" s="33"/>
      <c r="MZH73" s="33"/>
      <c r="MZI73" s="33"/>
      <c r="MZJ73" s="33"/>
      <c r="MZK73" s="33"/>
      <c r="MZL73" s="33"/>
      <c r="MZM73" s="33"/>
      <c r="MZN73" s="33"/>
      <c r="MZO73" s="33"/>
      <c r="MZP73" s="33"/>
      <c r="MZQ73" s="33"/>
      <c r="MZR73" s="33"/>
      <c r="MZS73" s="33"/>
      <c r="MZT73" s="33"/>
      <c r="MZU73" s="33"/>
      <c r="MZV73" s="33"/>
      <c r="MZW73" s="33"/>
      <c r="MZX73" s="33"/>
      <c r="MZY73" s="33"/>
      <c r="MZZ73" s="33"/>
      <c r="NAA73" s="33"/>
      <c r="NAB73" s="33"/>
      <c r="NAC73" s="33"/>
      <c r="NAD73" s="33"/>
      <c r="NAE73" s="33"/>
      <c r="NAF73" s="33"/>
      <c r="NAG73" s="33"/>
      <c r="NAH73" s="33"/>
      <c r="NAI73" s="33"/>
      <c r="NAJ73" s="33"/>
      <c r="NAK73" s="33"/>
      <c r="NAL73" s="33"/>
      <c r="NAM73" s="33"/>
      <c r="NAN73" s="33"/>
      <c r="NAO73" s="33"/>
      <c r="NAP73" s="33"/>
      <c r="NAQ73" s="33"/>
      <c r="NAR73" s="33"/>
      <c r="NAS73" s="33"/>
      <c r="NAT73" s="33"/>
      <c r="NAU73" s="33"/>
      <c r="NAV73" s="33"/>
      <c r="NAW73" s="33"/>
      <c r="NAX73" s="33"/>
      <c r="NAY73" s="33"/>
      <c r="NAZ73" s="33"/>
      <c r="NBA73" s="33"/>
      <c r="NBB73" s="33"/>
      <c r="NBC73" s="33"/>
      <c r="NBD73" s="33"/>
      <c r="NBE73" s="33"/>
      <c r="NBF73" s="33"/>
      <c r="NBG73" s="33"/>
      <c r="NBH73" s="33"/>
      <c r="NBI73" s="33"/>
      <c r="NBJ73" s="33"/>
      <c r="NBK73" s="33"/>
      <c r="NBL73" s="33"/>
      <c r="NBM73" s="33"/>
      <c r="NBN73" s="33"/>
      <c r="NBO73" s="33"/>
      <c r="NBP73" s="33"/>
      <c r="NBQ73" s="33"/>
      <c r="NBR73" s="33"/>
      <c r="NBS73" s="33"/>
      <c r="NBT73" s="33"/>
      <c r="NBU73" s="33"/>
      <c r="NBV73" s="33"/>
      <c r="NBW73" s="33"/>
      <c r="NBX73" s="33"/>
      <c r="NBY73" s="33"/>
      <c r="NBZ73" s="33"/>
      <c r="NCA73" s="33"/>
      <c r="NCB73" s="33"/>
      <c r="NCC73" s="33"/>
      <c r="NCD73" s="33"/>
      <c r="NCE73" s="33"/>
      <c r="NCF73" s="33"/>
      <c r="NCG73" s="33"/>
      <c r="NCH73" s="33"/>
      <c r="NCI73" s="33"/>
      <c r="NCJ73" s="33"/>
      <c r="NCK73" s="33"/>
      <c r="NCL73" s="33"/>
      <c r="NCM73" s="33"/>
      <c r="NCN73" s="33"/>
      <c r="NCO73" s="33"/>
      <c r="NCP73" s="33"/>
      <c r="NCQ73" s="33"/>
      <c r="NCR73" s="33"/>
      <c r="NCS73" s="33"/>
      <c r="NCT73" s="33"/>
      <c r="NCU73" s="33"/>
      <c r="NCV73" s="33"/>
      <c r="NCW73" s="33"/>
      <c r="NCX73" s="33"/>
      <c r="NCY73" s="33"/>
      <c r="NCZ73" s="33"/>
      <c r="NDA73" s="33"/>
      <c r="NDB73" s="33"/>
      <c r="NDC73" s="33"/>
      <c r="NDD73" s="33"/>
      <c r="NDE73" s="33"/>
      <c r="NDF73" s="33"/>
      <c r="NDG73" s="33"/>
      <c r="NDH73" s="33"/>
      <c r="NDI73" s="33"/>
      <c r="NDJ73" s="33"/>
      <c r="NDK73" s="33"/>
      <c r="NDL73" s="33"/>
      <c r="NDM73" s="33"/>
      <c r="NDN73" s="33"/>
      <c r="NDO73" s="33"/>
      <c r="NDP73" s="33"/>
      <c r="NDQ73" s="33"/>
      <c r="NDR73" s="33"/>
      <c r="NDS73" s="33"/>
      <c r="NDT73" s="33"/>
      <c r="NDU73" s="33"/>
      <c r="NDV73" s="33"/>
      <c r="NDW73" s="33"/>
      <c r="NDX73" s="33"/>
      <c r="NDY73" s="33"/>
      <c r="NDZ73" s="33"/>
      <c r="NEA73" s="33"/>
      <c r="NEB73" s="33"/>
      <c r="NEC73" s="33"/>
      <c r="NED73" s="33"/>
      <c r="NEE73" s="33"/>
      <c r="NEF73" s="33"/>
      <c r="NEG73" s="33"/>
      <c r="NEH73" s="33"/>
      <c r="NEI73" s="33"/>
      <c r="NEJ73" s="33"/>
      <c r="NEK73" s="33"/>
      <c r="NEL73" s="33"/>
      <c r="NEM73" s="33"/>
      <c r="NEN73" s="33"/>
      <c r="NEO73" s="33"/>
      <c r="NEP73" s="33"/>
      <c r="NEQ73" s="33"/>
      <c r="NER73" s="33"/>
      <c r="NES73" s="33"/>
      <c r="NET73" s="33"/>
      <c r="NEU73" s="33"/>
      <c r="NEV73" s="33"/>
      <c r="NEW73" s="33"/>
      <c r="NEX73" s="33"/>
      <c r="NEY73" s="33"/>
      <c r="NEZ73" s="33"/>
      <c r="NFA73" s="33"/>
      <c r="NFB73" s="33"/>
      <c r="NFC73" s="33"/>
      <c r="NFD73" s="33"/>
      <c r="NFE73" s="33"/>
      <c r="NFF73" s="33"/>
      <c r="NFG73" s="33"/>
      <c r="NFH73" s="33"/>
      <c r="NFI73" s="33"/>
      <c r="NFJ73" s="33"/>
      <c r="NFK73" s="33"/>
      <c r="NFL73" s="33"/>
      <c r="NFM73" s="33"/>
      <c r="NFN73" s="33"/>
      <c r="NFO73" s="33"/>
      <c r="NFP73" s="33"/>
      <c r="NFQ73" s="33"/>
      <c r="NFR73" s="33"/>
      <c r="NFS73" s="33"/>
      <c r="NFT73" s="33"/>
      <c r="NFU73" s="33"/>
      <c r="NFV73" s="33"/>
      <c r="NFW73" s="33"/>
      <c r="NFX73" s="33"/>
      <c r="NFY73" s="33"/>
      <c r="NFZ73" s="33"/>
      <c r="NGA73" s="33"/>
      <c r="NGB73" s="33"/>
      <c r="NGC73" s="33"/>
      <c r="NGD73" s="33"/>
      <c r="NGE73" s="33"/>
      <c r="NGF73" s="33"/>
      <c r="NGG73" s="33"/>
      <c r="NGH73" s="33"/>
      <c r="NGI73" s="33"/>
      <c r="NGJ73" s="33"/>
      <c r="NGK73" s="33"/>
      <c r="NGL73" s="33"/>
      <c r="NGM73" s="33"/>
      <c r="NGN73" s="33"/>
      <c r="NGO73" s="33"/>
      <c r="NGP73" s="33"/>
      <c r="NGQ73" s="33"/>
      <c r="NGR73" s="33"/>
      <c r="NGS73" s="33"/>
      <c r="NGT73" s="33"/>
      <c r="NGU73" s="33"/>
      <c r="NGV73" s="33"/>
      <c r="NGW73" s="33"/>
      <c r="NGX73" s="33"/>
      <c r="NGY73" s="33"/>
      <c r="NGZ73" s="33"/>
      <c r="NHA73" s="33"/>
      <c r="NHB73" s="33"/>
      <c r="NHC73" s="33"/>
      <c r="NHD73" s="33"/>
      <c r="NHE73" s="33"/>
      <c r="NHF73" s="33"/>
      <c r="NHG73" s="33"/>
      <c r="NHH73" s="33"/>
      <c r="NHI73" s="33"/>
      <c r="NHJ73" s="33"/>
      <c r="NHK73" s="33"/>
      <c r="NHL73" s="33"/>
      <c r="NHM73" s="33"/>
      <c r="NHN73" s="33"/>
      <c r="NHO73" s="33"/>
      <c r="NHP73" s="33"/>
      <c r="NHQ73" s="33"/>
      <c r="NHR73" s="33"/>
      <c r="NHS73" s="33"/>
      <c r="NHT73" s="33"/>
      <c r="NHU73" s="33"/>
      <c r="NHV73" s="33"/>
      <c r="NHW73" s="33"/>
      <c r="NHX73" s="33"/>
      <c r="NHY73" s="33"/>
      <c r="NHZ73" s="33"/>
      <c r="NIA73" s="33"/>
      <c r="NIB73" s="33"/>
      <c r="NIC73" s="33"/>
      <c r="NID73" s="33"/>
      <c r="NIE73" s="33"/>
      <c r="NIF73" s="33"/>
      <c r="NIG73" s="33"/>
      <c r="NIH73" s="33"/>
      <c r="NII73" s="33"/>
      <c r="NIJ73" s="33"/>
      <c r="NIK73" s="33"/>
      <c r="NIL73" s="33"/>
      <c r="NIM73" s="33"/>
      <c r="NIN73" s="33"/>
      <c r="NIO73" s="33"/>
      <c r="NIP73" s="33"/>
      <c r="NIQ73" s="33"/>
      <c r="NIR73" s="33"/>
      <c r="NIS73" s="33"/>
      <c r="NIT73" s="33"/>
      <c r="NIU73" s="33"/>
      <c r="NIV73" s="33"/>
      <c r="NIW73" s="33"/>
      <c r="NIX73" s="33"/>
      <c r="NIY73" s="33"/>
      <c r="NIZ73" s="33"/>
      <c r="NJA73" s="33"/>
      <c r="NJB73" s="33"/>
      <c r="NJC73" s="33"/>
      <c r="NJD73" s="33"/>
      <c r="NJE73" s="33"/>
      <c r="NJF73" s="33"/>
      <c r="NJG73" s="33"/>
      <c r="NJH73" s="33"/>
      <c r="NJI73" s="33"/>
      <c r="NJJ73" s="33"/>
      <c r="NJK73" s="33"/>
      <c r="NJL73" s="33"/>
      <c r="NJM73" s="33"/>
      <c r="NJN73" s="33"/>
      <c r="NJO73" s="33"/>
      <c r="NJP73" s="33"/>
      <c r="NJQ73" s="33"/>
      <c r="NJR73" s="33"/>
      <c r="NJS73" s="33"/>
      <c r="NJT73" s="33"/>
      <c r="NJU73" s="33"/>
      <c r="NJV73" s="33"/>
      <c r="NJW73" s="33"/>
      <c r="NJX73" s="33"/>
      <c r="NJY73" s="33"/>
      <c r="NJZ73" s="33"/>
      <c r="NKA73" s="33"/>
      <c r="NKB73" s="33"/>
      <c r="NKC73" s="33"/>
      <c r="NKD73" s="33"/>
      <c r="NKE73" s="33"/>
      <c r="NKF73" s="33"/>
      <c r="NKG73" s="33"/>
      <c r="NKH73" s="33"/>
      <c r="NKI73" s="33"/>
      <c r="NKJ73" s="33"/>
      <c r="NKK73" s="33"/>
      <c r="NKL73" s="33"/>
      <c r="NKM73" s="33"/>
      <c r="NKN73" s="33"/>
      <c r="NKO73" s="33"/>
      <c r="NKP73" s="33"/>
      <c r="NKQ73" s="33"/>
      <c r="NKR73" s="33"/>
      <c r="NKS73" s="33"/>
      <c r="NKT73" s="33"/>
      <c r="NKU73" s="33"/>
      <c r="NKV73" s="33"/>
      <c r="NKW73" s="33"/>
      <c r="NKX73" s="33"/>
      <c r="NKY73" s="33"/>
      <c r="NKZ73" s="33"/>
      <c r="NLA73" s="33"/>
      <c r="NLB73" s="33"/>
      <c r="NLC73" s="33"/>
      <c r="NLD73" s="33"/>
      <c r="NLE73" s="33"/>
      <c r="NLF73" s="33"/>
      <c r="NLG73" s="33"/>
      <c r="NLH73" s="33"/>
      <c r="NLI73" s="33"/>
      <c r="NLJ73" s="33"/>
      <c r="NLK73" s="33"/>
      <c r="NLL73" s="33"/>
      <c r="NLM73" s="33"/>
      <c r="NLN73" s="33"/>
      <c r="NLO73" s="33"/>
      <c r="NLP73" s="33"/>
      <c r="NLQ73" s="33"/>
      <c r="NLR73" s="33"/>
      <c r="NLS73" s="33"/>
      <c r="NLT73" s="33"/>
      <c r="NLU73" s="33"/>
      <c r="NLV73" s="33"/>
      <c r="NLW73" s="33"/>
      <c r="NLX73" s="33"/>
      <c r="NLY73" s="33"/>
      <c r="NLZ73" s="33"/>
      <c r="NMA73" s="33"/>
      <c r="NMB73" s="33"/>
      <c r="NMC73" s="33"/>
      <c r="NMD73" s="33"/>
      <c r="NME73" s="33"/>
      <c r="NMF73" s="33"/>
      <c r="NMG73" s="33"/>
      <c r="NMH73" s="33"/>
      <c r="NMI73" s="33"/>
      <c r="NMJ73" s="33"/>
      <c r="NMK73" s="33"/>
      <c r="NML73" s="33"/>
      <c r="NMM73" s="33"/>
      <c r="NMN73" s="33"/>
      <c r="NMO73" s="33"/>
      <c r="NMP73" s="33"/>
      <c r="NMQ73" s="33"/>
      <c r="NMR73" s="33"/>
      <c r="NMS73" s="33"/>
      <c r="NMT73" s="33"/>
      <c r="NMU73" s="33"/>
      <c r="NMV73" s="33"/>
      <c r="NMW73" s="33"/>
      <c r="NMX73" s="33"/>
      <c r="NMY73" s="33"/>
      <c r="NMZ73" s="33"/>
      <c r="NNA73" s="33"/>
      <c r="NNB73" s="33"/>
      <c r="NNC73" s="33"/>
      <c r="NND73" s="33"/>
      <c r="NNE73" s="33"/>
      <c r="NNF73" s="33"/>
      <c r="NNG73" s="33"/>
      <c r="NNH73" s="33"/>
      <c r="NNI73" s="33"/>
      <c r="NNJ73" s="33"/>
      <c r="NNK73" s="33"/>
      <c r="NNL73" s="33"/>
      <c r="NNM73" s="33"/>
      <c r="NNN73" s="33"/>
      <c r="NNO73" s="33"/>
      <c r="NNP73" s="33"/>
      <c r="NNQ73" s="33"/>
      <c r="NNR73" s="33"/>
      <c r="NNS73" s="33"/>
      <c r="NNT73" s="33"/>
      <c r="NNU73" s="33"/>
      <c r="NNV73" s="33"/>
      <c r="NNW73" s="33"/>
      <c r="NNX73" s="33"/>
      <c r="NNY73" s="33"/>
      <c r="NNZ73" s="33"/>
      <c r="NOA73" s="33"/>
      <c r="NOB73" s="33"/>
      <c r="NOC73" s="33"/>
      <c r="NOD73" s="33"/>
      <c r="NOE73" s="33"/>
      <c r="NOF73" s="33"/>
      <c r="NOG73" s="33"/>
      <c r="NOH73" s="33"/>
      <c r="NOI73" s="33"/>
      <c r="NOJ73" s="33"/>
      <c r="NOK73" s="33"/>
      <c r="NOL73" s="33"/>
      <c r="NOM73" s="33"/>
      <c r="NON73" s="33"/>
      <c r="NOO73" s="33"/>
      <c r="NOP73" s="33"/>
      <c r="NOQ73" s="33"/>
      <c r="NOR73" s="33"/>
      <c r="NOS73" s="33"/>
      <c r="NOT73" s="33"/>
      <c r="NOU73" s="33"/>
      <c r="NOV73" s="33"/>
      <c r="NOW73" s="33"/>
      <c r="NOX73" s="33"/>
      <c r="NOY73" s="33"/>
      <c r="NOZ73" s="33"/>
      <c r="NPA73" s="33"/>
      <c r="NPB73" s="33"/>
      <c r="NPC73" s="33"/>
      <c r="NPD73" s="33"/>
      <c r="NPE73" s="33"/>
      <c r="NPF73" s="33"/>
      <c r="NPG73" s="33"/>
      <c r="NPH73" s="33"/>
      <c r="NPI73" s="33"/>
      <c r="NPJ73" s="33"/>
      <c r="NPK73" s="33"/>
      <c r="NPL73" s="33"/>
      <c r="NPM73" s="33"/>
      <c r="NPN73" s="33"/>
      <c r="NPO73" s="33"/>
      <c r="NPP73" s="33"/>
      <c r="NPQ73" s="33"/>
      <c r="NPR73" s="33"/>
      <c r="NPS73" s="33"/>
      <c r="NPT73" s="33"/>
      <c r="NPU73" s="33"/>
      <c r="NPV73" s="33"/>
      <c r="NPW73" s="33"/>
      <c r="NPX73" s="33"/>
      <c r="NPY73" s="33"/>
      <c r="NPZ73" s="33"/>
      <c r="NQA73" s="33"/>
      <c r="NQB73" s="33"/>
      <c r="NQC73" s="33"/>
      <c r="NQD73" s="33"/>
      <c r="NQE73" s="33"/>
      <c r="NQF73" s="33"/>
      <c r="NQG73" s="33"/>
      <c r="NQH73" s="33"/>
      <c r="NQI73" s="33"/>
      <c r="NQJ73" s="33"/>
      <c r="NQK73" s="33"/>
      <c r="NQL73" s="33"/>
      <c r="NQM73" s="33"/>
      <c r="NQN73" s="33"/>
      <c r="NQO73" s="33"/>
      <c r="NQP73" s="33"/>
      <c r="NQQ73" s="33"/>
      <c r="NQR73" s="33"/>
      <c r="NQS73" s="33"/>
      <c r="NQT73" s="33"/>
      <c r="NQU73" s="33"/>
      <c r="NQV73" s="33"/>
      <c r="NQW73" s="33"/>
      <c r="NQX73" s="33"/>
      <c r="NQY73" s="33"/>
      <c r="NQZ73" s="33"/>
      <c r="NRA73" s="33"/>
      <c r="NRB73" s="33"/>
      <c r="NRC73" s="33"/>
      <c r="NRD73" s="33"/>
      <c r="NRE73" s="33"/>
      <c r="NRF73" s="33"/>
      <c r="NRG73" s="33"/>
      <c r="NRH73" s="33"/>
      <c r="NRI73" s="33"/>
      <c r="NRJ73" s="33"/>
      <c r="NRK73" s="33"/>
      <c r="NRL73" s="33"/>
      <c r="NRM73" s="33"/>
      <c r="NRN73" s="33"/>
      <c r="NRO73" s="33"/>
      <c r="NRP73" s="33"/>
      <c r="NRQ73" s="33"/>
      <c r="NRR73" s="33"/>
      <c r="NRS73" s="33"/>
      <c r="NRT73" s="33"/>
      <c r="NRU73" s="33"/>
      <c r="NRV73" s="33"/>
      <c r="NRW73" s="33"/>
      <c r="NRX73" s="33"/>
      <c r="NRY73" s="33"/>
      <c r="NRZ73" s="33"/>
      <c r="NSA73" s="33"/>
      <c r="NSB73" s="33"/>
      <c r="NSC73" s="33"/>
      <c r="NSD73" s="33"/>
      <c r="NSE73" s="33"/>
      <c r="NSF73" s="33"/>
      <c r="NSG73" s="33"/>
      <c r="NSH73" s="33"/>
      <c r="NSI73" s="33"/>
      <c r="NSJ73" s="33"/>
      <c r="NSK73" s="33"/>
      <c r="NSL73" s="33"/>
      <c r="NSM73" s="33"/>
      <c r="NSN73" s="33"/>
      <c r="NSO73" s="33"/>
      <c r="NSP73" s="33"/>
      <c r="NSQ73" s="33"/>
      <c r="NSR73" s="33"/>
      <c r="NSS73" s="33"/>
      <c r="NST73" s="33"/>
      <c r="NSU73" s="33"/>
      <c r="NSV73" s="33"/>
      <c r="NSW73" s="33"/>
      <c r="NSX73" s="33"/>
      <c r="NSY73" s="33"/>
      <c r="NSZ73" s="33"/>
      <c r="NTA73" s="33"/>
      <c r="NTB73" s="33"/>
      <c r="NTC73" s="33"/>
      <c r="NTD73" s="33"/>
      <c r="NTE73" s="33"/>
      <c r="NTF73" s="33"/>
      <c r="NTG73" s="33"/>
      <c r="NTH73" s="33"/>
      <c r="NTI73" s="33"/>
      <c r="NTJ73" s="33"/>
      <c r="NTK73" s="33"/>
      <c r="NTL73" s="33"/>
      <c r="NTM73" s="33"/>
      <c r="NTN73" s="33"/>
      <c r="NTO73" s="33"/>
      <c r="NTP73" s="33"/>
      <c r="NTQ73" s="33"/>
      <c r="NTR73" s="33"/>
      <c r="NTS73" s="33"/>
      <c r="NTT73" s="33"/>
      <c r="NTU73" s="33"/>
      <c r="NTV73" s="33"/>
      <c r="NTW73" s="33"/>
      <c r="NTX73" s="33"/>
      <c r="NTY73" s="33"/>
      <c r="NTZ73" s="33"/>
      <c r="NUA73" s="33"/>
      <c r="NUB73" s="33"/>
      <c r="NUC73" s="33"/>
      <c r="NUD73" s="33"/>
      <c r="NUE73" s="33"/>
      <c r="NUF73" s="33"/>
      <c r="NUG73" s="33"/>
      <c r="NUH73" s="33"/>
      <c r="NUI73" s="33"/>
      <c r="NUJ73" s="33"/>
      <c r="NUK73" s="33"/>
      <c r="NUL73" s="33"/>
      <c r="NUM73" s="33"/>
      <c r="NUN73" s="33"/>
      <c r="NUO73" s="33"/>
      <c r="NUP73" s="33"/>
      <c r="NUQ73" s="33"/>
      <c r="NUR73" s="33"/>
      <c r="NUS73" s="33"/>
      <c r="NUT73" s="33"/>
      <c r="NUU73" s="33"/>
      <c r="NUV73" s="33"/>
      <c r="NUW73" s="33"/>
      <c r="NUX73" s="33"/>
      <c r="NUY73" s="33"/>
      <c r="NUZ73" s="33"/>
      <c r="NVA73" s="33"/>
      <c r="NVB73" s="33"/>
      <c r="NVC73" s="33"/>
      <c r="NVD73" s="33"/>
      <c r="NVE73" s="33"/>
      <c r="NVF73" s="33"/>
      <c r="NVG73" s="33"/>
      <c r="NVH73" s="33"/>
      <c r="NVI73" s="33"/>
      <c r="NVJ73" s="33"/>
      <c r="NVK73" s="33"/>
      <c r="NVL73" s="33"/>
      <c r="NVM73" s="33"/>
      <c r="NVN73" s="33"/>
      <c r="NVO73" s="33"/>
      <c r="NVP73" s="33"/>
      <c r="NVQ73" s="33"/>
      <c r="NVR73" s="33"/>
      <c r="NVS73" s="33"/>
      <c r="NVT73" s="33"/>
      <c r="NVU73" s="33"/>
      <c r="NVV73" s="33"/>
      <c r="NVW73" s="33"/>
      <c r="NVX73" s="33"/>
      <c r="NVY73" s="33"/>
      <c r="NVZ73" s="33"/>
      <c r="NWA73" s="33"/>
      <c r="NWB73" s="33"/>
      <c r="NWC73" s="33"/>
      <c r="NWD73" s="33"/>
      <c r="NWE73" s="33"/>
      <c r="NWF73" s="33"/>
      <c r="NWG73" s="33"/>
      <c r="NWH73" s="33"/>
      <c r="NWI73" s="33"/>
      <c r="NWJ73" s="33"/>
      <c r="NWK73" s="33"/>
      <c r="NWL73" s="33"/>
      <c r="NWM73" s="33"/>
      <c r="NWN73" s="33"/>
      <c r="NWO73" s="33"/>
      <c r="NWP73" s="33"/>
      <c r="NWQ73" s="33"/>
      <c r="NWR73" s="33"/>
      <c r="NWS73" s="33"/>
      <c r="NWT73" s="33"/>
      <c r="NWU73" s="33"/>
      <c r="NWV73" s="33"/>
      <c r="NWW73" s="33"/>
      <c r="NWX73" s="33"/>
      <c r="NWY73" s="33"/>
      <c r="NWZ73" s="33"/>
      <c r="NXA73" s="33"/>
      <c r="NXB73" s="33"/>
      <c r="NXC73" s="33"/>
      <c r="NXD73" s="33"/>
      <c r="NXE73" s="33"/>
      <c r="NXF73" s="33"/>
      <c r="NXG73" s="33"/>
      <c r="NXH73" s="33"/>
      <c r="NXI73" s="33"/>
      <c r="NXJ73" s="33"/>
      <c r="NXK73" s="33"/>
      <c r="NXL73" s="33"/>
      <c r="NXM73" s="33"/>
      <c r="NXN73" s="33"/>
      <c r="NXO73" s="33"/>
      <c r="NXP73" s="33"/>
      <c r="NXQ73" s="33"/>
      <c r="NXR73" s="33"/>
      <c r="NXS73" s="33"/>
      <c r="NXT73" s="33"/>
      <c r="NXU73" s="33"/>
      <c r="NXV73" s="33"/>
      <c r="NXW73" s="33"/>
      <c r="NXX73" s="33"/>
      <c r="NXY73" s="33"/>
      <c r="NXZ73" s="33"/>
      <c r="NYA73" s="33"/>
      <c r="NYB73" s="33"/>
      <c r="NYC73" s="33"/>
      <c r="NYD73" s="33"/>
      <c r="NYE73" s="33"/>
      <c r="NYF73" s="33"/>
      <c r="NYG73" s="33"/>
      <c r="NYH73" s="33"/>
      <c r="NYI73" s="33"/>
      <c r="NYJ73" s="33"/>
      <c r="NYK73" s="33"/>
      <c r="NYL73" s="33"/>
      <c r="NYM73" s="33"/>
      <c r="NYN73" s="33"/>
      <c r="NYO73" s="33"/>
      <c r="NYP73" s="33"/>
      <c r="NYQ73" s="33"/>
      <c r="NYR73" s="33"/>
      <c r="NYS73" s="33"/>
      <c r="NYT73" s="33"/>
      <c r="NYU73" s="33"/>
      <c r="NYV73" s="33"/>
      <c r="NYW73" s="33"/>
      <c r="NYX73" s="33"/>
      <c r="NYY73" s="33"/>
      <c r="NYZ73" s="33"/>
      <c r="NZA73" s="33"/>
      <c r="NZB73" s="33"/>
      <c r="NZC73" s="33"/>
      <c r="NZD73" s="33"/>
      <c r="NZE73" s="33"/>
      <c r="NZF73" s="33"/>
      <c r="NZG73" s="33"/>
      <c r="NZH73" s="33"/>
      <c r="NZI73" s="33"/>
      <c r="NZJ73" s="33"/>
      <c r="NZK73" s="33"/>
      <c r="NZL73" s="33"/>
      <c r="NZM73" s="33"/>
      <c r="NZN73" s="33"/>
      <c r="NZO73" s="33"/>
      <c r="NZP73" s="33"/>
      <c r="NZQ73" s="33"/>
      <c r="NZR73" s="33"/>
      <c r="NZS73" s="33"/>
      <c r="NZT73" s="33"/>
      <c r="NZU73" s="33"/>
      <c r="NZV73" s="33"/>
      <c r="NZW73" s="33"/>
      <c r="NZX73" s="33"/>
      <c r="NZY73" s="33"/>
      <c r="NZZ73" s="33"/>
      <c r="OAA73" s="33"/>
      <c r="OAB73" s="33"/>
      <c r="OAC73" s="33"/>
      <c r="OAD73" s="33"/>
      <c r="OAE73" s="33"/>
      <c r="OAF73" s="33"/>
      <c r="OAG73" s="33"/>
      <c r="OAH73" s="33"/>
      <c r="OAI73" s="33"/>
      <c r="OAJ73" s="33"/>
      <c r="OAK73" s="33"/>
      <c r="OAL73" s="33"/>
      <c r="OAM73" s="33"/>
      <c r="OAN73" s="33"/>
      <c r="OAO73" s="33"/>
      <c r="OAP73" s="33"/>
      <c r="OAQ73" s="33"/>
      <c r="OAR73" s="33"/>
      <c r="OAS73" s="33"/>
      <c r="OAT73" s="33"/>
      <c r="OAU73" s="33"/>
      <c r="OAV73" s="33"/>
      <c r="OAW73" s="33"/>
      <c r="OAX73" s="33"/>
      <c r="OAY73" s="33"/>
      <c r="OAZ73" s="33"/>
      <c r="OBA73" s="33"/>
      <c r="OBB73" s="33"/>
      <c r="OBC73" s="33"/>
      <c r="OBD73" s="33"/>
      <c r="OBE73" s="33"/>
      <c r="OBF73" s="33"/>
      <c r="OBG73" s="33"/>
      <c r="OBH73" s="33"/>
      <c r="OBI73" s="33"/>
      <c r="OBJ73" s="33"/>
      <c r="OBK73" s="33"/>
      <c r="OBL73" s="33"/>
      <c r="OBM73" s="33"/>
      <c r="OBN73" s="33"/>
      <c r="OBO73" s="33"/>
      <c r="OBP73" s="33"/>
      <c r="OBQ73" s="33"/>
      <c r="OBR73" s="33"/>
      <c r="OBS73" s="33"/>
      <c r="OBT73" s="33"/>
      <c r="OBU73" s="33"/>
      <c r="OBV73" s="33"/>
      <c r="OBW73" s="33"/>
      <c r="OBX73" s="33"/>
      <c r="OBY73" s="33"/>
      <c r="OBZ73" s="33"/>
      <c r="OCA73" s="33"/>
      <c r="OCB73" s="33"/>
      <c r="OCC73" s="33"/>
      <c r="OCD73" s="33"/>
      <c r="OCE73" s="33"/>
      <c r="OCF73" s="33"/>
      <c r="OCG73" s="33"/>
      <c r="OCH73" s="33"/>
      <c r="OCI73" s="33"/>
      <c r="OCJ73" s="33"/>
      <c r="OCK73" s="33"/>
      <c r="OCL73" s="33"/>
      <c r="OCM73" s="33"/>
      <c r="OCN73" s="33"/>
      <c r="OCO73" s="33"/>
      <c r="OCP73" s="33"/>
      <c r="OCQ73" s="33"/>
      <c r="OCR73" s="33"/>
      <c r="OCS73" s="33"/>
      <c r="OCT73" s="33"/>
      <c r="OCU73" s="33"/>
      <c r="OCV73" s="33"/>
      <c r="OCW73" s="33"/>
      <c r="OCX73" s="33"/>
      <c r="OCY73" s="33"/>
      <c r="OCZ73" s="33"/>
      <c r="ODA73" s="33"/>
      <c r="ODB73" s="33"/>
      <c r="ODC73" s="33"/>
      <c r="ODD73" s="33"/>
      <c r="ODE73" s="33"/>
      <c r="ODF73" s="33"/>
      <c r="ODG73" s="33"/>
      <c r="ODH73" s="33"/>
      <c r="ODI73" s="33"/>
      <c r="ODJ73" s="33"/>
      <c r="ODK73" s="33"/>
      <c r="ODL73" s="33"/>
      <c r="ODM73" s="33"/>
      <c r="ODN73" s="33"/>
      <c r="ODO73" s="33"/>
      <c r="ODP73" s="33"/>
      <c r="ODQ73" s="33"/>
      <c r="ODR73" s="33"/>
      <c r="ODS73" s="33"/>
      <c r="ODT73" s="33"/>
      <c r="ODU73" s="33"/>
      <c r="ODV73" s="33"/>
      <c r="ODW73" s="33"/>
      <c r="ODX73" s="33"/>
      <c r="ODY73" s="33"/>
      <c r="ODZ73" s="33"/>
      <c r="OEA73" s="33"/>
      <c r="OEB73" s="33"/>
      <c r="OEC73" s="33"/>
      <c r="OED73" s="33"/>
      <c r="OEE73" s="33"/>
      <c r="OEF73" s="33"/>
      <c r="OEG73" s="33"/>
      <c r="OEH73" s="33"/>
      <c r="OEI73" s="33"/>
      <c r="OEJ73" s="33"/>
      <c r="OEK73" s="33"/>
      <c r="OEL73" s="33"/>
      <c r="OEM73" s="33"/>
      <c r="OEN73" s="33"/>
      <c r="OEO73" s="33"/>
      <c r="OEP73" s="33"/>
      <c r="OEQ73" s="33"/>
      <c r="OER73" s="33"/>
      <c r="OES73" s="33"/>
      <c r="OET73" s="33"/>
      <c r="OEU73" s="33"/>
      <c r="OEV73" s="33"/>
      <c r="OEW73" s="33"/>
      <c r="OEX73" s="33"/>
      <c r="OEY73" s="33"/>
      <c r="OEZ73" s="33"/>
      <c r="OFA73" s="33"/>
      <c r="OFB73" s="33"/>
      <c r="OFC73" s="33"/>
      <c r="OFD73" s="33"/>
      <c r="OFE73" s="33"/>
      <c r="OFF73" s="33"/>
      <c r="OFG73" s="33"/>
      <c r="OFH73" s="33"/>
      <c r="OFI73" s="33"/>
      <c r="OFJ73" s="33"/>
      <c r="OFK73" s="33"/>
      <c r="OFL73" s="33"/>
      <c r="OFM73" s="33"/>
      <c r="OFN73" s="33"/>
      <c r="OFO73" s="33"/>
      <c r="OFP73" s="33"/>
      <c r="OFQ73" s="33"/>
      <c r="OFR73" s="33"/>
      <c r="OFS73" s="33"/>
      <c r="OFT73" s="33"/>
      <c r="OFU73" s="33"/>
      <c r="OFV73" s="33"/>
      <c r="OFW73" s="33"/>
      <c r="OFX73" s="33"/>
      <c r="OFY73" s="33"/>
      <c r="OFZ73" s="33"/>
      <c r="OGA73" s="33"/>
      <c r="OGB73" s="33"/>
      <c r="OGC73" s="33"/>
      <c r="OGD73" s="33"/>
      <c r="OGE73" s="33"/>
      <c r="OGF73" s="33"/>
      <c r="OGG73" s="33"/>
      <c r="OGH73" s="33"/>
      <c r="OGI73" s="33"/>
      <c r="OGJ73" s="33"/>
      <c r="OGK73" s="33"/>
      <c r="OGL73" s="33"/>
      <c r="OGM73" s="33"/>
      <c r="OGN73" s="33"/>
      <c r="OGO73" s="33"/>
      <c r="OGP73" s="33"/>
      <c r="OGQ73" s="33"/>
      <c r="OGR73" s="33"/>
      <c r="OGS73" s="33"/>
      <c r="OGT73" s="33"/>
      <c r="OGU73" s="33"/>
      <c r="OGV73" s="33"/>
      <c r="OGW73" s="33"/>
      <c r="OGX73" s="33"/>
      <c r="OGY73" s="33"/>
      <c r="OGZ73" s="33"/>
      <c r="OHA73" s="33"/>
      <c r="OHB73" s="33"/>
      <c r="OHC73" s="33"/>
      <c r="OHD73" s="33"/>
      <c r="OHE73" s="33"/>
      <c r="OHF73" s="33"/>
      <c r="OHG73" s="33"/>
      <c r="OHH73" s="33"/>
      <c r="OHI73" s="33"/>
      <c r="OHJ73" s="33"/>
      <c r="OHK73" s="33"/>
      <c r="OHL73" s="33"/>
      <c r="OHM73" s="33"/>
      <c r="OHN73" s="33"/>
      <c r="OHO73" s="33"/>
      <c r="OHP73" s="33"/>
      <c r="OHQ73" s="33"/>
      <c r="OHR73" s="33"/>
      <c r="OHS73" s="33"/>
      <c r="OHT73" s="33"/>
      <c r="OHU73" s="33"/>
      <c r="OHV73" s="33"/>
      <c r="OHW73" s="33"/>
      <c r="OHX73" s="33"/>
      <c r="OHY73" s="33"/>
      <c r="OHZ73" s="33"/>
      <c r="OIA73" s="33"/>
      <c r="OIB73" s="33"/>
      <c r="OIC73" s="33"/>
      <c r="OID73" s="33"/>
      <c r="OIE73" s="33"/>
      <c r="OIF73" s="33"/>
      <c r="OIG73" s="33"/>
      <c r="OIH73" s="33"/>
      <c r="OII73" s="33"/>
      <c r="OIJ73" s="33"/>
      <c r="OIK73" s="33"/>
      <c r="OIL73" s="33"/>
      <c r="OIM73" s="33"/>
      <c r="OIN73" s="33"/>
      <c r="OIO73" s="33"/>
      <c r="OIP73" s="33"/>
      <c r="OIQ73" s="33"/>
      <c r="OIR73" s="33"/>
      <c r="OIS73" s="33"/>
      <c r="OIT73" s="33"/>
      <c r="OIU73" s="33"/>
      <c r="OIV73" s="33"/>
      <c r="OIW73" s="33"/>
      <c r="OIX73" s="33"/>
      <c r="OIY73" s="33"/>
      <c r="OIZ73" s="33"/>
      <c r="OJA73" s="33"/>
      <c r="OJB73" s="33"/>
      <c r="OJC73" s="33"/>
      <c r="OJD73" s="33"/>
      <c r="OJE73" s="33"/>
      <c r="OJF73" s="33"/>
      <c r="OJG73" s="33"/>
      <c r="OJH73" s="33"/>
      <c r="OJI73" s="33"/>
      <c r="OJJ73" s="33"/>
      <c r="OJK73" s="33"/>
      <c r="OJL73" s="33"/>
      <c r="OJM73" s="33"/>
      <c r="OJN73" s="33"/>
      <c r="OJO73" s="33"/>
      <c r="OJP73" s="33"/>
      <c r="OJQ73" s="33"/>
      <c r="OJR73" s="33"/>
      <c r="OJS73" s="33"/>
      <c r="OJT73" s="33"/>
      <c r="OJU73" s="33"/>
      <c r="OJV73" s="33"/>
      <c r="OJW73" s="33"/>
      <c r="OJX73" s="33"/>
      <c r="OJY73" s="33"/>
      <c r="OJZ73" s="33"/>
      <c r="OKA73" s="33"/>
      <c r="OKB73" s="33"/>
      <c r="OKC73" s="33"/>
      <c r="OKD73" s="33"/>
      <c r="OKE73" s="33"/>
      <c r="OKF73" s="33"/>
      <c r="OKG73" s="33"/>
      <c r="OKH73" s="33"/>
      <c r="OKI73" s="33"/>
      <c r="OKJ73" s="33"/>
      <c r="OKK73" s="33"/>
      <c r="OKL73" s="33"/>
      <c r="OKM73" s="33"/>
      <c r="OKN73" s="33"/>
      <c r="OKO73" s="33"/>
      <c r="OKP73" s="33"/>
      <c r="OKQ73" s="33"/>
      <c r="OKR73" s="33"/>
      <c r="OKS73" s="33"/>
      <c r="OKT73" s="33"/>
      <c r="OKU73" s="33"/>
      <c r="OKV73" s="33"/>
      <c r="OKW73" s="33"/>
      <c r="OKX73" s="33"/>
      <c r="OKY73" s="33"/>
      <c r="OKZ73" s="33"/>
      <c r="OLA73" s="33"/>
      <c r="OLB73" s="33"/>
      <c r="OLC73" s="33"/>
      <c r="OLD73" s="33"/>
      <c r="OLE73" s="33"/>
      <c r="OLF73" s="33"/>
      <c r="OLG73" s="33"/>
      <c r="OLH73" s="33"/>
      <c r="OLI73" s="33"/>
      <c r="OLJ73" s="33"/>
      <c r="OLK73" s="33"/>
      <c r="OLL73" s="33"/>
      <c r="OLM73" s="33"/>
      <c r="OLN73" s="33"/>
      <c r="OLO73" s="33"/>
      <c r="OLP73" s="33"/>
      <c r="OLQ73" s="33"/>
      <c r="OLR73" s="33"/>
      <c r="OLS73" s="33"/>
      <c r="OLT73" s="33"/>
      <c r="OLU73" s="33"/>
      <c r="OLV73" s="33"/>
      <c r="OLW73" s="33"/>
      <c r="OLX73" s="33"/>
      <c r="OLY73" s="33"/>
      <c r="OLZ73" s="33"/>
      <c r="OMA73" s="33"/>
      <c r="OMB73" s="33"/>
      <c r="OMC73" s="33"/>
      <c r="OMD73" s="33"/>
      <c r="OME73" s="33"/>
      <c r="OMF73" s="33"/>
      <c r="OMG73" s="33"/>
      <c r="OMH73" s="33"/>
      <c r="OMI73" s="33"/>
      <c r="OMJ73" s="33"/>
      <c r="OMK73" s="33"/>
      <c r="OML73" s="33"/>
      <c r="OMM73" s="33"/>
      <c r="OMN73" s="33"/>
      <c r="OMO73" s="33"/>
      <c r="OMP73" s="33"/>
      <c r="OMQ73" s="33"/>
      <c r="OMR73" s="33"/>
      <c r="OMS73" s="33"/>
      <c r="OMT73" s="33"/>
      <c r="OMU73" s="33"/>
      <c r="OMV73" s="33"/>
      <c r="OMW73" s="33"/>
      <c r="OMX73" s="33"/>
      <c r="OMY73" s="33"/>
      <c r="OMZ73" s="33"/>
      <c r="ONA73" s="33"/>
      <c r="ONB73" s="33"/>
      <c r="ONC73" s="33"/>
      <c r="OND73" s="33"/>
      <c r="ONE73" s="33"/>
      <c r="ONF73" s="33"/>
      <c r="ONG73" s="33"/>
      <c r="ONH73" s="33"/>
      <c r="ONI73" s="33"/>
      <c r="ONJ73" s="33"/>
      <c r="ONK73" s="33"/>
      <c r="ONL73" s="33"/>
      <c r="ONM73" s="33"/>
      <c r="ONN73" s="33"/>
      <c r="ONO73" s="33"/>
      <c r="ONP73" s="33"/>
      <c r="ONQ73" s="33"/>
      <c r="ONR73" s="33"/>
      <c r="ONS73" s="33"/>
      <c r="ONT73" s="33"/>
      <c r="ONU73" s="33"/>
      <c r="ONV73" s="33"/>
      <c r="ONW73" s="33"/>
      <c r="ONX73" s="33"/>
      <c r="ONY73" s="33"/>
      <c r="ONZ73" s="33"/>
      <c r="OOA73" s="33"/>
      <c r="OOB73" s="33"/>
      <c r="OOC73" s="33"/>
      <c r="OOD73" s="33"/>
      <c r="OOE73" s="33"/>
      <c r="OOF73" s="33"/>
      <c r="OOG73" s="33"/>
      <c r="OOH73" s="33"/>
      <c r="OOI73" s="33"/>
      <c r="OOJ73" s="33"/>
      <c r="OOK73" s="33"/>
      <c r="OOL73" s="33"/>
      <c r="OOM73" s="33"/>
      <c r="OON73" s="33"/>
      <c r="OOO73" s="33"/>
      <c r="OOP73" s="33"/>
      <c r="OOQ73" s="33"/>
      <c r="OOR73" s="33"/>
      <c r="OOS73" s="33"/>
      <c r="OOT73" s="33"/>
      <c r="OOU73" s="33"/>
      <c r="OOV73" s="33"/>
      <c r="OOW73" s="33"/>
      <c r="OOX73" s="33"/>
      <c r="OOY73" s="33"/>
      <c r="OOZ73" s="33"/>
      <c r="OPA73" s="33"/>
      <c r="OPB73" s="33"/>
      <c r="OPC73" s="33"/>
      <c r="OPD73" s="33"/>
      <c r="OPE73" s="33"/>
      <c r="OPF73" s="33"/>
      <c r="OPG73" s="33"/>
      <c r="OPH73" s="33"/>
      <c r="OPI73" s="33"/>
      <c r="OPJ73" s="33"/>
      <c r="OPK73" s="33"/>
      <c r="OPL73" s="33"/>
      <c r="OPM73" s="33"/>
      <c r="OPN73" s="33"/>
      <c r="OPO73" s="33"/>
      <c r="OPP73" s="33"/>
      <c r="OPQ73" s="33"/>
      <c r="OPR73" s="33"/>
      <c r="OPS73" s="33"/>
      <c r="OPT73" s="33"/>
      <c r="OPU73" s="33"/>
      <c r="OPV73" s="33"/>
      <c r="OPW73" s="33"/>
      <c r="OPX73" s="33"/>
      <c r="OPY73" s="33"/>
      <c r="OPZ73" s="33"/>
      <c r="OQA73" s="33"/>
      <c r="OQB73" s="33"/>
      <c r="OQC73" s="33"/>
      <c r="OQD73" s="33"/>
      <c r="OQE73" s="33"/>
      <c r="OQF73" s="33"/>
      <c r="OQG73" s="33"/>
      <c r="OQH73" s="33"/>
      <c r="OQI73" s="33"/>
      <c r="OQJ73" s="33"/>
      <c r="OQK73" s="33"/>
      <c r="OQL73" s="33"/>
      <c r="OQM73" s="33"/>
      <c r="OQN73" s="33"/>
      <c r="OQO73" s="33"/>
      <c r="OQP73" s="33"/>
      <c r="OQQ73" s="33"/>
      <c r="OQR73" s="33"/>
      <c r="OQS73" s="33"/>
      <c r="OQT73" s="33"/>
      <c r="OQU73" s="33"/>
      <c r="OQV73" s="33"/>
      <c r="OQW73" s="33"/>
      <c r="OQX73" s="33"/>
      <c r="OQY73" s="33"/>
      <c r="OQZ73" s="33"/>
      <c r="ORA73" s="33"/>
      <c r="ORB73" s="33"/>
      <c r="ORC73" s="33"/>
      <c r="ORD73" s="33"/>
      <c r="ORE73" s="33"/>
      <c r="ORF73" s="33"/>
      <c r="ORG73" s="33"/>
      <c r="ORH73" s="33"/>
      <c r="ORI73" s="33"/>
      <c r="ORJ73" s="33"/>
      <c r="ORK73" s="33"/>
      <c r="ORL73" s="33"/>
      <c r="ORM73" s="33"/>
      <c r="ORN73" s="33"/>
      <c r="ORO73" s="33"/>
      <c r="ORP73" s="33"/>
      <c r="ORQ73" s="33"/>
      <c r="ORR73" s="33"/>
      <c r="ORS73" s="33"/>
      <c r="ORT73" s="33"/>
      <c r="ORU73" s="33"/>
      <c r="ORV73" s="33"/>
      <c r="ORW73" s="33"/>
      <c r="ORX73" s="33"/>
      <c r="ORY73" s="33"/>
      <c r="ORZ73" s="33"/>
      <c r="OSA73" s="33"/>
      <c r="OSB73" s="33"/>
      <c r="OSC73" s="33"/>
      <c r="OSD73" s="33"/>
      <c r="OSE73" s="33"/>
      <c r="OSF73" s="33"/>
      <c r="OSG73" s="33"/>
      <c r="OSH73" s="33"/>
      <c r="OSI73" s="33"/>
      <c r="OSJ73" s="33"/>
      <c r="OSK73" s="33"/>
      <c r="OSL73" s="33"/>
      <c r="OSM73" s="33"/>
      <c r="OSN73" s="33"/>
      <c r="OSO73" s="33"/>
      <c r="OSP73" s="33"/>
      <c r="OSQ73" s="33"/>
      <c r="OSR73" s="33"/>
      <c r="OSS73" s="33"/>
      <c r="OST73" s="33"/>
      <c r="OSU73" s="33"/>
      <c r="OSV73" s="33"/>
      <c r="OSW73" s="33"/>
      <c r="OSX73" s="33"/>
      <c r="OSY73" s="33"/>
      <c r="OSZ73" s="33"/>
      <c r="OTA73" s="33"/>
      <c r="OTB73" s="33"/>
      <c r="OTC73" s="33"/>
      <c r="OTD73" s="33"/>
      <c r="OTE73" s="33"/>
      <c r="OTF73" s="33"/>
      <c r="OTG73" s="33"/>
      <c r="OTH73" s="33"/>
      <c r="OTI73" s="33"/>
      <c r="OTJ73" s="33"/>
      <c r="OTK73" s="33"/>
      <c r="OTL73" s="33"/>
      <c r="OTM73" s="33"/>
      <c r="OTN73" s="33"/>
      <c r="OTO73" s="33"/>
      <c r="OTP73" s="33"/>
      <c r="OTQ73" s="33"/>
      <c r="OTR73" s="33"/>
      <c r="OTS73" s="33"/>
      <c r="OTT73" s="33"/>
      <c r="OTU73" s="33"/>
      <c r="OTV73" s="33"/>
      <c r="OTW73" s="33"/>
      <c r="OTX73" s="33"/>
      <c r="OTY73" s="33"/>
      <c r="OTZ73" s="33"/>
      <c r="OUA73" s="33"/>
      <c r="OUB73" s="33"/>
      <c r="OUC73" s="33"/>
      <c r="OUD73" s="33"/>
      <c r="OUE73" s="33"/>
      <c r="OUF73" s="33"/>
      <c r="OUG73" s="33"/>
      <c r="OUH73" s="33"/>
      <c r="OUI73" s="33"/>
      <c r="OUJ73" s="33"/>
      <c r="OUK73" s="33"/>
      <c r="OUL73" s="33"/>
      <c r="OUM73" s="33"/>
      <c r="OUN73" s="33"/>
      <c r="OUO73" s="33"/>
      <c r="OUP73" s="33"/>
      <c r="OUQ73" s="33"/>
      <c r="OUR73" s="33"/>
      <c r="OUS73" s="33"/>
      <c r="OUT73" s="33"/>
      <c r="OUU73" s="33"/>
      <c r="OUV73" s="33"/>
      <c r="OUW73" s="33"/>
      <c r="OUX73" s="33"/>
      <c r="OUY73" s="33"/>
      <c r="OUZ73" s="33"/>
      <c r="OVA73" s="33"/>
      <c r="OVB73" s="33"/>
      <c r="OVC73" s="33"/>
      <c r="OVD73" s="33"/>
      <c r="OVE73" s="33"/>
      <c r="OVF73" s="33"/>
      <c r="OVG73" s="33"/>
      <c r="OVH73" s="33"/>
      <c r="OVI73" s="33"/>
      <c r="OVJ73" s="33"/>
      <c r="OVK73" s="33"/>
      <c r="OVL73" s="33"/>
      <c r="OVM73" s="33"/>
      <c r="OVN73" s="33"/>
      <c r="OVO73" s="33"/>
      <c r="OVP73" s="33"/>
      <c r="OVQ73" s="33"/>
      <c r="OVR73" s="33"/>
      <c r="OVS73" s="33"/>
      <c r="OVT73" s="33"/>
      <c r="OVU73" s="33"/>
      <c r="OVV73" s="33"/>
      <c r="OVW73" s="33"/>
      <c r="OVX73" s="33"/>
      <c r="OVY73" s="33"/>
      <c r="OVZ73" s="33"/>
      <c r="OWA73" s="33"/>
      <c r="OWB73" s="33"/>
      <c r="OWC73" s="33"/>
      <c r="OWD73" s="33"/>
      <c r="OWE73" s="33"/>
      <c r="OWF73" s="33"/>
      <c r="OWG73" s="33"/>
      <c r="OWH73" s="33"/>
      <c r="OWI73" s="33"/>
      <c r="OWJ73" s="33"/>
      <c r="OWK73" s="33"/>
      <c r="OWL73" s="33"/>
      <c r="OWM73" s="33"/>
      <c r="OWN73" s="33"/>
      <c r="OWO73" s="33"/>
      <c r="OWP73" s="33"/>
      <c r="OWQ73" s="33"/>
      <c r="OWR73" s="33"/>
      <c r="OWS73" s="33"/>
      <c r="OWT73" s="33"/>
      <c r="OWU73" s="33"/>
      <c r="OWV73" s="33"/>
      <c r="OWW73" s="33"/>
      <c r="OWX73" s="33"/>
      <c r="OWY73" s="33"/>
      <c r="OWZ73" s="33"/>
      <c r="OXA73" s="33"/>
      <c r="OXB73" s="33"/>
      <c r="OXC73" s="33"/>
      <c r="OXD73" s="33"/>
      <c r="OXE73" s="33"/>
      <c r="OXF73" s="33"/>
      <c r="OXG73" s="33"/>
      <c r="OXH73" s="33"/>
      <c r="OXI73" s="33"/>
      <c r="OXJ73" s="33"/>
      <c r="OXK73" s="33"/>
      <c r="OXL73" s="33"/>
      <c r="OXM73" s="33"/>
      <c r="OXN73" s="33"/>
      <c r="OXO73" s="33"/>
      <c r="OXP73" s="33"/>
      <c r="OXQ73" s="33"/>
      <c r="OXR73" s="33"/>
      <c r="OXS73" s="33"/>
      <c r="OXT73" s="33"/>
      <c r="OXU73" s="33"/>
      <c r="OXV73" s="33"/>
      <c r="OXW73" s="33"/>
      <c r="OXX73" s="33"/>
      <c r="OXY73" s="33"/>
      <c r="OXZ73" s="33"/>
      <c r="OYA73" s="33"/>
      <c r="OYB73" s="33"/>
      <c r="OYC73" s="33"/>
      <c r="OYD73" s="33"/>
      <c r="OYE73" s="33"/>
      <c r="OYF73" s="33"/>
      <c r="OYG73" s="33"/>
      <c r="OYH73" s="33"/>
      <c r="OYI73" s="33"/>
      <c r="OYJ73" s="33"/>
      <c r="OYK73" s="33"/>
      <c r="OYL73" s="33"/>
      <c r="OYM73" s="33"/>
      <c r="OYN73" s="33"/>
      <c r="OYO73" s="33"/>
      <c r="OYP73" s="33"/>
      <c r="OYQ73" s="33"/>
      <c r="OYR73" s="33"/>
      <c r="OYS73" s="33"/>
      <c r="OYT73" s="33"/>
      <c r="OYU73" s="33"/>
      <c r="OYV73" s="33"/>
      <c r="OYW73" s="33"/>
      <c r="OYX73" s="33"/>
      <c r="OYY73" s="33"/>
      <c r="OYZ73" s="33"/>
      <c r="OZA73" s="33"/>
      <c r="OZB73" s="33"/>
      <c r="OZC73" s="33"/>
      <c r="OZD73" s="33"/>
      <c r="OZE73" s="33"/>
      <c r="OZF73" s="33"/>
      <c r="OZG73" s="33"/>
      <c r="OZH73" s="33"/>
      <c r="OZI73" s="33"/>
      <c r="OZJ73" s="33"/>
      <c r="OZK73" s="33"/>
      <c r="OZL73" s="33"/>
      <c r="OZM73" s="33"/>
      <c r="OZN73" s="33"/>
      <c r="OZO73" s="33"/>
      <c r="OZP73" s="33"/>
      <c r="OZQ73" s="33"/>
      <c r="OZR73" s="33"/>
      <c r="OZS73" s="33"/>
      <c r="OZT73" s="33"/>
      <c r="OZU73" s="33"/>
      <c r="OZV73" s="33"/>
      <c r="OZW73" s="33"/>
      <c r="OZX73" s="33"/>
      <c r="OZY73" s="33"/>
      <c r="OZZ73" s="33"/>
      <c r="PAA73" s="33"/>
      <c r="PAB73" s="33"/>
      <c r="PAC73" s="33"/>
      <c r="PAD73" s="33"/>
      <c r="PAE73" s="33"/>
      <c r="PAF73" s="33"/>
      <c r="PAG73" s="33"/>
      <c r="PAH73" s="33"/>
      <c r="PAI73" s="33"/>
      <c r="PAJ73" s="33"/>
      <c r="PAK73" s="33"/>
      <c r="PAL73" s="33"/>
      <c r="PAM73" s="33"/>
      <c r="PAN73" s="33"/>
      <c r="PAO73" s="33"/>
      <c r="PAP73" s="33"/>
      <c r="PAQ73" s="33"/>
      <c r="PAR73" s="33"/>
      <c r="PAS73" s="33"/>
      <c r="PAT73" s="33"/>
      <c r="PAU73" s="33"/>
      <c r="PAV73" s="33"/>
      <c r="PAW73" s="33"/>
      <c r="PAX73" s="33"/>
      <c r="PAY73" s="33"/>
      <c r="PAZ73" s="33"/>
      <c r="PBA73" s="33"/>
      <c r="PBB73" s="33"/>
      <c r="PBC73" s="33"/>
      <c r="PBD73" s="33"/>
      <c r="PBE73" s="33"/>
      <c r="PBF73" s="33"/>
      <c r="PBG73" s="33"/>
      <c r="PBH73" s="33"/>
      <c r="PBI73" s="33"/>
      <c r="PBJ73" s="33"/>
      <c r="PBK73" s="33"/>
      <c r="PBL73" s="33"/>
      <c r="PBM73" s="33"/>
      <c r="PBN73" s="33"/>
      <c r="PBO73" s="33"/>
      <c r="PBP73" s="33"/>
      <c r="PBQ73" s="33"/>
      <c r="PBR73" s="33"/>
      <c r="PBS73" s="33"/>
      <c r="PBT73" s="33"/>
      <c r="PBU73" s="33"/>
      <c r="PBV73" s="33"/>
      <c r="PBW73" s="33"/>
      <c r="PBX73" s="33"/>
      <c r="PBY73" s="33"/>
      <c r="PBZ73" s="33"/>
      <c r="PCA73" s="33"/>
      <c r="PCB73" s="33"/>
      <c r="PCC73" s="33"/>
      <c r="PCD73" s="33"/>
      <c r="PCE73" s="33"/>
      <c r="PCF73" s="33"/>
      <c r="PCG73" s="33"/>
      <c r="PCH73" s="33"/>
      <c r="PCI73" s="33"/>
      <c r="PCJ73" s="33"/>
      <c r="PCK73" s="33"/>
      <c r="PCL73" s="33"/>
      <c r="PCM73" s="33"/>
      <c r="PCN73" s="33"/>
      <c r="PCO73" s="33"/>
      <c r="PCP73" s="33"/>
      <c r="PCQ73" s="33"/>
      <c r="PCR73" s="33"/>
      <c r="PCS73" s="33"/>
      <c r="PCT73" s="33"/>
      <c r="PCU73" s="33"/>
      <c r="PCV73" s="33"/>
      <c r="PCW73" s="33"/>
      <c r="PCX73" s="33"/>
      <c r="PCY73" s="33"/>
      <c r="PCZ73" s="33"/>
      <c r="PDA73" s="33"/>
      <c r="PDB73" s="33"/>
      <c r="PDC73" s="33"/>
      <c r="PDD73" s="33"/>
      <c r="PDE73" s="33"/>
      <c r="PDF73" s="33"/>
      <c r="PDG73" s="33"/>
      <c r="PDH73" s="33"/>
      <c r="PDI73" s="33"/>
      <c r="PDJ73" s="33"/>
      <c r="PDK73" s="33"/>
      <c r="PDL73" s="33"/>
      <c r="PDM73" s="33"/>
      <c r="PDN73" s="33"/>
      <c r="PDO73" s="33"/>
      <c r="PDP73" s="33"/>
      <c r="PDQ73" s="33"/>
      <c r="PDR73" s="33"/>
      <c r="PDS73" s="33"/>
      <c r="PDT73" s="33"/>
      <c r="PDU73" s="33"/>
      <c r="PDV73" s="33"/>
      <c r="PDW73" s="33"/>
      <c r="PDX73" s="33"/>
      <c r="PDY73" s="33"/>
      <c r="PDZ73" s="33"/>
      <c r="PEA73" s="33"/>
      <c r="PEB73" s="33"/>
      <c r="PEC73" s="33"/>
      <c r="PED73" s="33"/>
      <c r="PEE73" s="33"/>
      <c r="PEF73" s="33"/>
      <c r="PEG73" s="33"/>
      <c r="PEH73" s="33"/>
      <c r="PEI73" s="33"/>
      <c r="PEJ73" s="33"/>
      <c r="PEK73" s="33"/>
      <c r="PEL73" s="33"/>
      <c r="PEM73" s="33"/>
      <c r="PEN73" s="33"/>
      <c r="PEO73" s="33"/>
      <c r="PEP73" s="33"/>
      <c r="PEQ73" s="33"/>
      <c r="PER73" s="33"/>
      <c r="PES73" s="33"/>
      <c r="PET73" s="33"/>
      <c r="PEU73" s="33"/>
      <c r="PEV73" s="33"/>
      <c r="PEW73" s="33"/>
      <c r="PEX73" s="33"/>
      <c r="PEY73" s="33"/>
      <c r="PEZ73" s="33"/>
      <c r="PFA73" s="33"/>
      <c r="PFB73" s="33"/>
      <c r="PFC73" s="33"/>
      <c r="PFD73" s="33"/>
      <c r="PFE73" s="33"/>
      <c r="PFF73" s="33"/>
      <c r="PFG73" s="33"/>
      <c r="PFH73" s="33"/>
      <c r="PFI73" s="33"/>
      <c r="PFJ73" s="33"/>
      <c r="PFK73" s="33"/>
      <c r="PFL73" s="33"/>
      <c r="PFM73" s="33"/>
      <c r="PFN73" s="33"/>
      <c r="PFO73" s="33"/>
      <c r="PFP73" s="33"/>
      <c r="PFQ73" s="33"/>
      <c r="PFR73" s="33"/>
      <c r="PFS73" s="33"/>
      <c r="PFT73" s="33"/>
      <c r="PFU73" s="33"/>
      <c r="PFV73" s="33"/>
      <c r="PFW73" s="33"/>
      <c r="PFX73" s="33"/>
      <c r="PFY73" s="33"/>
      <c r="PFZ73" s="33"/>
      <c r="PGA73" s="33"/>
      <c r="PGB73" s="33"/>
      <c r="PGC73" s="33"/>
      <c r="PGD73" s="33"/>
      <c r="PGE73" s="33"/>
      <c r="PGF73" s="33"/>
      <c r="PGG73" s="33"/>
      <c r="PGH73" s="33"/>
      <c r="PGI73" s="33"/>
      <c r="PGJ73" s="33"/>
      <c r="PGK73" s="33"/>
      <c r="PGL73" s="33"/>
      <c r="PGM73" s="33"/>
      <c r="PGN73" s="33"/>
      <c r="PGO73" s="33"/>
      <c r="PGP73" s="33"/>
      <c r="PGQ73" s="33"/>
      <c r="PGR73" s="33"/>
      <c r="PGS73" s="33"/>
      <c r="PGT73" s="33"/>
      <c r="PGU73" s="33"/>
      <c r="PGV73" s="33"/>
      <c r="PGW73" s="33"/>
      <c r="PGX73" s="33"/>
      <c r="PGY73" s="33"/>
      <c r="PGZ73" s="33"/>
      <c r="PHA73" s="33"/>
      <c r="PHB73" s="33"/>
      <c r="PHC73" s="33"/>
      <c r="PHD73" s="33"/>
      <c r="PHE73" s="33"/>
      <c r="PHF73" s="33"/>
      <c r="PHG73" s="33"/>
      <c r="PHH73" s="33"/>
      <c r="PHI73" s="33"/>
      <c r="PHJ73" s="33"/>
      <c r="PHK73" s="33"/>
      <c r="PHL73" s="33"/>
      <c r="PHM73" s="33"/>
      <c r="PHN73" s="33"/>
      <c r="PHO73" s="33"/>
      <c r="PHP73" s="33"/>
      <c r="PHQ73" s="33"/>
      <c r="PHR73" s="33"/>
      <c r="PHS73" s="33"/>
      <c r="PHT73" s="33"/>
      <c r="PHU73" s="33"/>
      <c r="PHV73" s="33"/>
      <c r="PHW73" s="33"/>
      <c r="PHX73" s="33"/>
      <c r="PHY73" s="33"/>
      <c r="PHZ73" s="33"/>
      <c r="PIA73" s="33"/>
      <c r="PIB73" s="33"/>
      <c r="PIC73" s="33"/>
      <c r="PID73" s="33"/>
      <c r="PIE73" s="33"/>
      <c r="PIF73" s="33"/>
      <c r="PIG73" s="33"/>
      <c r="PIH73" s="33"/>
      <c r="PII73" s="33"/>
      <c r="PIJ73" s="33"/>
      <c r="PIK73" s="33"/>
      <c r="PIL73" s="33"/>
      <c r="PIM73" s="33"/>
      <c r="PIN73" s="33"/>
      <c r="PIO73" s="33"/>
      <c r="PIP73" s="33"/>
      <c r="PIQ73" s="33"/>
      <c r="PIR73" s="33"/>
      <c r="PIS73" s="33"/>
      <c r="PIT73" s="33"/>
      <c r="PIU73" s="33"/>
      <c r="PIV73" s="33"/>
      <c r="PIW73" s="33"/>
      <c r="PIX73" s="33"/>
      <c r="PIY73" s="33"/>
      <c r="PIZ73" s="33"/>
      <c r="PJA73" s="33"/>
      <c r="PJB73" s="33"/>
      <c r="PJC73" s="33"/>
      <c r="PJD73" s="33"/>
      <c r="PJE73" s="33"/>
      <c r="PJF73" s="33"/>
      <c r="PJG73" s="33"/>
      <c r="PJH73" s="33"/>
      <c r="PJI73" s="33"/>
      <c r="PJJ73" s="33"/>
      <c r="PJK73" s="33"/>
      <c r="PJL73" s="33"/>
      <c r="PJM73" s="33"/>
      <c r="PJN73" s="33"/>
      <c r="PJO73" s="33"/>
      <c r="PJP73" s="33"/>
      <c r="PJQ73" s="33"/>
      <c r="PJR73" s="33"/>
      <c r="PJS73" s="33"/>
      <c r="PJT73" s="33"/>
      <c r="PJU73" s="33"/>
      <c r="PJV73" s="33"/>
      <c r="PJW73" s="33"/>
      <c r="PJX73" s="33"/>
      <c r="PJY73" s="33"/>
      <c r="PJZ73" s="33"/>
      <c r="PKA73" s="33"/>
      <c r="PKB73" s="33"/>
      <c r="PKC73" s="33"/>
      <c r="PKD73" s="33"/>
      <c r="PKE73" s="33"/>
      <c r="PKF73" s="33"/>
      <c r="PKG73" s="33"/>
      <c r="PKH73" s="33"/>
      <c r="PKI73" s="33"/>
      <c r="PKJ73" s="33"/>
      <c r="PKK73" s="33"/>
      <c r="PKL73" s="33"/>
      <c r="PKM73" s="33"/>
      <c r="PKN73" s="33"/>
      <c r="PKO73" s="33"/>
      <c r="PKP73" s="33"/>
      <c r="PKQ73" s="33"/>
      <c r="PKR73" s="33"/>
      <c r="PKS73" s="33"/>
      <c r="PKT73" s="33"/>
      <c r="PKU73" s="33"/>
      <c r="PKV73" s="33"/>
      <c r="PKW73" s="33"/>
      <c r="PKX73" s="33"/>
      <c r="PKY73" s="33"/>
      <c r="PKZ73" s="33"/>
      <c r="PLA73" s="33"/>
      <c r="PLB73" s="33"/>
      <c r="PLC73" s="33"/>
      <c r="PLD73" s="33"/>
      <c r="PLE73" s="33"/>
      <c r="PLF73" s="33"/>
      <c r="PLG73" s="33"/>
      <c r="PLH73" s="33"/>
      <c r="PLI73" s="33"/>
      <c r="PLJ73" s="33"/>
      <c r="PLK73" s="33"/>
      <c r="PLL73" s="33"/>
      <c r="PLM73" s="33"/>
      <c r="PLN73" s="33"/>
      <c r="PLO73" s="33"/>
      <c r="PLP73" s="33"/>
      <c r="PLQ73" s="33"/>
      <c r="PLR73" s="33"/>
      <c r="PLS73" s="33"/>
      <c r="PLT73" s="33"/>
      <c r="PLU73" s="33"/>
      <c r="PLV73" s="33"/>
      <c r="PLW73" s="33"/>
      <c r="PLX73" s="33"/>
      <c r="PLY73" s="33"/>
      <c r="PLZ73" s="33"/>
      <c r="PMA73" s="33"/>
      <c r="PMB73" s="33"/>
      <c r="PMC73" s="33"/>
      <c r="PMD73" s="33"/>
      <c r="PME73" s="33"/>
      <c r="PMF73" s="33"/>
      <c r="PMG73" s="33"/>
      <c r="PMH73" s="33"/>
      <c r="PMI73" s="33"/>
      <c r="PMJ73" s="33"/>
      <c r="PMK73" s="33"/>
      <c r="PML73" s="33"/>
      <c r="PMM73" s="33"/>
      <c r="PMN73" s="33"/>
      <c r="PMO73" s="33"/>
      <c r="PMP73" s="33"/>
      <c r="PMQ73" s="33"/>
      <c r="PMR73" s="33"/>
      <c r="PMS73" s="33"/>
      <c r="PMT73" s="33"/>
      <c r="PMU73" s="33"/>
      <c r="PMV73" s="33"/>
      <c r="PMW73" s="33"/>
      <c r="PMX73" s="33"/>
      <c r="PMY73" s="33"/>
      <c r="PMZ73" s="33"/>
      <c r="PNA73" s="33"/>
      <c r="PNB73" s="33"/>
      <c r="PNC73" s="33"/>
      <c r="PND73" s="33"/>
      <c r="PNE73" s="33"/>
      <c r="PNF73" s="33"/>
      <c r="PNG73" s="33"/>
      <c r="PNH73" s="33"/>
      <c r="PNI73" s="33"/>
      <c r="PNJ73" s="33"/>
      <c r="PNK73" s="33"/>
      <c r="PNL73" s="33"/>
      <c r="PNM73" s="33"/>
      <c r="PNN73" s="33"/>
      <c r="PNO73" s="33"/>
      <c r="PNP73" s="33"/>
      <c r="PNQ73" s="33"/>
      <c r="PNR73" s="33"/>
      <c r="PNS73" s="33"/>
      <c r="PNT73" s="33"/>
      <c r="PNU73" s="33"/>
      <c r="PNV73" s="33"/>
      <c r="PNW73" s="33"/>
      <c r="PNX73" s="33"/>
      <c r="PNY73" s="33"/>
      <c r="PNZ73" s="33"/>
      <c r="POA73" s="33"/>
      <c r="POB73" s="33"/>
      <c r="POC73" s="33"/>
      <c r="POD73" s="33"/>
      <c r="POE73" s="33"/>
      <c r="POF73" s="33"/>
      <c r="POG73" s="33"/>
      <c r="POH73" s="33"/>
      <c r="POI73" s="33"/>
      <c r="POJ73" s="33"/>
      <c r="POK73" s="33"/>
      <c r="POL73" s="33"/>
      <c r="POM73" s="33"/>
      <c r="PON73" s="33"/>
      <c r="POO73" s="33"/>
      <c r="POP73" s="33"/>
      <c r="POQ73" s="33"/>
      <c r="POR73" s="33"/>
      <c r="POS73" s="33"/>
      <c r="POT73" s="33"/>
      <c r="POU73" s="33"/>
      <c r="POV73" s="33"/>
      <c r="POW73" s="33"/>
      <c r="POX73" s="33"/>
      <c r="POY73" s="33"/>
      <c r="POZ73" s="33"/>
      <c r="PPA73" s="33"/>
      <c r="PPB73" s="33"/>
      <c r="PPC73" s="33"/>
      <c r="PPD73" s="33"/>
      <c r="PPE73" s="33"/>
      <c r="PPF73" s="33"/>
      <c r="PPG73" s="33"/>
      <c r="PPH73" s="33"/>
      <c r="PPI73" s="33"/>
      <c r="PPJ73" s="33"/>
      <c r="PPK73" s="33"/>
      <c r="PPL73" s="33"/>
      <c r="PPM73" s="33"/>
      <c r="PPN73" s="33"/>
      <c r="PPO73" s="33"/>
      <c r="PPP73" s="33"/>
      <c r="PPQ73" s="33"/>
      <c r="PPR73" s="33"/>
      <c r="PPS73" s="33"/>
      <c r="PPT73" s="33"/>
      <c r="PPU73" s="33"/>
      <c r="PPV73" s="33"/>
      <c r="PPW73" s="33"/>
      <c r="PPX73" s="33"/>
      <c r="PPY73" s="33"/>
      <c r="PPZ73" s="33"/>
      <c r="PQA73" s="33"/>
      <c r="PQB73" s="33"/>
      <c r="PQC73" s="33"/>
      <c r="PQD73" s="33"/>
      <c r="PQE73" s="33"/>
      <c r="PQF73" s="33"/>
      <c r="PQG73" s="33"/>
      <c r="PQH73" s="33"/>
      <c r="PQI73" s="33"/>
      <c r="PQJ73" s="33"/>
      <c r="PQK73" s="33"/>
      <c r="PQL73" s="33"/>
      <c r="PQM73" s="33"/>
      <c r="PQN73" s="33"/>
      <c r="PQO73" s="33"/>
      <c r="PQP73" s="33"/>
      <c r="PQQ73" s="33"/>
      <c r="PQR73" s="33"/>
      <c r="PQS73" s="33"/>
      <c r="PQT73" s="33"/>
      <c r="PQU73" s="33"/>
      <c r="PQV73" s="33"/>
      <c r="PQW73" s="33"/>
      <c r="PQX73" s="33"/>
      <c r="PQY73" s="33"/>
      <c r="PQZ73" s="33"/>
      <c r="PRA73" s="33"/>
      <c r="PRB73" s="33"/>
      <c r="PRC73" s="33"/>
      <c r="PRD73" s="33"/>
      <c r="PRE73" s="33"/>
      <c r="PRF73" s="33"/>
      <c r="PRG73" s="33"/>
      <c r="PRH73" s="33"/>
      <c r="PRI73" s="33"/>
      <c r="PRJ73" s="33"/>
      <c r="PRK73" s="33"/>
      <c r="PRL73" s="33"/>
      <c r="PRM73" s="33"/>
      <c r="PRN73" s="33"/>
      <c r="PRO73" s="33"/>
      <c r="PRP73" s="33"/>
      <c r="PRQ73" s="33"/>
      <c r="PRR73" s="33"/>
      <c r="PRS73" s="33"/>
      <c r="PRT73" s="33"/>
      <c r="PRU73" s="33"/>
      <c r="PRV73" s="33"/>
      <c r="PRW73" s="33"/>
      <c r="PRX73" s="33"/>
      <c r="PRY73" s="33"/>
      <c r="PRZ73" s="33"/>
      <c r="PSA73" s="33"/>
      <c r="PSB73" s="33"/>
      <c r="PSC73" s="33"/>
      <c r="PSD73" s="33"/>
      <c r="PSE73" s="33"/>
      <c r="PSF73" s="33"/>
      <c r="PSG73" s="33"/>
      <c r="PSH73" s="33"/>
      <c r="PSI73" s="33"/>
      <c r="PSJ73" s="33"/>
      <c r="PSK73" s="33"/>
      <c r="PSL73" s="33"/>
      <c r="PSM73" s="33"/>
      <c r="PSN73" s="33"/>
      <c r="PSO73" s="33"/>
      <c r="PSP73" s="33"/>
      <c r="PSQ73" s="33"/>
      <c r="PSR73" s="33"/>
      <c r="PSS73" s="33"/>
      <c r="PST73" s="33"/>
      <c r="PSU73" s="33"/>
      <c r="PSV73" s="33"/>
      <c r="PSW73" s="33"/>
      <c r="PSX73" s="33"/>
      <c r="PSY73" s="33"/>
      <c r="PSZ73" s="33"/>
      <c r="PTA73" s="33"/>
      <c r="PTB73" s="33"/>
      <c r="PTC73" s="33"/>
      <c r="PTD73" s="33"/>
      <c r="PTE73" s="33"/>
      <c r="PTF73" s="33"/>
      <c r="PTG73" s="33"/>
      <c r="PTH73" s="33"/>
      <c r="PTI73" s="33"/>
      <c r="PTJ73" s="33"/>
      <c r="PTK73" s="33"/>
      <c r="PTL73" s="33"/>
      <c r="PTM73" s="33"/>
      <c r="PTN73" s="33"/>
      <c r="PTO73" s="33"/>
      <c r="PTP73" s="33"/>
      <c r="PTQ73" s="33"/>
      <c r="PTR73" s="33"/>
      <c r="PTS73" s="33"/>
      <c r="PTT73" s="33"/>
      <c r="PTU73" s="33"/>
      <c r="PTV73" s="33"/>
      <c r="PTW73" s="33"/>
      <c r="PTX73" s="33"/>
      <c r="PTY73" s="33"/>
      <c r="PTZ73" s="33"/>
      <c r="PUA73" s="33"/>
      <c r="PUB73" s="33"/>
      <c r="PUC73" s="33"/>
      <c r="PUD73" s="33"/>
      <c r="PUE73" s="33"/>
      <c r="PUF73" s="33"/>
      <c r="PUG73" s="33"/>
      <c r="PUH73" s="33"/>
      <c r="PUI73" s="33"/>
      <c r="PUJ73" s="33"/>
      <c r="PUK73" s="33"/>
      <c r="PUL73" s="33"/>
      <c r="PUM73" s="33"/>
      <c r="PUN73" s="33"/>
      <c r="PUO73" s="33"/>
      <c r="PUP73" s="33"/>
      <c r="PUQ73" s="33"/>
      <c r="PUR73" s="33"/>
      <c r="PUS73" s="33"/>
      <c r="PUT73" s="33"/>
      <c r="PUU73" s="33"/>
      <c r="PUV73" s="33"/>
      <c r="PUW73" s="33"/>
      <c r="PUX73" s="33"/>
      <c r="PUY73" s="33"/>
      <c r="PUZ73" s="33"/>
      <c r="PVA73" s="33"/>
      <c r="PVB73" s="33"/>
      <c r="PVC73" s="33"/>
      <c r="PVD73" s="33"/>
      <c r="PVE73" s="33"/>
      <c r="PVF73" s="33"/>
      <c r="PVG73" s="33"/>
      <c r="PVH73" s="33"/>
      <c r="PVI73" s="33"/>
      <c r="PVJ73" s="33"/>
      <c r="PVK73" s="33"/>
      <c r="PVL73" s="33"/>
      <c r="PVM73" s="33"/>
      <c r="PVN73" s="33"/>
      <c r="PVO73" s="33"/>
      <c r="PVP73" s="33"/>
      <c r="PVQ73" s="33"/>
      <c r="PVR73" s="33"/>
      <c r="PVS73" s="33"/>
      <c r="PVT73" s="33"/>
      <c r="PVU73" s="33"/>
      <c r="PVV73" s="33"/>
      <c r="PVW73" s="33"/>
      <c r="PVX73" s="33"/>
      <c r="PVY73" s="33"/>
      <c r="PVZ73" s="33"/>
      <c r="PWA73" s="33"/>
      <c r="PWB73" s="33"/>
      <c r="PWC73" s="33"/>
      <c r="PWD73" s="33"/>
      <c r="PWE73" s="33"/>
      <c r="PWF73" s="33"/>
      <c r="PWG73" s="33"/>
      <c r="PWH73" s="33"/>
      <c r="PWI73" s="33"/>
      <c r="PWJ73" s="33"/>
      <c r="PWK73" s="33"/>
      <c r="PWL73" s="33"/>
      <c r="PWM73" s="33"/>
      <c r="PWN73" s="33"/>
      <c r="PWO73" s="33"/>
      <c r="PWP73" s="33"/>
      <c r="PWQ73" s="33"/>
      <c r="PWR73" s="33"/>
      <c r="PWS73" s="33"/>
      <c r="PWT73" s="33"/>
      <c r="PWU73" s="33"/>
      <c r="PWV73" s="33"/>
      <c r="PWW73" s="33"/>
      <c r="PWX73" s="33"/>
      <c r="PWY73" s="33"/>
      <c r="PWZ73" s="33"/>
      <c r="PXA73" s="33"/>
      <c r="PXB73" s="33"/>
      <c r="PXC73" s="33"/>
      <c r="PXD73" s="33"/>
      <c r="PXE73" s="33"/>
      <c r="PXF73" s="33"/>
      <c r="PXG73" s="33"/>
      <c r="PXH73" s="33"/>
      <c r="PXI73" s="33"/>
      <c r="PXJ73" s="33"/>
      <c r="PXK73" s="33"/>
      <c r="PXL73" s="33"/>
      <c r="PXM73" s="33"/>
      <c r="PXN73" s="33"/>
      <c r="PXO73" s="33"/>
      <c r="PXP73" s="33"/>
      <c r="PXQ73" s="33"/>
      <c r="PXR73" s="33"/>
      <c r="PXS73" s="33"/>
      <c r="PXT73" s="33"/>
      <c r="PXU73" s="33"/>
      <c r="PXV73" s="33"/>
      <c r="PXW73" s="33"/>
      <c r="PXX73" s="33"/>
      <c r="PXY73" s="33"/>
      <c r="PXZ73" s="33"/>
      <c r="PYA73" s="33"/>
      <c r="PYB73" s="33"/>
      <c r="PYC73" s="33"/>
      <c r="PYD73" s="33"/>
      <c r="PYE73" s="33"/>
      <c r="PYF73" s="33"/>
      <c r="PYG73" s="33"/>
      <c r="PYH73" s="33"/>
      <c r="PYI73" s="33"/>
      <c r="PYJ73" s="33"/>
      <c r="PYK73" s="33"/>
      <c r="PYL73" s="33"/>
      <c r="PYM73" s="33"/>
      <c r="PYN73" s="33"/>
      <c r="PYO73" s="33"/>
      <c r="PYP73" s="33"/>
      <c r="PYQ73" s="33"/>
      <c r="PYR73" s="33"/>
      <c r="PYS73" s="33"/>
      <c r="PYT73" s="33"/>
      <c r="PYU73" s="33"/>
      <c r="PYV73" s="33"/>
      <c r="PYW73" s="33"/>
      <c r="PYX73" s="33"/>
      <c r="PYY73" s="33"/>
      <c r="PYZ73" s="33"/>
      <c r="PZA73" s="33"/>
      <c r="PZB73" s="33"/>
      <c r="PZC73" s="33"/>
      <c r="PZD73" s="33"/>
      <c r="PZE73" s="33"/>
      <c r="PZF73" s="33"/>
      <c r="PZG73" s="33"/>
      <c r="PZH73" s="33"/>
      <c r="PZI73" s="33"/>
      <c r="PZJ73" s="33"/>
      <c r="PZK73" s="33"/>
      <c r="PZL73" s="33"/>
      <c r="PZM73" s="33"/>
      <c r="PZN73" s="33"/>
      <c r="PZO73" s="33"/>
      <c r="PZP73" s="33"/>
      <c r="PZQ73" s="33"/>
      <c r="PZR73" s="33"/>
      <c r="PZS73" s="33"/>
      <c r="PZT73" s="33"/>
      <c r="PZU73" s="33"/>
      <c r="PZV73" s="33"/>
      <c r="PZW73" s="33"/>
      <c r="PZX73" s="33"/>
      <c r="PZY73" s="33"/>
      <c r="PZZ73" s="33"/>
      <c r="QAA73" s="33"/>
      <c r="QAB73" s="33"/>
      <c r="QAC73" s="33"/>
      <c r="QAD73" s="33"/>
      <c r="QAE73" s="33"/>
      <c r="QAF73" s="33"/>
      <c r="QAG73" s="33"/>
      <c r="QAH73" s="33"/>
      <c r="QAI73" s="33"/>
      <c r="QAJ73" s="33"/>
      <c r="QAK73" s="33"/>
      <c r="QAL73" s="33"/>
      <c r="QAM73" s="33"/>
      <c r="QAN73" s="33"/>
      <c r="QAO73" s="33"/>
      <c r="QAP73" s="33"/>
      <c r="QAQ73" s="33"/>
      <c r="QAR73" s="33"/>
      <c r="QAS73" s="33"/>
      <c r="QAT73" s="33"/>
      <c r="QAU73" s="33"/>
      <c r="QAV73" s="33"/>
      <c r="QAW73" s="33"/>
      <c r="QAX73" s="33"/>
      <c r="QAY73" s="33"/>
      <c r="QAZ73" s="33"/>
      <c r="QBA73" s="33"/>
      <c r="QBB73" s="33"/>
      <c r="QBC73" s="33"/>
      <c r="QBD73" s="33"/>
      <c r="QBE73" s="33"/>
      <c r="QBF73" s="33"/>
      <c r="QBG73" s="33"/>
      <c r="QBH73" s="33"/>
      <c r="QBI73" s="33"/>
      <c r="QBJ73" s="33"/>
      <c r="QBK73" s="33"/>
      <c r="QBL73" s="33"/>
      <c r="QBM73" s="33"/>
      <c r="QBN73" s="33"/>
      <c r="QBO73" s="33"/>
      <c r="QBP73" s="33"/>
      <c r="QBQ73" s="33"/>
      <c r="QBR73" s="33"/>
      <c r="QBS73" s="33"/>
      <c r="QBT73" s="33"/>
      <c r="QBU73" s="33"/>
      <c r="QBV73" s="33"/>
      <c r="QBW73" s="33"/>
      <c r="QBX73" s="33"/>
      <c r="QBY73" s="33"/>
      <c r="QBZ73" s="33"/>
      <c r="QCA73" s="33"/>
      <c r="QCB73" s="33"/>
      <c r="QCC73" s="33"/>
      <c r="QCD73" s="33"/>
      <c r="QCE73" s="33"/>
      <c r="QCF73" s="33"/>
      <c r="QCG73" s="33"/>
      <c r="QCH73" s="33"/>
      <c r="QCI73" s="33"/>
      <c r="QCJ73" s="33"/>
      <c r="QCK73" s="33"/>
      <c r="QCL73" s="33"/>
      <c r="QCM73" s="33"/>
      <c r="QCN73" s="33"/>
      <c r="QCO73" s="33"/>
      <c r="QCP73" s="33"/>
      <c r="QCQ73" s="33"/>
      <c r="QCR73" s="33"/>
      <c r="QCS73" s="33"/>
      <c r="QCT73" s="33"/>
      <c r="QCU73" s="33"/>
      <c r="QCV73" s="33"/>
      <c r="QCW73" s="33"/>
      <c r="QCX73" s="33"/>
      <c r="QCY73" s="33"/>
      <c r="QCZ73" s="33"/>
      <c r="QDA73" s="33"/>
      <c r="QDB73" s="33"/>
      <c r="QDC73" s="33"/>
      <c r="QDD73" s="33"/>
      <c r="QDE73" s="33"/>
      <c r="QDF73" s="33"/>
      <c r="QDG73" s="33"/>
      <c r="QDH73" s="33"/>
      <c r="QDI73" s="33"/>
      <c r="QDJ73" s="33"/>
      <c r="QDK73" s="33"/>
      <c r="QDL73" s="33"/>
      <c r="QDM73" s="33"/>
      <c r="QDN73" s="33"/>
      <c r="QDO73" s="33"/>
      <c r="QDP73" s="33"/>
      <c r="QDQ73" s="33"/>
      <c r="QDR73" s="33"/>
      <c r="QDS73" s="33"/>
      <c r="QDT73" s="33"/>
      <c r="QDU73" s="33"/>
      <c r="QDV73" s="33"/>
      <c r="QDW73" s="33"/>
      <c r="QDX73" s="33"/>
      <c r="QDY73" s="33"/>
      <c r="QDZ73" s="33"/>
      <c r="QEA73" s="33"/>
      <c r="QEB73" s="33"/>
      <c r="QEC73" s="33"/>
      <c r="QED73" s="33"/>
      <c r="QEE73" s="33"/>
      <c r="QEF73" s="33"/>
      <c r="QEG73" s="33"/>
      <c r="QEH73" s="33"/>
      <c r="QEI73" s="33"/>
      <c r="QEJ73" s="33"/>
      <c r="QEK73" s="33"/>
      <c r="QEL73" s="33"/>
      <c r="QEM73" s="33"/>
      <c r="QEN73" s="33"/>
      <c r="QEO73" s="33"/>
      <c r="QEP73" s="33"/>
      <c r="QEQ73" s="33"/>
      <c r="QER73" s="33"/>
      <c r="QES73" s="33"/>
      <c r="QET73" s="33"/>
      <c r="QEU73" s="33"/>
      <c r="QEV73" s="33"/>
      <c r="QEW73" s="33"/>
      <c r="QEX73" s="33"/>
      <c r="QEY73" s="33"/>
      <c r="QEZ73" s="33"/>
      <c r="QFA73" s="33"/>
      <c r="QFB73" s="33"/>
      <c r="QFC73" s="33"/>
      <c r="QFD73" s="33"/>
      <c r="QFE73" s="33"/>
      <c r="QFF73" s="33"/>
      <c r="QFG73" s="33"/>
      <c r="QFH73" s="33"/>
      <c r="QFI73" s="33"/>
      <c r="QFJ73" s="33"/>
      <c r="QFK73" s="33"/>
      <c r="QFL73" s="33"/>
      <c r="QFM73" s="33"/>
      <c r="QFN73" s="33"/>
      <c r="QFO73" s="33"/>
      <c r="QFP73" s="33"/>
      <c r="QFQ73" s="33"/>
      <c r="QFR73" s="33"/>
      <c r="QFS73" s="33"/>
      <c r="QFT73" s="33"/>
      <c r="QFU73" s="33"/>
      <c r="QFV73" s="33"/>
      <c r="QFW73" s="33"/>
      <c r="QFX73" s="33"/>
      <c r="QFY73" s="33"/>
      <c r="QFZ73" s="33"/>
      <c r="QGA73" s="33"/>
      <c r="QGB73" s="33"/>
      <c r="QGC73" s="33"/>
      <c r="QGD73" s="33"/>
      <c r="QGE73" s="33"/>
      <c r="QGF73" s="33"/>
      <c r="QGG73" s="33"/>
      <c r="QGH73" s="33"/>
      <c r="QGI73" s="33"/>
      <c r="QGJ73" s="33"/>
      <c r="QGK73" s="33"/>
      <c r="QGL73" s="33"/>
      <c r="QGM73" s="33"/>
      <c r="QGN73" s="33"/>
      <c r="QGO73" s="33"/>
      <c r="QGP73" s="33"/>
      <c r="QGQ73" s="33"/>
      <c r="QGR73" s="33"/>
      <c r="QGS73" s="33"/>
      <c r="QGT73" s="33"/>
      <c r="QGU73" s="33"/>
      <c r="QGV73" s="33"/>
      <c r="QGW73" s="33"/>
      <c r="QGX73" s="33"/>
      <c r="QGY73" s="33"/>
      <c r="QGZ73" s="33"/>
      <c r="QHA73" s="33"/>
      <c r="QHB73" s="33"/>
      <c r="QHC73" s="33"/>
      <c r="QHD73" s="33"/>
      <c r="QHE73" s="33"/>
      <c r="QHF73" s="33"/>
      <c r="QHG73" s="33"/>
      <c r="QHH73" s="33"/>
      <c r="QHI73" s="33"/>
      <c r="QHJ73" s="33"/>
      <c r="QHK73" s="33"/>
      <c r="QHL73" s="33"/>
      <c r="QHM73" s="33"/>
      <c r="QHN73" s="33"/>
      <c r="QHO73" s="33"/>
      <c r="QHP73" s="33"/>
      <c r="QHQ73" s="33"/>
      <c r="QHR73" s="33"/>
      <c r="QHS73" s="33"/>
      <c r="QHT73" s="33"/>
      <c r="QHU73" s="33"/>
      <c r="QHV73" s="33"/>
      <c r="QHW73" s="33"/>
      <c r="QHX73" s="33"/>
      <c r="QHY73" s="33"/>
      <c r="QHZ73" s="33"/>
      <c r="QIA73" s="33"/>
      <c r="QIB73" s="33"/>
      <c r="QIC73" s="33"/>
      <c r="QID73" s="33"/>
      <c r="QIE73" s="33"/>
      <c r="QIF73" s="33"/>
      <c r="QIG73" s="33"/>
      <c r="QIH73" s="33"/>
      <c r="QII73" s="33"/>
      <c r="QIJ73" s="33"/>
      <c r="QIK73" s="33"/>
      <c r="QIL73" s="33"/>
      <c r="QIM73" s="33"/>
      <c r="QIN73" s="33"/>
      <c r="QIO73" s="33"/>
      <c r="QIP73" s="33"/>
      <c r="QIQ73" s="33"/>
      <c r="QIR73" s="33"/>
      <c r="QIS73" s="33"/>
      <c r="QIT73" s="33"/>
      <c r="QIU73" s="33"/>
      <c r="QIV73" s="33"/>
      <c r="QIW73" s="33"/>
      <c r="QIX73" s="33"/>
      <c r="QIY73" s="33"/>
      <c r="QIZ73" s="33"/>
      <c r="QJA73" s="33"/>
      <c r="QJB73" s="33"/>
      <c r="QJC73" s="33"/>
      <c r="QJD73" s="33"/>
      <c r="QJE73" s="33"/>
      <c r="QJF73" s="33"/>
      <c r="QJG73" s="33"/>
      <c r="QJH73" s="33"/>
      <c r="QJI73" s="33"/>
      <c r="QJJ73" s="33"/>
      <c r="QJK73" s="33"/>
      <c r="QJL73" s="33"/>
      <c r="QJM73" s="33"/>
      <c r="QJN73" s="33"/>
      <c r="QJO73" s="33"/>
      <c r="QJP73" s="33"/>
      <c r="QJQ73" s="33"/>
      <c r="QJR73" s="33"/>
      <c r="QJS73" s="33"/>
      <c r="QJT73" s="33"/>
      <c r="QJU73" s="33"/>
      <c r="QJV73" s="33"/>
      <c r="QJW73" s="33"/>
      <c r="QJX73" s="33"/>
      <c r="QJY73" s="33"/>
      <c r="QJZ73" s="33"/>
      <c r="QKA73" s="33"/>
      <c r="QKB73" s="33"/>
      <c r="QKC73" s="33"/>
      <c r="QKD73" s="33"/>
      <c r="QKE73" s="33"/>
      <c r="QKF73" s="33"/>
      <c r="QKG73" s="33"/>
      <c r="QKH73" s="33"/>
      <c r="QKI73" s="33"/>
      <c r="QKJ73" s="33"/>
      <c r="QKK73" s="33"/>
      <c r="QKL73" s="33"/>
      <c r="QKM73" s="33"/>
      <c r="QKN73" s="33"/>
      <c r="QKO73" s="33"/>
      <c r="QKP73" s="33"/>
      <c r="QKQ73" s="33"/>
      <c r="QKR73" s="33"/>
      <c r="QKS73" s="33"/>
      <c r="QKT73" s="33"/>
      <c r="QKU73" s="33"/>
      <c r="QKV73" s="33"/>
      <c r="QKW73" s="33"/>
      <c r="QKX73" s="33"/>
      <c r="QKY73" s="33"/>
      <c r="QKZ73" s="33"/>
      <c r="QLA73" s="33"/>
      <c r="QLB73" s="33"/>
      <c r="QLC73" s="33"/>
      <c r="QLD73" s="33"/>
      <c r="QLE73" s="33"/>
      <c r="QLF73" s="33"/>
      <c r="QLG73" s="33"/>
      <c r="QLH73" s="33"/>
      <c r="QLI73" s="33"/>
      <c r="QLJ73" s="33"/>
      <c r="QLK73" s="33"/>
      <c r="QLL73" s="33"/>
      <c r="QLM73" s="33"/>
      <c r="QLN73" s="33"/>
      <c r="QLO73" s="33"/>
      <c r="QLP73" s="33"/>
      <c r="QLQ73" s="33"/>
      <c r="QLR73" s="33"/>
      <c r="QLS73" s="33"/>
      <c r="QLT73" s="33"/>
      <c r="QLU73" s="33"/>
      <c r="QLV73" s="33"/>
      <c r="QLW73" s="33"/>
      <c r="QLX73" s="33"/>
      <c r="QLY73" s="33"/>
      <c r="QLZ73" s="33"/>
      <c r="QMA73" s="33"/>
      <c r="QMB73" s="33"/>
      <c r="QMC73" s="33"/>
      <c r="QMD73" s="33"/>
      <c r="QME73" s="33"/>
      <c r="QMF73" s="33"/>
      <c r="QMG73" s="33"/>
      <c r="QMH73" s="33"/>
      <c r="QMI73" s="33"/>
      <c r="QMJ73" s="33"/>
      <c r="QMK73" s="33"/>
      <c r="QML73" s="33"/>
      <c r="QMM73" s="33"/>
      <c r="QMN73" s="33"/>
      <c r="QMO73" s="33"/>
      <c r="QMP73" s="33"/>
      <c r="QMQ73" s="33"/>
      <c r="QMR73" s="33"/>
      <c r="QMS73" s="33"/>
      <c r="QMT73" s="33"/>
      <c r="QMU73" s="33"/>
      <c r="QMV73" s="33"/>
      <c r="QMW73" s="33"/>
      <c r="QMX73" s="33"/>
      <c r="QMY73" s="33"/>
      <c r="QMZ73" s="33"/>
      <c r="QNA73" s="33"/>
      <c r="QNB73" s="33"/>
      <c r="QNC73" s="33"/>
      <c r="QND73" s="33"/>
      <c r="QNE73" s="33"/>
      <c r="QNF73" s="33"/>
      <c r="QNG73" s="33"/>
      <c r="QNH73" s="33"/>
      <c r="QNI73" s="33"/>
      <c r="QNJ73" s="33"/>
      <c r="QNK73" s="33"/>
      <c r="QNL73" s="33"/>
      <c r="QNM73" s="33"/>
      <c r="QNN73" s="33"/>
      <c r="QNO73" s="33"/>
      <c r="QNP73" s="33"/>
      <c r="QNQ73" s="33"/>
      <c r="QNR73" s="33"/>
      <c r="QNS73" s="33"/>
      <c r="QNT73" s="33"/>
      <c r="QNU73" s="33"/>
      <c r="QNV73" s="33"/>
      <c r="QNW73" s="33"/>
      <c r="QNX73" s="33"/>
      <c r="QNY73" s="33"/>
      <c r="QNZ73" s="33"/>
      <c r="QOA73" s="33"/>
      <c r="QOB73" s="33"/>
      <c r="QOC73" s="33"/>
      <c r="QOD73" s="33"/>
      <c r="QOE73" s="33"/>
      <c r="QOF73" s="33"/>
      <c r="QOG73" s="33"/>
      <c r="QOH73" s="33"/>
      <c r="QOI73" s="33"/>
      <c r="QOJ73" s="33"/>
      <c r="QOK73" s="33"/>
      <c r="QOL73" s="33"/>
      <c r="QOM73" s="33"/>
      <c r="QON73" s="33"/>
      <c r="QOO73" s="33"/>
      <c r="QOP73" s="33"/>
      <c r="QOQ73" s="33"/>
      <c r="QOR73" s="33"/>
      <c r="QOS73" s="33"/>
      <c r="QOT73" s="33"/>
      <c r="QOU73" s="33"/>
      <c r="QOV73" s="33"/>
      <c r="QOW73" s="33"/>
      <c r="QOX73" s="33"/>
      <c r="QOY73" s="33"/>
      <c r="QOZ73" s="33"/>
      <c r="QPA73" s="33"/>
      <c r="QPB73" s="33"/>
      <c r="QPC73" s="33"/>
      <c r="QPD73" s="33"/>
      <c r="QPE73" s="33"/>
      <c r="QPF73" s="33"/>
      <c r="QPG73" s="33"/>
      <c r="QPH73" s="33"/>
      <c r="QPI73" s="33"/>
      <c r="QPJ73" s="33"/>
      <c r="QPK73" s="33"/>
      <c r="QPL73" s="33"/>
      <c r="QPM73" s="33"/>
      <c r="QPN73" s="33"/>
      <c r="QPO73" s="33"/>
      <c r="QPP73" s="33"/>
      <c r="QPQ73" s="33"/>
      <c r="QPR73" s="33"/>
      <c r="QPS73" s="33"/>
      <c r="QPT73" s="33"/>
      <c r="QPU73" s="33"/>
      <c r="QPV73" s="33"/>
      <c r="QPW73" s="33"/>
      <c r="QPX73" s="33"/>
      <c r="QPY73" s="33"/>
      <c r="QPZ73" s="33"/>
      <c r="QQA73" s="33"/>
      <c r="QQB73" s="33"/>
      <c r="QQC73" s="33"/>
      <c r="QQD73" s="33"/>
      <c r="QQE73" s="33"/>
      <c r="QQF73" s="33"/>
      <c r="QQG73" s="33"/>
      <c r="QQH73" s="33"/>
      <c r="QQI73" s="33"/>
      <c r="QQJ73" s="33"/>
      <c r="QQK73" s="33"/>
      <c r="QQL73" s="33"/>
      <c r="QQM73" s="33"/>
      <c r="QQN73" s="33"/>
      <c r="QQO73" s="33"/>
      <c r="QQP73" s="33"/>
      <c r="QQQ73" s="33"/>
      <c r="QQR73" s="33"/>
      <c r="QQS73" s="33"/>
      <c r="QQT73" s="33"/>
      <c r="QQU73" s="33"/>
      <c r="QQV73" s="33"/>
      <c r="QQW73" s="33"/>
      <c r="QQX73" s="33"/>
      <c r="QQY73" s="33"/>
      <c r="QQZ73" s="33"/>
      <c r="QRA73" s="33"/>
      <c r="QRB73" s="33"/>
      <c r="QRC73" s="33"/>
      <c r="QRD73" s="33"/>
      <c r="QRE73" s="33"/>
      <c r="QRF73" s="33"/>
      <c r="QRG73" s="33"/>
      <c r="QRH73" s="33"/>
      <c r="QRI73" s="33"/>
      <c r="QRJ73" s="33"/>
      <c r="QRK73" s="33"/>
      <c r="QRL73" s="33"/>
      <c r="QRM73" s="33"/>
      <c r="QRN73" s="33"/>
      <c r="QRO73" s="33"/>
      <c r="QRP73" s="33"/>
      <c r="QRQ73" s="33"/>
      <c r="QRR73" s="33"/>
      <c r="QRS73" s="33"/>
      <c r="QRT73" s="33"/>
      <c r="QRU73" s="33"/>
      <c r="QRV73" s="33"/>
      <c r="QRW73" s="33"/>
      <c r="QRX73" s="33"/>
      <c r="QRY73" s="33"/>
      <c r="QRZ73" s="33"/>
      <c r="QSA73" s="33"/>
      <c r="QSB73" s="33"/>
      <c r="QSC73" s="33"/>
      <c r="QSD73" s="33"/>
      <c r="QSE73" s="33"/>
      <c r="QSF73" s="33"/>
      <c r="QSG73" s="33"/>
      <c r="QSH73" s="33"/>
      <c r="QSI73" s="33"/>
      <c r="QSJ73" s="33"/>
      <c r="QSK73" s="33"/>
      <c r="QSL73" s="33"/>
      <c r="QSM73" s="33"/>
      <c r="QSN73" s="33"/>
      <c r="QSO73" s="33"/>
      <c r="QSP73" s="33"/>
      <c r="QSQ73" s="33"/>
      <c r="QSR73" s="33"/>
      <c r="QSS73" s="33"/>
      <c r="QST73" s="33"/>
      <c r="QSU73" s="33"/>
      <c r="QSV73" s="33"/>
      <c r="QSW73" s="33"/>
      <c r="QSX73" s="33"/>
      <c r="QSY73" s="33"/>
      <c r="QSZ73" s="33"/>
      <c r="QTA73" s="33"/>
      <c r="QTB73" s="33"/>
      <c r="QTC73" s="33"/>
      <c r="QTD73" s="33"/>
      <c r="QTE73" s="33"/>
      <c r="QTF73" s="33"/>
      <c r="QTG73" s="33"/>
      <c r="QTH73" s="33"/>
      <c r="QTI73" s="33"/>
      <c r="QTJ73" s="33"/>
      <c r="QTK73" s="33"/>
      <c r="QTL73" s="33"/>
      <c r="QTM73" s="33"/>
      <c r="QTN73" s="33"/>
      <c r="QTO73" s="33"/>
      <c r="QTP73" s="33"/>
      <c r="QTQ73" s="33"/>
      <c r="QTR73" s="33"/>
      <c r="QTS73" s="33"/>
      <c r="QTT73" s="33"/>
      <c r="QTU73" s="33"/>
      <c r="QTV73" s="33"/>
      <c r="QTW73" s="33"/>
      <c r="QTX73" s="33"/>
      <c r="QTY73" s="33"/>
      <c r="QTZ73" s="33"/>
      <c r="QUA73" s="33"/>
      <c r="QUB73" s="33"/>
      <c r="QUC73" s="33"/>
      <c r="QUD73" s="33"/>
      <c r="QUE73" s="33"/>
      <c r="QUF73" s="33"/>
      <c r="QUG73" s="33"/>
      <c r="QUH73" s="33"/>
      <c r="QUI73" s="33"/>
      <c r="QUJ73" s="33"/>
      <c r="QUK73" s="33"/>
      <c r="QUL73" s="33"/>
      <c r="QUM73" s="33"/>
      <c r="QUN73" s="33"/>
      <c r="QUO73" s="33"/>
      <c r="QUP73" s="33"/>
      <c r="QUQ73" s="33"/>
      <c r="QUR73" s="33"/>
      <c r="QUS73" s="33"/>
      <c r="QUT73" s="33"/>
      <c r="QUU73" s="33"/>
      <c r="QUV73" s="33"/>
      <c r="QUW73" s="33"/>
      <c r="QUX73" s="33"/>
      <c r="QUY73" s="33"/>
      <c r="QUZ73" s="33"/>
      <c r="QVA73" s="33"/>
      <c r="QVB73" s="33"/>
      <c r="QVC73" s="33"/>
      <c r="QVD73" s="33"/>
      <c r="QVE73" s="33"/>
      <c r="QVF73" s="33"/>
      <c r="QVG73" s="33"/>
      <c r="QVH73" s="33"/>
      <c r="QVI73" s="33"/>
      <c r="QVJ73" s="33"/>
      <c r="QVK73" s="33"/>
      <c r="QVL73" s="33"/>
      <c r="QVM73" s="33"/>
      <c r="QVN73" s="33"/>
      <c r="QVO73" s="33"/>
      <c r="QVP73" s="33"/>
      <c r="QVQ73" s="33"/>
      <c r="QVR73" s="33"/>
      <c r="QVS73" s="33"/>
      <c r="QVT73" s="33"/>
      <c r="QVU73" s="33"/>
      <c r="QVV73" s="33"/>
      <c r="QVW73" s="33"/>
      <c r="QVX73" s="33"/>
      <c r="QVY73" s="33"/>
      <c r="QVZ73" s="33"/>
      <c r="QWA73" s="33"/>
      <c r="QWB73" s="33"/>
      <c r="QWC73" s="33"/>
      <c r="QWD73" s="33"/>
      <c r="QWE73" s="33"/>
      <c r="QWF73" s="33"/>
      <c r="QWG73" s="33"/>
      <c r="QWH73" s="33"/>
      <c r="QWI73" s="33"/>
      <c r="QWJ73" s="33"/>
      <c r="QWK73" s="33"/>
      <c r="QWL73" s="33"/>
      <c r="QWM73" s="33"/>
      <c r="QWN73" s="33"/>
      <c r="QWO73" s="33"/>
      <c r="QWP73" s="33"/>
      <c r="QWQ73" s="33"/>
      <c r="QWR73" s="33"/>
      <c r="QWS73" s="33"/>
      <c r="QWT73" s="33"/>
      <c r="QWU73" s="33"/>
      <c r="QWV73" s="33"/>
      <c r="QWW73" s="33"/>
      <c r="QWX73" s="33"/>
      <c r="QWY73" s="33"/>
      <c r="QWZ73" s="33"/>
      <c r="QXA73" s="33"/>
      <c r="QXB73" s="33"/>
      <c r="QXC73" s="33"/>
      <c r="QXD73" s="33"/>
      <c r="QXE73" s="33"/>
      <c r="QXF73" s="33"/>
      <c r="QXG73" s="33"/>
      <c r="QXH73" s="33"/>
      <c r="QXI73" s="33"/>
      <c r="QXJ73" s="33"/>
      <c r="QXK73" s="33"/>
      <c r="QXL73" s="33"/>
      <c r="QXM73" s="33"/>
      <c r="QXN73" s="33"/>
      <c r="QXO73" s="33"/>
      <c r="QXP73" s="33"/>
      <c r="QXQ73" s="33"/>
      <c r="QXR73" s="33"/>
      <c r="QXS73" s="33"/>
      <c r="QXT73" s="33"/>
      <c r="QXU73" s="33"/>
      <c r="QXV73" s="33"/>
      <c r="QXW73" s="33"/>
      <c r="QXX73" s="33"/>
      <c r="QXY73" s="33"/>
      <c r="QXZ73" s="33"/>
      <c r="QYA73" s="33"/>
      <c r="QYB73" s="33"/>
      <c r="QYC73" s="33"/>
      <c r="QYD73" s="33"/>
      <c r="QYE73" s="33"/>
      <c r="QYF73" s="33"/>
      <c r="QYG73" s="33"/>
      <c r="QYH73" s="33"/>
      <c r="QYI73" s="33"/>
      <c r="QYJ73" s="33"/>
      <c r="QYK73" s="33"/>
      <c r="QYL73" s="33"/>
      <c r="QYM73" s="33"/>
      <c r="QYN73" s="33"/>
      <c r="QYO73" s="33"/>
      <c r="QYP73" s="33"/>
      <c r="QYQ73" s="33"/>
      <c r="QYR73" s="33"/>
      <c r="QYS73" s="33"/>
      <c r="QYT73" s="33"/>
      <c r="QYU73" s="33"/>
      <c r="QYV73" s="33"/>
      <c r="QYW73" s="33"/>
      <c r="QYX73" s="33"/>
      <c r="QYY73" s="33"/>
      <c r="QYZ73" s="33"/>
      <c r="QZA73" s="33"/>
      <c r="QZB73" s="33"/>
      <c r="QZC73" s="33"/>
      <c r="QZD73" s="33"/>
      <c r="QZE73" s="33"/>
      <c r="QZF73" s="33"/>
      <c r="QZG73" s="33"/>
      <c r="QZH73" s="33"/>
      <c r="QZI73" s="33"/>
      <c r="QZJ73" s="33"/>
      <c r="QZK73" s="33"/>
      <c r="QZL73" s="33"/>
      <c r="QZM73" s="33"/>
      <c r="QZN73" s="33"/>
      <c r="QZO73" s="33"/>
      <c r="QZP73" s="33"/>
      <c r="QZQ73" s="33"/>
      <c r="QZR73" s="33"/>
      <c r="QZS73" s="33"/>
      <c r="QZT73" s="33"/>
      <c r="QZU73" s="33"/>
      <c r="QZV73" s="33"/>
      <c r="QZW73" s="33"/>
      <c r="QZX73" s="33"/>
      <c r="QZY73" s="33"/>
      <c r="QZZ73" s="33"/>
      <c r="RAA73" s="33"/>
      <c r="RAB73" s="33"/>
      <c r="RAC73" s="33"/>
      <c r="RAD73" s="33"/>
      <c r="RAE73" s="33"/>
      <c r="RAF73" s="33"/>
      <c r="RAG73" s="33"/>
      <c r="RAH73" s="33"/>
      <c r="RAI73" s="33"/>
      <c r="RAJ73" s="33"/>
      <c r="RAK73" s="33"/>
      <c r="RAL73" s="33"/>
      <c r="RAM73" s="33"/>
      <c r="RAN73" s="33"/>
      <c r="RAO73" s="33"/>
      <c r="RAP73" s="33"/>
      <c r="RAQ73" s="33"/>
      <c r="RAR73" s="33"/>
      <c r="RAS73" s="33"/>
      <c r="RAT73" s="33"/>
      <c r="RAU73" s="33"/>
      <c r="RAV73" s="33"/>
      <c r="RAW73" s="33"/>
      <c r="RAX73" s="33"/>
      <c r="RAY73" s="33"/>
      <c r="RAZ73" s="33"/>
      <c r="RBA73" s="33"/>
      <c r="RBB73" s="33"/>
      <c r="RBC73" s="33"/>
      <c r="RBD73" s="33"/>
      <c r="RBE73" s="33"/>
      <c r="RBF73" s="33"/>
      <c r="RBG73" s="33"/>
      <c r="RBH73" s="33"/>
      <c r="RBI73" s="33"/>
      <c r="RBJ73" s="33"/>
      <c r="RBK73" s="33"/>
      <c r="RBL73" s="33"/>
      <c r="RBM73" s="33"/>
      <c r="RBN73" s="33"/>
      <c r="RBO73" s="33"/>
      <c r="RBP73" s="33"/>
      <c r="RBQ73" s="33"/>
      <c r="RBR73" s="33"/>
      <c r="RBS73" s="33"/>
      <c r="RBT73" s="33"/>
      <c r="RBU73" s="33"/>
      <c r="RBV73" s="33"/>
      <c r="RBW73" s="33"/>
      <c r="RBX73" s="33"/>
      <c r="RBY73" s="33"/>
      <c r="RBZ73" s="33"/>
      <c r="RCA73" s="33"/>
      <c r="RCB73" s="33"/>
      <c r="RCC73" s="33"/>
      <c r="RCD73" s="33"/>
      <c r="RCE73" s="33"/>
      <c r="RCF73" s="33"/>
      <c r="RCG73" s="33"/>
      <c r="RCH73" s="33"/>
      <c r="RCI73" s="33"/>
      <c r="RCJ73" s="33"/>
      <c r="RCK73" s="33"/>
      <c r="RCL73" s="33"/>
      <c r="RCM73" s="33"/>
      <c r="RCN73" s="33"/>
      <c r="RCO73" s="33"/>
      <c r="RCP73" s="33"/>
      <c r="RCQ73" s="33"/>
      <c r="RCR73" s="33"/>
      <c r="RCS73" s="33"/>
      <c r="RCT73" s="33"/>
      <c r="RCU73" s="33"/>
      <c r="RCV73" s="33"/>
      <c r="RCW73" s="33"/>
      <c r="RCX73" s="33"/>
      <c r="RCY73" s="33"/>
      <c r="RCZ73" s="33"/>
      <c r="RDA73" s="33"/>
      <c r="RDB73" s="33"/>
      <c r="RDC73" s="33"/>
      <c r="RDD73" s="33"/>
      <c r="RDE73" s="33"/>
      <c r="RDF73" s="33"/>
      <c r="RDG73" s="33"/>
      <c r="RDH73" s="33"/>
      <c r="RDI73" s="33"/>
      <c r="RDJ73" s="33"/>
      <c r="RDK73" s="33"/>
      <c r="RDL73" s="33"/>
      <c r="RDM73" s="33"/>
      <c r="RDN73" s="33"/>
      <c r="RDO73" s="33"/>
      <c r="RDP73" s="33"/>
      <c r="RDQ73" s="33"/>
      <c r="RDR73" s="33"/>
      <c r="RDS73" s="33"/>
      <c r="RDT73" s="33"/>
      <c r="RDU73" s="33"/>
      <c r="RDV73" s="33"/>
      <c r="RDW73" s="33"/>
      <c r="RDX73" s="33"/>
      <c r="RDY73" s="33"/>
      <c r="RDZ73" s="33"/>
      <c r="REA73" s="33"/>
      <c r="REB73" s="33"/>
      <c r="REC73" s="33"/>
      <c r="RED73" s="33"/>
      <c r="REE73" s="33"/>
      <c r="REF73" s="33"/>
      <c r="REG73" s="33"/>
      <c r="REH73" s="33"/>
      <c r="REI73" s="33"/>
      <c r="REJ73" s="33"/>
      <c r="REK73" s="33"/>
      <c r="REL73" s="33"/>
      <c r="REM73" s="33"/>
      <c r="REN73" s="33"/>
      <c r="REO73" s="33"/>
      <c r="REP73" s="33"/>
      <c r="REQ73" s="33"/>
      <c r="RER73" s="33"/>
      <c r="RES73" s="33"/>
      <c r="RET73" s="33"/>
      <c r="REU73" s="33"/>
      <c r="REV73" s="33"/>
      <c r="REW73" s="33"/>
      <c r="REX73" s="33"/>
      <c r="REY73" s="33"/>
      <c r="REZ73" s="33"/>
      <c r="RFA73" s="33"/>
      <c r="RFB73" s="33"/>
      <c r="RFC73" s="33"/>
      <c r="RFD73" s="33"/>
      <c r="RFE73" s="33"/>
      <c r="RFF73" s="33"/>
      <c r="RFG73" s="33"/>
      <c r="RFH73" s="33"/>
      <c r="RFI73" s="33"/>
      <c r="RFJ73" s="33"/>
      <c r="RFK73" s="33"/>
      <c r="RFL73" s="33"/>
      <c r="RFM73" s="33"/>
      <c r="RFN73" s="33"/>
      <c r="RFO73" s="33"/>
      <c r="RFP73" s="33"/>
      <c r="RFQ73" s="33"/>
      <c r="RFR73" s="33"/>
      <c r="RFS73" s="33"/>
      <c r="RFT73" s="33"/>
      <c r="RFU73" s="33"/>
      <c r="RFV73" s="33"/>
      <c r="RFW73" s="33"/>
      <c r="RFX73" s="33"/>
      <c r="RFY73" s="33"/>
      <c r="RFZ73" s="33"/>
      <c r="RGA73" s="33"/>
      <c r="RGB73" s="33"/>
      <c r="RGC73" s="33"/>
      <c r="RGD73" s="33"/>
      <c r="RGE73" s="33"/>
      <c r="RGF73" s="33"/>
      <c r="RGG73" s="33"/>
      <c r="RGH73" s="33"/>
      <c r="RGI73" s="33"/>
      <c r="RGJ73" s="33"/>
      <c r="RGK73" s="33"/>
      <c r="RGL73" s="33"/>
      <c r="RGM73" s="33"/>
      <c r="RGN73" s="33"/>
      <c r="RGO73" s="33"/>
      <c r="RGP73" s="33"/>
      <c r="RGQ73" s="33"/>
      <c r="RGR73" s="33"/>
      <c r="RGS73" s="33"/>
      <c r="RGT73" s="33"/>
      <c r="RGU73" s="33"/>
      <c r="RGV73" s="33"/>
      <c r="RGW73" s="33"/>
      <c r="RGX73" s="33"/>
      <c r="RGY73" s="33"/>
      <c r="RGZ73" s="33"/>
      <c r="RHA73" s="33"/>
      <c r="RHB73" s="33"/>
      <c r="RHC73" s="33"/>
      <c r="RHD73" s="33"/>
      <c r="RHE73" s="33"/>
      <c r="RHF73" s="33"/>
      <c r="RHG73" s="33"/>
      <c r="RHH73" s="33"/>
      <c r="RHI73" s="33"/>
      <c r="RHJ73" s="33"/>
      <c r="RHK73" s="33"/>
      <c r="RHL73" s="33"/>
      <c r="RHM73" s="33"/>
      <c r="RHN73" s="33"/>
      <c r="RHO73" s="33"/>
      <c r="RHP73" s="33"/>
      <c r="RHQ73" s="33"/>
      <c r="RHR73" s="33"/>
      <c r="RHS73" s="33"/>
      <c r="RHT73" s="33"/>
      <c r="RHU73" s="33"/>
      <c r="RHV73" s="33"/>
      <c r="RHW73" s="33"/>
      <c r="RHX73" s="33"/>
      <c r="RHY73" s="33"/>
      <c r="RHZ73" s="33"/>
      <c r="RIA73" s="33"/>
      <c r="RIB73" s="33"/>
      <c r="RIC73" s="33"/>
      <c r="RID73" s="33"/>
      <c r="RIE73" s="33"/>
      <c r="RIF73" s="33"/>
      <c r="RIG73" s="33"/>
      <c r="RIH73" s="33"/>
      <c r="RII73" s="33"/>
      <c r="RIJ73" s="33"/>
      <c r="RIK73" s="33"/>
      <c r="RIL73" s="33"/>
      <c r="RIM73" s="33"/>
      <c r="RIN73" s="33"/>
      <c r="RIO73" s="33"/>
      <c r="RIP73" s="33"/>
      <c r="RIQ73" s="33"/>
      <c r="RIR73" s="33"/>
      <c r="RIS73" s="33"/>
      <c r="RIT73" s="33"/>
      <c r="RIU73" s="33"/>
      <c r="RIV73" s="33"/>
      <c r="RIW73" s="33"/>
      <c r="RIX73" s="33"/>
      <c r="RIY73" s="33"/>
      <c r="RIZ73" s="33"/>
      <c r="RJA73" s="33"/>
      <c r="RJB73" s="33"/>
      <c r="RJC73" s="33"/>
      <c r="RJD73" s="33"/>
      <c r="RJE73" s="33"/>
      <c r="RJF73" s="33"/>
      <c r="RJG73" s="33"/>
      <c r="RJH73" s="33"/>
      <c r="RJI73" s="33"/>
      <c r="RJJ73" s="33"/>
      <c r="RJK73" s="33"/>
      <c r="RJL73" s="33"/>
      <c r="RJM73" s="33"/>
      <c r="RJN73" s="33"/>
      <c r="RJO73" s="33"/>
      <c r="RJP73" s="33"/>
      <c r="RJQ73" s="33"/>
      <c r="RJR73" s="33"/>
      <c r="RJS73" s="33"/>
      <c r="RJT73" s="33"/>
      <c r="RJU73" s="33"/>
      <c r="RJV73" s="33"/>
      <c r="RJW73" s="33"/>
      <c r="RJX73" s="33"/>
      <c r="RJY73" s="33"/>
      <c r="RJZ73" s="33"/>
      <c r="RKA73" s="33"/>
      <c r="RKB73" s="33"/>
      <c r="RKC73" s="33"/>
      <c r="RKD73" s="33"/>
      <c r="RKE73" s="33"/>
      <c r="RKF73" s="33"/>
      <c r="RKG73" s="33"/>
      <c r="RKH73" s="33"/>
      <c r="RKI73" s="33"/>
      <c r="RKJ73" s="33"/>
      <c r="RKK73" s="33"/>
      <c r="RKL73" s="33"/>
      <c r="RKM73" s="33"/>
      <c r="RKN73" s="33"/>
      <c r="RKO73" s="33"/>
      <c r="RKP73" s="33"/>
      <c r="RKQ73" s="33"/>
      <c r="RKR73" s="33"/>
      <c r="RKS73" s="33"/>
      <c r="RKT73" s="33"/>
      <c r="RKU73" s="33"/>
      <c r="RKV73" s="33"/>
      <c r="RKW73" s="33"/>
      <c r="RKX73" s="33"/>
      <c r="RKY73" s="33"/>
      <c r="RKZ73" s="33"/>
      <c r="RLA73" s="33"/>
      <c r="RLB73" s="33"/>
      <c r="RLC73" s="33"/>
      <c r="RLD73" s="33"/>
      <c r="RLE73" s="33"/>
      <c r="RLF73" s="33"/>
      <c r="RLG73" s="33"/>
      <c r="RLH73" s="33"/>
      <c r="RLI73" s="33"/>
      <c r="RLJ73" s="33"/>
      <c r="RLK73" s="33"/>
      <c r="RLL73" s="33"/>
      <c r="RLM73" s="33"/>
      <c r="RLN73" s="33"/>
      <c r="RLO73" s="33"/>
      <c r="RLP73" s="33"/>
      <c r="RLQ73" s="33"/>
      <c r="RLR73" s="33"/>
      <c r="RLS73" s="33"/>
      <c r="RLT73" s="33"/>
      <c r="RLU73" s="33"/>
      <c r="RLV73" s="33"/>
      <c r="RLW73" s="33"/>
      <c r="RLX73" s="33"/>
      <c r="RLY73" s="33"/>
      <c r="RLZ73" s="33"/>
      <c r="RMA73" s="33"/>
      <c r="RMB73" s="33"/>
      <c r="RMC73" s="33"/>
      <c r="RMD73" s="33"/>
      <c r="RME73" s="33"/>
      <c r="RMF73" s="33"/>
      <c r="RMG73" s="33"/>
      <c r="RMH73" s="33"/>
      <c r="RMI73" s="33"/>
      <c r="RMJ73" s="33"/>
      <c r="RMK73" s="33"/>
      <c r="RML73" s="33"/>
      <c r="RMM73" s="33"/>
      <c r="RMN73" s="33"/>
      <c r="RMO73" s="33"/>
      <c r="RMP73" s="33"/>
      <c r="RMQ73" s="33"/>
      <c r="RMR73" s="33"/>
      <c r="RMS73" s="33"/>
      <c r="RMT73" s="33"/>
      <c r="RMU73" s="33"/>
      <c r="RMV73" s="33"/>
      <c r="RMW73" s="33"/>
      <c r="RMX73" s="33"/>
      <c r="RMY73" s="33"/>
      <c r="RMZ73" s="33"/>
      <c r="RNA73" s="33"/>
      <c r="RNB73" s="33"/>
      <c r="RNC73" s="33"/>
      <c r="RND73" s="33"/>
      <c r="RNE73" s="33"/>
      <c r="RNF73" s="33"/>
      <c r="RNG73" s="33"/>
      <c r="RNH73" s="33"/>
      <c r="RNI73" s="33"/>
      <c r="RNJ73" s="33"/>
      <c r="RNK73" s="33"/>
      <c r="RNL73" s="33"/>
      <c r="RNM73" s="33"/>
      <c r="RNN73" s="33"/>
      <c r="RNO73" s="33"/>
      <c r="RNP73" s="33"/>
      <c r="RNQ73" s="33"/>
      <c r="RNR73" s="33"/>
      <c r="RNS73" s="33"/>
      <c r="RNT73" s="33"/>
      <c r="RNU73" s="33"/>
      <c r="RNV73" s="33"/>
      <c r="RNW73" s="33"/>
      <c r="RNX73" s="33"/>
      <c r="RNY73" s="33"/>
      <c r="RNZ73" s="33"/>
      <c r="ROA73" s="33"/>
      <c r="ROB73" s="33"/>
      <c r="ROC73" s="33"/>
      <c r="ROD73" s="33"/>
      <c r="ROE73" s="33"/>
      <c r="ROF73" s="33"/>
      <c r="ROG73" s="33"/>
      <c r="ROH73" s="33"/>
      <c r="ROI73" s="33"/>
      <c r="ROJ73" s="33"/>
      <c r="ROK73" s="33"/>
      <c r="ROL73" s="33"/>
      <c r="ROM73" s="33"/>
      <c r="RON73" s="33"/>
      <c r="ROO73" s="33"/>
      <c r="ROP73" s="33"/>
      <c r="ROQ73" s="33"/>
      <c r="ROR73" s="33"/>
      <c r="ROS73" s="33"/>
      <c r="ROT73" s="33"/>
      <c r="ROU73" s="33"/>
      <c r="ROV73" s="33"/>
      <c r="ROW73" s="33"/>
      <c r="ROX73" s="33"/>
      <c r="ROY73" s="33"/>
      <c r="ROZ73" s="33"/>
      <c r="RPA73" s="33"/>
      <c r="RPB73" s="33"/>
      <c r="RPC73" s="33"/>
      <c r="RPD73" s="33"/>
      <c r="RPE73" s="33"/>
      <c r="RPF73" s="33"/>
      <c r="RPG73" s="33"/>
      <c r="RPH73" s="33"/>
      <c r="RPI73" s="33"/>
      <c r="RPJ73" s="33"/>
      <c r="RPK73" s="33"/>
      <c r="RPL73" s="33"/>
      <c r="RPM73" s="33"/>
      <c r="RPN73" s="33"/>
      <c r="RPO73" s="33"/>
      <c r="RPP73" s="33"/>
      <c r="RPQ73" s="33"/>
      <c r="RPR73" s="33"/>
      <c r="RPS73" s="33"/>
      <c r="RPT73" s="33"/>
      <c r="RPU73" s="33"/>
      <c r="RPV73" s="33"/>
      <c r="RPW73" s="33"/>
      <c r="RPX73" s="33"/>
      <c r="RPY73" s="33"/>
      <c r="RPZ73" s="33"/>
      <c r="RQA73" s="33"/>
      <c r="RQB73" s="33"/>
      <c r="RQC73" s="33"/>
      <c r="RQD73" s="33"/>
      <c r="RQE73" s="33"/>
      <c r="RQF73" s="33"/>
      <c r="RQG73" s="33"/>
      <c r="RQH73" s="33"/>
      <c r="RQI73" s="33"/>
      <c r="RQJ73" s="33"/>
      <c r="RQK73" s="33"/>
      <c r="RQL73" s="33"/>
      <c r="RQM73" s="33"/>
      <c r="RQN73" s="33"/>
      <c r="RQO73" s="33"/>
      <c r="RQP73" s="33"/>
      <c r="RQQ73" s="33"/>
      <c r="RQR73" s="33"/>
      <c r="RQS73" s="33"/>
      <c r="RQT73" s="33"/>
      <c r="RQU73" s="33"/>
      <c r="RQV73" s="33"/>
      <c r="RQW73" s="33"/>
      <c r="RQX73" s="33"/>
      <c r="RQY73" s="33"/>
      <c r="RQZ73" s="33"/>
      <c r="RRA73" s="33"/>
      <c r="RRB73" s="33"/>
      <c r="RRC73" s="33"/>
      <c r="RRD73" s="33"/>
      <c r="RRE73" s="33"/>
      <c r="RRF73" s="33"/>
      <c r="RRG73" s="33"/>
      <c r="RRH73" s="33"/>
      <c r="RRI73" s="33"/>
      <c r="RRJ73" s="33"/>
      <c r="RRK73" s="33"/>
      <c r="RRL73" s="33"/>
      <c r="RRM73" s="33"/>
      <c r="RRN73" s="33"/>
      <c r="RRO73" s="33"/>
      <c r="RRP73" s="33"/>
      <c r="RRQ73" s="33"/>
      <c r="RRR73" s="33"/>
      <c r="RRS73" s="33"/>
      <c r="RRT73" s="33"/>
      <c r="RRU73" s="33"/>
      <c r="RRV73" s="33"/>
      <c r="RRW73" s="33"/>
      <c r="RRX73" s="33"/>
      <c r="RRY73" s="33"/>
      <c r="RRZ73" s="33"/>
      <c r="RSA73" s="33"/>
      <c r="RSB73" s="33"/>
      <c r="RSC73" s="33"/>
      <c r="RSD73" s="33"/>
      <c r="RSE73" s="33"/>
      <c r="RSF73" s="33"/>
      <c r="RSG73" s="33"/>
      <c r="RSH73" s="33"/>
      <c r="RSI73" s="33"/>
      <c r="RSJ73" s="33"/>
      <c r="RSK73" s="33"/>
      <c r="RSL73" s="33"/>
      <c r="RSM73" s="33"/>
      <c r="RSN73" s="33"/>
      <c r="RSO73" s="33"/>
      <c r="RSP73" s="33"/>
      <c r="RSQ73" s="33"/>
      <c r="RSR73" s="33"/>
      <c r="RSS73" s="33"/>
      <c r="RST73" s="33"/>
      <c r="RSU73" s="33"/>
      <c r="RSV73" s="33"/>
      <c r="RSW73" s="33"/>
      <c r="RSX73" s="33"/>
      <c r="RSY73" s="33"/>
      <c r="RSZ73" s="33"/>
      <c r="RTA73" s="33"/>
      <c r="RTB73" s="33"/>
      <c r="RTC73" s="33"/>
      <c r="RTD73" s="33"/>
      <c r="RTE73" s="33"/>
      <c r="RTF73" s="33"/>
      <c r="RTG73" s="33"/>
      <c r="RTH73" s="33"/>
      <c r="RTI73" s="33"/>
      <c r="RTJ73" s="33"/>
      <c r="RTK73" s="33"/>
      <c r="RTL73" s="33"/>
      <c r="RTM73" s="33"/>
      <c r="RTN73" s="33"/>
      <c r="RTO73" s="33"/>
      <c r="RTP73" s="33"/>
      <c r="RTQ73" s="33"/>
      <c r="RTR73" s="33"/>
      <c r="RTS73" s="33"/>
      <c r="RTT73" s="33"/>
      <c r="RTU73" s="33"/>
      <c r="RTV73" s="33"/>
      <c r="RTW73" s="33"/>
      <c r="RTX73" s="33"/>
      <c r="RTY73" s="33"/>
      <c r="RTZ73" s="33"/>
      <c r="RUA73" s="33"/>
      <c r="RUB73" s="33"/>
      <c r="RUC73" s="33"/>
      <c r="RUD73" s="33"/>
      <c r="RUE73" s="33"/>
      <c r="RUF73" s="33"/>
      <c r="RUG73" s="33"/>
      <c r="RUH73" s="33"/>
      <c r="RUI73" s="33"/>
      <c r="RUJ73" s="33"/>
      <c r="RUK73" s="33"/>
      <c r="RUL73" s="33"/>
      <c r="RUM73" s="33"/>
      <c r="RUN73" s="33"/>
      <c r="RUO73" s="33"/>
      <c r="RUP73" s="33"/>
      <c r="RUQ73" s="33"/>
      <c r="RUR73" s="33"/>
      <c r="RUS73" s="33"/>
      <c r="RUT73" s="33"/>
      <c r="RUU73" s="33"/>
      <c r="RUV73" s="33"/>
      <c r="RUW73" s="33"/>
      <c r="RUX73" s="33"/>
      <c r="RUY73" s="33"/>
      <c r="RUZ73" s="33"/>
      <c r="RVA73" s="33"/>
      <c r="RVB73" s="33"/>
      <c r="RVC73" s="33"/>
      <c r="RVD73" s="33"/>
      <c r="RVE73" s="33"/>
      <c r="RVF73" s="33"/>
      <c r="RVG73" s="33"/>
      <c r="RVH73" s="33"/>
      <c r="RVI73" s="33"/>
      <c r="RVJ73" s="33"/>
      <c r="RVK73" s="33"/>
      <c r="RVL73" s="33"/>
      <c r="RVM73" s="33"/>
      <c r="RVN73" s="33"/>
      <c r="RVO73" s="33"/>
      <c r="RVP73" s="33"/>
      <c r="RVQ73" s="33"/>
      <c r="RVR73" s="33"/>
      <c r="RVS73" s="33"/>
      <c r="RVT73" s="33"/>
      <c r="RVU73" s="33"/>
      <c r="RVV73" s="33"/>
      <c r="RVW73" s="33"/>
      <c r="RVX73" s="33"/>
      <c r="RVY73" s="33"/>
      <c r="RVZ73" s="33"/>
      <c r="RWA73" s="33"/>
      <c r="RWB73" s="33"/>
      <c r="RWC73" s="33"/>
      <c r="RWD73" s="33"/>
      <c r="RWE73" s="33"/>
      <c r="RWF73" s="33"/>
      <c r="RWG73" s="33"/>
      <c r="RWH73" s="33"/>
      <c r="RWI73" s="33"/>
      <c r="RWJ73" s="33"/>
      <c r="RWK73" s="33"/>
      <c r="RWL73" s="33"/>
      <c r="RWM73" s="33"/>
      <c r="RWN73" s="33"/>
      <c r="RWO73" s="33"/>
      <c r="RWP73" s="33"/>
      <c r="RWQ73" s="33"/>
      <c r="RWR73" s="33"/>
      <c r="RWS73" s="33"/>
      <c r="RWT73" s="33"/>
      <c r="RWU73" s="33"/>
      <c r="RWV73" s="33"/>
      <c r="RWW73" s="33"/>
      <c r="RWX73" s="33"/>
      <c r="RWY73" s="33"/>
      <c r="RWZ73" s="33"/>
      <c r="RXA73" s="33"/>
      <c r="RXB73" s="33"/>
      <c r="RXC73" s="33"/>
      <c r="RXD73" s="33"/>
      <c r="RXE73" s="33"/>
      <c r="RXF73" s="33"/>
      <c r="RXG73" s="33"/>
      <c r="RXH73" s="33"/>
      <c r="RXI73" s="33"/>
      <c r="RXJ73" s="33"/>
      <c r="RXK73" s="33"/>
      <c r="RXL73" s="33"/>
      <c r="RXM73" s="33"/>
      <c r="RXN73" s="33"/>
      <c r="RXO73" s="33"/>
      <c r="RXP73" s="33"/>
      <c r="RXQ73" s="33"/>
      <c r="RXR73" s="33"/>
      <c r="RXS73" s="33"/>
      <c r="RXT73" s="33"/>
      <c r="RXU73" s="33"/>
      <c r="RXV73" s="33"/>
      <c r="RXW73" s="33"/>
      <c r="RXX73" s="33"/>
      <c r="RXY73" s="33"/>
      <c r="RXZ73" s="33"/>
      <c r="RYA73" s="33"/>
      <c r="RYB73" s="33"/>
      <c r="RYC73" s="33"/>
      <c r="RYD73" s="33"/>
      <c r="RYE73" s="33"/>
      <c r="RYF73" s="33"/>
      <c r="RYG73" s="33"/>
      <c r="RYH73" s="33"/>
      <c r="RYI73" s="33"/>
      <c r="RYJ73" s="33"/>
      <c r="RYK73" s="33"/>
      <c r="RYL73" s="33"/>
      <c r="RYM73" s="33"/>
      <c r="RYN73" s="33"/>
      <c r="RYO73" s="33"/>
      <c r="RYP73" s="33"/>
      <c r="RYQ73" s="33"/>
      <c r="RYR73" s="33"/>
      <c r="RYS73" s="33"/>
      <c r="RYT73" s="33"/>
      <c r="RYU73" s="33"/>
      <c r="RYV73" s="33"/>
      <c r="RYW73" s="33"/>
      <c r="RYX73" s="33"/>
      <c r="RYY73" s="33"/>
      <c r="RYZ73" s="33"/>
      <c r="RZA73" s="33"/>
      <c r="RZB73" s="33"/>
      <c r="RZC73" s="33"/>
      <c r="RZD73" s="33"/>
      <c r="RZE73" s="33"/>
      <c r="RZF73" s="33"/>
      <c r="RZG73" s="33"/>
      <c r="RZH73" s="33"/>
      <c r="RZI73" s="33"/>
      <c r="RZJ73" s="33"/>
      <c r="RZK73" s="33"/>
      <c r="RZL73" s="33"/>
      <c r="RZM73" s="33"/>
      <c r="RZN73" s="33"/>
      <c r="RZO73" s="33"/>
      <c r="RZP73" s="33"/>
      <c r="RZQ73" s="33"/>
      <c r="RZR73" s="33"/>
      <c r="RZS73" s="33"/>
      <c r="RZT73" s="33"/>
      <c r="RZU73" s="33"/>
      <c r="RZV73" s="33"/>
      <c r="RZW73" s="33"/>
      <c r="RZX73" s="33"/>
      <c r="RZY73" s="33"/>
      <c r="RZZ73" s="33"/>
      <c r="SAA73" s="33"/>
      <c r="SAB73" s="33"/>
      <c r="SAC73" s="33"/>
      <c r="SAD73" s="33"/>
      <c r="SAE73" s="33"/>
      <c r="SAF73" s="33"/>
      <c r="SAG73" s="33"/>
      <c r="SAH73" s="33"/>
      <c r="SAI73" s="33"/>
      <c r="SAJ73" s="33"/>
      <c r="SAK73" s="33"/>
      <c r="SAL73" s="33"/>
      <c r="SAM73" s="33"/>
      <c r="SAN73" s="33"/>
      <c r="SAO73" s="33"/>
      <c r="SAP73" s="33"/>
      <c r="SAQ73" s="33"/>
      <c r="SAR73" s="33"/>
      <c r="SAS73" s="33"/>
      <c r="SAT73" s="33"/>
      <c r="SAU73" s="33"/>
      <c r="SAV73" s="33"/>
      <c r="SAW73" s="33"/>
      <c r="SAX73" s="33"/>
      <c r="SAY73" s="33"/>
      <c r="SAZ73" s="33"/>
      <c r="SBA73" s="33"/>
      <c r="SBB73" s="33"/>
      <c r="SBC73" s="33"/>
      <c r="SBD73" s="33"/>
      <c r="SBE73" s="33"/>
      <c r="SBF73" s="33"/>
      <c r="SBG73" s="33"/>
      <c r="SBH73" s="33"/>
      <c r="SBI73" s="33"/>
      <c r="SBJ73" s="33"/>
      <c r="SBK73" s="33"/>
      <c r="SBL73" s="33"/>
      <c r="SBM73" s="33"/>
      <c r="SBN73" s="33"/>
      <c r="SBO73" s="33"/>
      <c r="SBP73" s="33"/>
      <c r="SBQ73" s="33"/>
      <c r="SBR73" s="33"/>
      <c r="SBS73" s="33"/>
      <c r="SBT73" s="33"/>
      <c r="SBU73" s="33"/>
      <c r="SBV73" s="33"/>
      <c r="SBW73" s="33"/>
      <c r="SBX73" s="33"/>
      <c r="SBY73" s="33"/>
      <c r="SBZ73" s="33"/>
      <c r="SCA73" s="33"/>
      <c r="SCB73" s="33"/>
      <c r="SCC73" s="33"/>
      <c r="SCD73" s="33"/>
      <c r="SCE73" s="33"/>
      <c r="SCF73" s="33"/>
      <c r="SCG73" s="33"/>
      <c r="SCH73" s="33"/>
      <c r="SCI73" s="33"/>
      <c r="SCJ73" s="33"/>
      <c r="SCK73" s="33"/>
      <c r="SCL73" s="33"/>
      <c r="SCM73" s="33"/>
      <c r="SCN73" s="33"/>
      <c r="SCO73" s="33"/>
      <c r="SCP73" s="33"/>
      <c r="SCQ73" s="33"/>
      <c r="SCR73" s="33"/>
      <c r="SCS73" s="33"/>
      <c r="SCT73" s="33"/>
      <c r="SCU73" s="33"/>
      <c r="SCV73" s="33"/>
      <c r="SCW73" s="33"/>
      <c r="SCX73" s="33"/>
      <c r="SCY73" s="33"/>
      <c r="SCZ73" s="33"/>
      <c r="SDA73" s="33"/>
      <c r="SDB73" s="33"/>
      <c r="SDC73" s="33"/>
      <c r="SDD73" s="33"/>
      <c r="SDE73" s="33"/>
      <c r="SDF73" s="33"/>
      <c r="SDG73" s="33"/>
      <c r="SDH73" s="33"/>
      <c r="SDI73" s="33"/>
      <c r="SDJ73" s="33"/>
      <c r="SDK73" s="33"/>
      <c r="SDL73" s="33"/>
      <c r="SDM73" s="33"/>
      <c r="SDN73" s="33"/>
      <c r="SDO73" s="33"/>
      <c r="SDP73" s="33"/>
      <c r="SDQ73" s="33"/>
      <c r="SDR73" s="33"/>
      <c r="SDS73" s="33"/>
      <c r="SDT73" s="33"/>
      <c r="SDU73" s="33"/>
      <c r="SDV73" s="33"/>
      <c r="SDW73" s="33"/>
      <c r="SDX73" s="33"/>
      <c r="SDY73" s="33"/>
      <c r="SDZ73" s="33"/>
      <c r="SEA73" s="33"/>
      <c r="SEB73" s="33"/>
      <c r="SEC73" s="33"/>
      <c r="SED73" s="33"/>
      <c r="SEE73" s="33"/>
      <c r="SEF73" s="33"/>
      <c r="SEG73" s="33"/>
      <c r="SEH73" s="33"/>
      <c r="SEI73" s="33"/>
      <c r="SEJ73" s="33"/>
      <c r="SEK73" s="33"/>
      <c r="SEL73" s="33"/>
      <c r="SEM73" s="33"/>
      <c r="SEN73" s="33"/>
      <c r="SEO73" s="33"/>
      <c r="SEP73" s="33"/>
      <c r="SEQ73" s="33"/>
      <c r="SER73" s="33"/>
      <c r="SES73" s="33"/>
      <c r="SET73" s="33"/>
      <c r="SEU73" s="33"/>
      <c r="SEV73" s="33"/>
      <c r="SEW73" s="33"/>
      <c r="SEX73" s="33"/>
      <c r="SEY73" s="33"/>
      <c r="SEZ73" s="33"/>
      <c r="SFA73" s="33"/>
      <c r="SFB73" s="33"/>
      <c r="SFC73" s="33"/>
      <c r="SFD73" s="33"/>
      <c r="SFE73" s="33"/>
      <c r="SFF73" s="33"/>
      <c r="SFG73" s="33"/>
      <c r="SFH73" s="33"/>
      <c r="SFI73" s="33"/>
      <c r="SFJ73" s="33"/>
      <c r="SFK73" s="33"/>
      <c r="SFL73" s="33"/>
      <c r="SFM73" s="33"/>
      <c r="SFN73" s="33"/>
      <c r="SFO73" s="33"/>
      <c r="SFP73" s="33"/>
      <c r="SFQ73" s="33"/>
      <c r="SFR73" s="33"/>
      <c r="SFS73" s="33"/>
      <c r="SFT73" s="33"/>
      <c r="SFU73" s="33"/>
      <c r="SFV73" s="33"/>
      <c r="SFW73" s="33"/>
      <c r="SFX73" s="33"/>
      <c r="SFY73" s="33"/>
      <c r="SFZ73" s="33"/>
      <c r="SGA73" s="33"/>
      <c r="SGB73" s="33"/>
      <c r="SGC73" s="33"/>
      <c r="SGD73" s="33"/>
      <c r="SGE73" s="33"/>
      <c r="SGF73" s="33"/>
      <c r="SGG73" s="33"/>
      <c r="SGH73" s="33"/>
      <c r="SGI73" s="33"/>
      <c r="SGJ73" s="33"/>
      <c r="SGK73" s="33"/>
      <c r="SGL73" s="33"/>
      <c r="SGM73" s="33"/>
      <c r="SGN73" s="33"/>
      <c r="SGO73" s="33"/>
      <c r="SGP73" s="33"/>
      <c r="SGQ73" s="33"/>
      <c r="SGR73" s="33"/>
      <c r="SGS73" s="33"/>
      <c r="SGT73" s="33"/>
      <c r="SGU73" s="33"/>
      <c r="SGV73" s="33"/>
      <c r="SGW73" s="33"/>
      <c r="SGX73" s="33"/>
      <c r="SGY73" s="33"/>
      <c r="SGZ73" s="33"/>
      <c r="SHA73" s="33"/>
      <c r="SHB73" s="33"/>
      <c r="SHC73" s="33"/>
      <c r="SHD73" s="33"/>
      <c r="SHE73" s="33"/>
      <c r="SHF73" s="33"/>
      <c r="SHG73" s="33"/>
      <c r="SHH73" s="33"/>
      <c r="SHI73" s="33"/>
      <c r="SHJ73" s="33"/>
      <c r="SHK73" s="33"/>
      <c r="SHL73" s="33"/>
      <c r="SHM73" s="33"/>
      <c r="SHN73" s="33"/>
      <c r="SHO73" s="33"/>
      <c r="SHP73" s="33"/>
      <c r="SHQ73" s="33"/>
      <c r="SHR73" s="33"/>
      <c r="SHS73" s="33"/>
      <c r="SHT73" s="33"/>
      <c r="SHU73" s="33"/>
      <c r="SHV73" s="33"/>
      <c r="SHW73" s="33"/>
      <c r="SHX73" s="33"/>
      <c r="SHY73" s="33"/>
      <c r="SHZ73" s="33"/>
      <c r="SIA73" s="33"/>
      <c r="SIB73" s="33"/>
      <c r="SIC73" s="33"/>
      <c r="SID73" s="33"/>
      <c r="SIE73" s="33"/>
      <c r="SIF73" s="33"/>
      <c r="SIG73" s="33"/>
      <c r="SIH73" s="33"/>
      <c r="SII73" s="33"/>
      <c r="SIJ73" s="33"/>
      <c r="SIK73" s="33"/>
      <c r="SIL73" s="33"/>
      <c r="SIM73" s="33"/>
      <c r="SIN73" s="33"/>
      <c r="SIO73" s="33"/>
      <c r="SIP73" s="33"/>
      <c r="SIQ73" s="33"/>
      <c r="SIR73" s="33"/>
      <c r="SIS73" s="33"/>
      <c r="SIT73" s="33"/>
      <c r="SIU73" s="33"/>
      <c r="SIV73" s="33"/>
      <c r="SIW73" s="33"/>
      <c r="SIX73" s="33"/>
      <c r="SIY73" s="33"/>
      <c r="SIZ73" s="33"/>
      <c r="SJA73" s="33"/>
      <c r="SJB73" s="33"/>
      <c r="SJC73" s="33"/>
      <c r="SJD73" s="33"/>
      <c r="SJE73" s="33"/>
      <c r="SJF73" s="33"/>
      <c r="SJG73" s="33"/>
      <c r="SJH73" s="33"/>
      <c r="SJI73" s="33"/>
      <c r="SJJ73" s="33"/>
      <c r="SJK73" s="33"/>
      <c r="SJL73" s="33"/>
      <c r="SJM73" s="33"/>
      <c r="SJN73" s="33"/>
      <c r="SJO73" s="33"/>
      <c r="SJP73" s="33"/>
      <c r="SJQ73" s="33"/>
      <c r="SJR73" s="33"/>
      <c r="SJS73" s="33"/>
      <c r="SJT73" s="33"/>
      <c r="SJU73" s="33"/>
      <c r="SJV73" s="33"/>
      <c r="SJW73" s="33"/>
      <c r="SJX73" s="33"/>
      <c r="SJY73" s="33"/>
      <c r="SJZ73" s="33"/>
      <c r="SKA73" s="33"/>
      <c r="SKB73" s="33"/>
      <c r="SKC73" s="33"/>
      <c r="SKD73" s="33"/>
      <c r="SKE73" s="33"/>
      <c r="SKF73" s="33"/>
      <c r="SKG73" s="33"/>
      <c r="SKH73" s="33"/>
      <c r="SKI73" s="33"/>
      <c r="SKJ73" s="33"/>
      <c r="SKK73" s="33"/>
      <c r="SKL73" s="33"/>
      <c r="SKM73" s="33"/>
      <c r="SKN73" s="33"/>
      <c r="SKO73" s="33"/>
      <c r="SKP73" s="33"/>
      <c r="SKQ73" s="33"/>
      <c r="SKR73" s="33"/>
      <c r="SKS73" s="33"/>
      <c r="SKT73" s="33"/>
      <c r="SKU73" s="33"/>
      <c r="SKV73" s="33"/>
      <c r="SKW73" s="33"/>
      <c r="SKX73" s="33"/>
      <c r="SKY73" s="33"/>
      <c r="SKZ73" s="33"/>
      <c r="SLA73" s="33"/>
      <c r="SLB73" s="33"/>
      <c r="SLC73" s="33"/>
      <c r="SLD73" s="33"/>
      <c r="SLE73" s="33"/>
      <c r="SLF73" s="33"/>
      <c r="SLG73" s="33"/>
      <c r="SLH73" s="33"/>
      <c r="SLI73" s="33"/>
      <c r="SLJ73" s="33"/>
      <c r="SLK73" s="33"/>
      <c r="SLL73" s="33"/>
      <c r="SLM73" s="33"/>
      <c r="SLN73" s="33"/>
      <c r="SLO73" s="33"/>
      <c r="SLP73" s="33"/>
      <c r="SLQ73" s="33"/>
      <c r="SLR73" s="33"/>
      <c r="SLS73" s="33"/>
      <c r="SLT73" s="33"/>
      <c r="SLU73" s="33"/>
      <c r="SLV73" s="33"/>
      <c r="SLW73" s="33"/>
      <c r="SLX73" s="33"/>
      <c r="SLY73" s="33"/>
      <c r="SLZ73" s="33"/>
      <c r="SMA73" s="33"/>
      <c r="SMB73" s="33"/>
      <c r="SMC73" s="33"/>
      <c r="SMD73" s="33"/>
      <c r="SME73" s="33"/>
      <c r="SMF73" s="33"/>
      <c r="SMG73" s="33"/>
      <c r="SMH73" s="33"/>
      <c r="SMI73" s="33"/>
      <c r="SMJ73" s="33"/>
      <c r="SMK73" s="33"/>
      <c r="SML73" s="33"/>
      <c r="SMM73" s="33"/>
      <c r="SMN73" s="33"/>
      <c r="SMO73" s="33"/>
      <c r="SMP73" s="33"/>
      <c r="SMQ73" s="33"/>
      <c r="SMR73" s="33"/>
      <c r="SMS73" s="33"/>
      <c r="SMT73" s="33"/>
      <c r="SMU73" s="33"/>
      <c r="SMV73" s="33"/>
      <c r="SMW73" s="33"/>
      <c r="SMX73" s="33"/>
      <c r="SMY73" s="33"/>
      <c r="SMZ73" s="33"/>
      <c r="SNA73" s="33"/>
      <c r="SNB73" s="33"/>
      <c r="SNC73" s="33"/>
      <c r="SND73" s="33"/>
      <c r="SNE73" s="33"/>
      <c r="SNF73" s="33"/>
      <c r="SNG73" s="33"/>
      <c r="SNH73" s="33"/>
      <c r="SNI73" s="33"/>
      <c r="SNJ73" s="33"/>
      <c r="SNK73" s="33"/>
      <c r="SNL73" s="33"/>
      <c r="SNM73" s="33"/>
      <c r="SNN73" s="33"/>
      <c r="SNO73" s="33"/>
      <c r="SNP73" s="33"/>
      <c r="SNQ73" s="33"/>
      <c r="SNR73" s="33"/>
      <c r="SNS73" s="33"/>
      <c r="SNT73" s="33"/>
      <c r="SNU73" s="33"/>
      <c r="SNV73" s="33"/>
      <c r="SNW73" s="33"/>
      <c r="SNX73" s="33"/>
      <c r="SNY73" s="33"/>
      <c r="SNZ73" s="33"/>
      <c r="SOA73" s="33"/>
      <c r="SOB73" s="33"/>
      <c r="SOC73" s="33"/>
      <c r="SOD73" s="33"/>
      <c r="SOE73" s="33"/>
      <c r="SOF73" s="33"/>
      <c r="SOG73" s="33"/>
      <c r="SOH73" s="33"/>
      <c r="SOI73" s="33"/>
      <c r="SOJ73" s="33"/>
      <c r="SOK73" s="33"/>
      <c r="SOL73" s="33"/>
      <c r="SOM73" s="33"/>
      <c r="SON73" s="33"/>
      <c r="SOO73" s="33"/>
      <c r="SOP73" s="33"/>
      <c r="SOQ73" s="33"/>
      <c r="SOR73" s="33"/>
      <c r="SOS73" s="33"/>
      <c r="SOT73" s="33"/>
      <c r="SOU73" s="33"/>
      <c r="SOV73" s="33"/>
      <c r="SOW73" s="33"/>
      <c r="SOX73" s="33"/>
      <c r="SOY73" s="33"/>
      <c r="SOZ73" s="33"/>
      <c r="SPA73" s="33"/>
      <c r="SPB73" s="33"/>
      <c r="SPC73" s="33"/>
      <c r="SPD73" s="33"/>
      <c r="SPE73" s="33"/>
      <c r="SPF73" s="33"/>
      <c r="SPG73" s="33"/>
      <c r="SPH73" s="33"/>
      <c r="SPI73" s="33"/>
      <c r="SPJ73" s="33"/>
      <c r="SPK73" s="33"/>
      <c r="SPL73" s="33"/>
      <c r="SPM73" s="33"/>
      <c r="SPN73" s="33"/>
      <c r="SPO73" s="33"/>
      <c r="SPP73" s="33"/>
      <c r="SPQ73" s="33"/>
      <c r="SPR73" s="33"/>
      <c r="SPS73" s="33"/>
      <c r="SPT73" s="33"/>
      <c r="SPU73" s="33"/>
      <c r="SPV73" s="33"/>
      <c r="SPW73" s="33"/>
      <c r="SPX73" s="33"/>
      <c r="SPY73" s="33"/>
      <c r="SPZ73" s="33"/>
      <c r="SQA73" s="33"/>
      <c r="SQB73" s="33"/>
      <c r="SQC73" s="33"/>
      <c r="SQD73" s="33"/>
      <c r="SQE73" s="33"/>
      <c r="SQF73" s="33"/>
      <c r="SQG73" s="33"/>
      <c r="SQH73" s="33"/>
      <c r="SQI73" s="33"/>
      <c r="SQJ73" s="33"/>
      <c r="SQK73" s="33"/>
      <c r="SQL73" s="33"/>
      <c r="SQM73" s="33"/>
      <c r="SQN73" s="33"/>
      <c r="SQO73" s="33"/>
      <c r="SQP73" s="33"/>
      <c r="SQQ73" s="33"/>
      <c r="SQR73" s="33"/>
      <c r="SQS73" s="33"/>
      <c r="SQT73" s="33"/>
      <c r="SQU73" s="33"/>
      <c r="SQV73" s="33"/>
      <c r="SQW73" s="33"/>
      <c r="SQX73" s="33"/>
      <c r="SQY73" s="33"/>
      <c r="SQZ73" s="33"/>
      <c r="SRA73" s="33"/>
      <c r="SRB73" s="33"/>
      <c r="SRC73" s="33"/>
      <c r="SRD73" s="33"/>
      <c r="SRE73" s="33"/>
      <c r="SRF73" s="33"/>
      <c r="SRG73" s="33"/>
      <c r="SRH73" s="33"/>
      <c r="SRI73" s="33"/>
      <c r="SRJ73" s="33"/>
      <c r="SRK73" s="33"/>
      <c r="SRL73" s="33"/>
      <c r="SRM73" s="33"/>
      <c r="SRN73" s="33"/>
      <c r="SRO73" s="33"/>
      <c r="SRP73" s="33"/>
      <c r="SRQ73" s="33"/>
      <c r="SRR73" s="33"/>
      <c r="SRS73" s="33"/>
      <c r="SRT73" s="33"/>
      <c r="SRU73" s="33"/>
      <c r="SRV73" s="33"/>
      <c r="SRW73" s="33"/>
      <c r="SRX73" s="33"/>
      <c r="SRY73" s="33"/>
      <c r="SRZ73" s="33"/>
      <c r="SSA73" s="33"/>
      <c r="SSB73" s="33"/>
      <c r="SSC73" s="33"/>
      <c r="SSD73" s="33"/>
      <c r="SSE73" s="33"/>
      <c r="SSF73" s="33"/>
      <c r="SSG73" s="33"/>
      <c r="SSH73" s="33"/>
      <c r="SSI73" s="33"/>
      <c r="SSJ73" s="33"/>
      <c r="SSK73" s="33"/>
      <c r="SSL73" s="33"/>
      <c r="SSM73" s="33"/>
      <c r="SSN73" s="33"/>
      <c r="SSO73" s="33"/>
      <c r="SSP73" s="33"/>
      <c r="SSQ73" s="33"/>
      <c r="SSR73" s="33"/>
      <c r="SSS73" s="33"/>
      <c r="SST73" s="33"/>
      <c r="SSU73" s="33"/>
      <c r="SSV73" s="33"/>
      <c r="SSW73" s="33"/>
      <c r="SSX73" s="33"/>
      <c r="SSY73" s="33"/>
      <c r="SSZ73" s="33"/>
      <c r="STA73" s="33"/>
      <c r="STB73" s="33"/>
      <c r="STC73" s="33"/>
      <c r="STD73" s="33"/>
      <c r="STE73" s="33"/>
      <c r="STF73" s="33"/>
      <c r="STG73" s="33"/>
      <c r="STH73" s="33"/>
      <c r="STI73" s="33"/>
      <c r="STJ73" s="33"/>
      <c r="STK73" s="33"/>
      <c r="STL73" s="33"/>
      <c r="STM73" s="33"/>
      <c r="STN73" s="33"/>
      <c r="STO73" s="33"/>
      <c r="STP73" s="33"/>
      <c r="STQ73" s="33"/>
      <c r="STR73" s="33"/>
      <c r="STS73" s="33"/>
      <c r="STT73" s="33"/>
      <c r="STU73" s="33"/>
      <c r="STV73" s="33"/>
      <c r="STW73" s="33"/>
      <c r="STX73" s="33"/>
      <c r="STY73" s="33"/>
      <c r="STZ73" s="33"/>
      <c r="SUA73" s="33"/>
      <c r="SUB73" s="33"/>
      <c r="SUC73" s="33"/>
      <c r="SUD73" s="33"/>
      <c r="SUE73" s="33"/>
      <c r="SUF73" s="33"/>
      <c r="SUG73" s="33"/>
      <c r="SUH73" s="33"/>
      <c r="SUI73" s="33"/>
      <c r="SUJ73" s="33"/>
      <c r="SUK73" s="33"/>
      <c r="SUL73" s="33"/>
      <c r="SUM73" s="33"/>
      <c r="SUN73" s="33"/>
      <c r="SUO73" s="33"/>
      <c r="SUP73" s="33"/>
      <c r="SUQ73" s="33"/>
      <c r="SUR73" s="33"/>
      <c r="SUS73" s="33"/>
      <c r="SUT73" s="33"/>
      <c r="SUU73" s="33"/>
      <c r="SUV73" s="33"/>
      <c r="SUW73" s="33"/>
      <c r="SUX73" s="33"/>
      <c r="SUY73" s="33"/>
      <c r="SUZ73" s="33"/>
      <c r="SVA73" s="33"/>
      <c r="SVB73" s="33"/>
      <c r="SVC73" s="33"/>
      <c r="SVD73" s="33"/>
      <c r="SVE73" s="33"/>
      <c r="SVF73" s="33"/>
      <c r="SVG73" s="33"/>
      <c r="SVH73" s="33"/>
      <c r="SVI73" s="33"/>
      <c r="SVJ73" s="33"/>
      <c r="SVK73" s="33"/>
      <c r="SVL73" s="33"/>
      <c r="SVM73" s="33"/>
      <c r="SVN73" s="33"/>
      <c r="SVO73" s="33"/>
      <c r="SVP73" s="33"/>
      <c r="SVQ73" s="33"/>
      <c r="SVR73" s="33"/>
      <c r="SVS73" s="33"/>
      <c r="SVT73" s="33"/>
      <c r="SVU73" s="33"/>
      <c r="SVV73" s="33"/>
      <c r="SVW73" s="33"/>
      <c r="SVX73" s="33"/>
      <c r="SVY73" s="33"/>
      <c r="SVZ73" s="33"/>
      <c r="SWA73" s="33"/>
      <c r="SWB73" s="33"/>
      <c r="SWC73" s="33"/>
      <c r="SWD73" s="33"/>
      <c r="SWE73" s="33"/>
      <c r="SWF73" s="33"/>
      <c r="SWG73" s="33"/>
      <c r="SWH73" s="33"/>
      <c r="SWI73" s="33"/>
      <c r="SWJ73" s="33"/>
      <c r="SWK73" s="33"/>
      <c r="SWL73" s="33"/>
      <c r="SWM73" s="33"/>
      <c r="SWN73" s="33"/>
      <c r="SWO73" s="33"/>
      <c r="SWP73" s="33"/>
      <c r="SWQ73" s="33"/>
      <c r="SWR73" s="33"/>
      <c r="SWS73" s="33"/>
      <c r="SWT73" s="33"/>
      <c r="SWU73" s="33"/>
      <c r="SWV73" s="33"/>
      <c r="SWW73" s="33"/>
      <c r="SWX73" s="33"/>
      <c r="SWY73" s="33"/>
      <c r="SWZ73" s="33"/>
      <c r="SXA73" s="33"/>
      <c r="SXB73" s="33"/>
      <c r="SXC73" s="33"/>
      <c r="SXD73" s="33"/>
      <c r="SXE73" s="33"/>
      <c r="SXF73" s="33"/>
      <c r="SXG73" s="33"/>
      <c r="SXH73" s="33"/>
      <c r="SXI73" s="33"/>
      <c r="SXJ73" s="33"/>
      <c r="SXK73" s="33"/>
      <c r="SXL73" s="33"/>
      <c r="SXM73" s="33"/>
      <c r="SXN73" s="33"/>
      <c r="SXO73" s="33"/>
      <c r="SXP73" s="33"/>
      <c r="SXQ73" s="33"/>
      <c r="SXR73" s="33"/>
      <c r="SXS73" s="33"/>
      <c r="SXT73" s="33"/>
      <c r="SXU73" s="33"/>
      <c r="SXV73" s="33"/>
      <c r="SXW73" s="33"/>
      <c r="SXX73" s="33"/>
      <c r="SXY73" s="33"/>
      <c r="SXZ73" s="33"/>
      <c r="SYA73" s="33"/>
      <c r="SYB73" s="33"/>
      <c r="SYC73" s="33"/>
      <c r="SYD73" s="33"/>
      <c r="SYE73" s="33"/>
      <c r="SYF73" s="33"/>
      <c r="SYG73" s="33"/>
      <c r="SYH73" s="33"/>
      <c r="SYI73" s="33"/>
      <c r="SYJ73" s="33"/>
      <c r="SYK73" s="33"/>
      <c r="SYL73" s="33"/>
      <c r="SYM73" s="33"/>
      <c r="SYN73" s="33"/>
      <c r="SYO73" s="33"/>
      <c r="SYP73" s="33"/>
      <c r="SYQ73" s="33"/>
      <c r="SYR73" s="33"/>
      <c r="SYS73" s="33"/>
      <c r="SYT73" s="33"/>
      <c r="SYU73" s="33"/>
      <c r="SYV73" s="33"/>
      <c r="SYW73" s="33"/>
      <c r="SYX73" s="33"/>
      <c r="SYY73" s="33"/>
      <c r="SYZ73" s="33"/>
      <c r="SZA73" s="33"/>
      <c r="SZB73" s="33"/>
      <c r="SZC73" s="33"/>
      <c r="SZD73" s="33"/>
      <c r="SZE73" s="33"/>
      <c r="SZF73" s="33"/>
      <c r="SZG73" s="33"/>
      <c r="SZH73" s="33"/>
      <c r="SZI73" s="33"/>
      <c r="SZJ73" s="33"/>
      <c r="SZK73" s="33"/>
      <c r="SZL73" s="33"/>
      <c r="SZM73" s="33"/>
      <c r="SZN73" s="33"/>
      <c r="SZO73" s="33"/>
      <c r="SZP73" s="33"/>
      <c r="SZQ73" s="33"/>
      <c r="SZR73" s="33"/>
      <c r="SZS73" s="33"/>
      <c r="SZT73" s="33"/>
      <c r="SZU73" s="33"/>
      <c r="SZV73" s="33"/>
      <c r="SZW73" s="33"/>
      <c r="SZX73" s="33"/>
      <c r="SZY73" s="33"/>
      <c r="SZZ73" s="33"/>
      <c r="TAA73" s="33"/>
      <c r="TAB73" s="33"/>
      <c r="TAC73" s="33"/>
      <c r="TAD73" s="33"/>
      <c r="TAE73" s="33"/>
      <c r="TAF73" s="33"/>
      <c r="TAG73" s="33"/>
      <c r="TAH73" s="33"/>
      <c r="TAI73" s="33"/>
      <c r="TAJ73" s="33"/>
      <c r="TAK73" s="33"/>
      <c r="TAL73" s="33"/>
      <c r="TAM73" s="33"/>
      <c r="TAN73" s="33"/>
      <c r="TAO73" s="33"/>
      <c r="TAP73" s="33"/>
      <c r="TAQ73" s="33"/>
      <c r="TAR73" s="33"/>
      <c r="TAS73" s="33"/>
      <c r="TAT73" s="33"/>
      <c r="TAU73" s="33"/>
      <c r="TAV73" s="33"/>
      <c r="TAW73" s="33"/>
      <c r="TAX73" s="33"/>
      <c r="TAY73" s="33"/>
      <c r="TAZ73" s="33"/>
      <c r="TBA73" s="33"/>
      <c r="TBB73" s="33"/>
      <c r="TBC73" s="33"/>
      <c r="TBD73" s="33"/>
      <c r="TBE73" s="33"/>
      <c r="TBF73" s="33"/>
      <c r="TBG73" s="33"/>
      <c r="TBH73" s="33"/>
      <c r="TBI73" s="33"/>
      <c r="TBJ73" s="33"/>
      <c r="TBK73" s="33"/>
      <c r="TBL73" s="33"/>
      <c r="TBM73" s="33"/>
      <c r="TBN73" s="33"/>
      <c r="TBO73" s="33"/>
      <c r="TBP73" s="33"/>
      <c r="TBQ73" s="33"/>
      <c r="TBR73" s="33"/>
      <c r="TBS73" s="33"/>
      <c r="TBT73" s="33"/>
      <c r="TBU73" s="33"/>
      <c r="TBV73" s="33"/>
      <c r="TBW73" s="33"/>
      <c r="TBX73" s="33"/>
      <c r="TBY73" s="33"/>
      <c r="TBZ73" s="33"/>
      <c r="TCA73" s="33"/>
      <c r="TCB73" s="33"/>
      <c r="TCC73" s="33"/>
      <c r="TCD73" s="33"/>
      <c r="TCE73" s="33"/>
      <c r="TCF73" s="33"/>
      <c r="TCG73" s="33"/>
      <c r="TCH73" s="33"/>
      <c r="TCI73" s="33"/>
      <c r="TCJ73" s="33"/>
      <c r="TCK73" s="33"/>
      <c r="TCL73" s="33"/>
      <c r="TCM73" s="33"/>
      <c r="TCN73" s="33"/>
      <c r="TCO73" s="33"/>
      <c r="TCP73" s="33"/>
      <c r="TCQ73" s="33"/>
      <c r="TCR73" s="33"/>
      <c r="TCS73" s="33"/>
      <c r="TCT73" s="33"/>
      <c r="TCU73" s="33"/>
      <c r="TCV73" s="33"/>
      <c r="TCW73" s="33"/>
      <c r="TCX73" s="33"/>
      <c r="TCY73" s="33"/>
      <c r="TCZ73" s="33"/>
      <c r="TDA73" s="33"/>
      <c r="TDB73" s="33"/>
      <c r="TDC73" s="33"/>
      <c r="TDD73" s="33"/>
      <c r="TDE73" s="33"/>
      <c r="TDF73" s="33"/>
      <c r="TDG73" s="33"/>
      <c r="TDH73" s="33"/>
      <c r="TDI73" s="33"/>
      <c r="TDJ73" s="33"/>
      <c r="TDK73" s="33"/>
      <c r="TDL73" s="33"/>
      <c r="TDM73" s="33"/>
      <c r="TDN73" s="33"/>
      <c r="TDO73" s="33"/>
      <c r="TDP73" s="33"/>
      <c r="TDQ73" s="33"/>
      <c r="TDR73" s="33"/>
      <c r="TDS73" s="33"/>
      <c r="TDT73" s="33"/>
      <c r="TDU73" s="33"/>
      <c r="TDV73" s="33"/>
      <c r="TDW73" s="33"/>
      <c r="TDX73" s="33"/>
      <c r="TDY73" s="33"/>
      <c r="TDZ73" s="33"/>
      <c r="TEA73" s="33"/>
      <c r="TEB73" s="33"/>
      <c r="TEC73" s="33"/>
      <c r="TED73" s="33"/>
      <c r="TEE73" s="33"/>
      <c r="TEF73" s="33"/>
      <c r="TEG73" s="33"/>
      <c r="TEH73" s="33"/>
      <c r="TEI73" s="33"/>
      <c r="TEJ73" s="33"/>
      <c r="TEK73" s="33"/>
      <c r="TEL73" s="33"/>
      <c r="TEM73" s="33"/>
      <c r="TEN73" s="33"/>
      <c r="TEO73" s="33"/>
      <c r="TEP73" s="33"/>
      <c r="TEQ73" s="33"/>
      <c r="TER73" s="33"/>
      <c r="TES73" s="33"/>
      <c r="TET73" s="33"/>
      <c r="TEU73" s="33"/>
      <c r="TEV73" s="33"/>
      <c r="TEW73" s="33"/>
      <c r="TEX73" s="33"/>
      <c r="TEY73" s="33"/>
      <c r="TEZ73" s="33"/>
      <c r="TFA73" s="33"/>
      <c r="TFB73" s="33"/>
      <c r="TFC73" s="33"/>
      <c r="TFD73" s="33"/>
      <c r="TFE73" s="33"/>
      <c r="TFF73" s="33"/>
      <c r="TFG73" s="33"/>
      <c r="TFH73" s="33"/>
      <c r="TFI73" s="33"/>
      <c r="TFJ73" s="33"/>
      <c r="TFK73" s="33"/>
      <c r="TFL73" s="33"/>
      <c r="TFM73" s="33"/>
      <c r="TFN73" s="33"/>
      <c r="TFO73" s="33"/>
      <c r="TFP73" s="33"/>
      <c r="TFQ73" s="33"/>
      <c r="TFR73" s="33"/>
      <c r="TFS73" s="33"/>
      <c r="TFT73" s="33"/>
      <c r="TFU73" s="33"/>
      <c r="TFV73" s="33"/>
      <c r="TFW73" s="33"/>
      <c r="TFX73" s="33"/>
      <c r="TFY73" s="33"/>
      <c r="TFZ73" s="33"/>
      <c r="TGA73" s="33"/>
      <c r="TGB73" s="33"/>
      <c r="TGC73" s="33"/>
      <c r="TGD73" s="33"/>
      <c r="TGE73" s="33"/>
      <c r="TGF73" s="33"/>
      <c r="TGG73" s="33"/>
      <c r="TGH73" s="33"/>
      <c r="TGI73" s="33"/>
      <c r="TGJ73" s="33"/>
      <c r="TGK73" s="33"/>
      <c r="TGL73" s="33"/>
      <c r="TGM73" s="33"/>
      <c r="TGN73" s="33"/>
      <c r="TGO73" s="33"/>
      <c r="TGP73" s="33"/>
      <c r="TGQ73" s="33"/>
      <c r="TGR73" s="33"/>
      <c r="TGS73" s="33"/>
      <c r="TGT73" s="33"/>
      <c r="TGU73" s="33"/>
      <c r="TGV73" s="33"/>
      <c r="TGW73" s="33"/>
      <c r="TGX73" s="33"/>
      <c r="TGY73" s="33"/>
      <c r="TGZ73" s="33"/>
      <c r="THA73" s="33"/>
      <c r="THB73" s="33"/>
      <c r="THC73" s="33"/>
      <c r="THD73" s="33"/>
      <c r="THE73" s="33"/>
      <c r="THF73" s="33"/>
      <c r="THG73" s="33"/>
      <c r="THH73" s="33"/>
      <c r="THI73" s="33"/>
      <c r="THJ73" s="33"/>
      <c r="THK73" s="33"/>
      <c r="THL73" s="33"/>
      <c r="THM73" s="33"/>
      <c r="THN73" s="33"/>
      <c r="THO73" s="33"/>
      <c r="THP73" s="33"/>
      <c r="THQ73" s="33"/>
      <c r="THR73" s="33"/>
      <c r="THS73" s="33"/>
      <c r="THT73" s="33"/>
      <c r="THU73" s="33"/>
      <c r="THV73" s="33"/>
      <c r="THW73" s="33"/>
      <c r="THX73" s="33"/>
      <c r="THY73" s="33"/>
      <c r="THZ73" s="33"/>
      <c r="TIA73" s="33"/>
      <c r="TIB73" s="33"/>
      <c r="TIC73" s="33"/>
      <c r="TID73" s="33"/>
      <c r="TIE73" s="33"/>
      <c r="TIF73" s="33"/>
      <c r="TIG73" s="33"/>
      <c r="TIH73" s="33"/>
      <c r="TII73" s="33"/>
      <c r="TIJ73" s="33"/>
      <c r="TIK73" s="33"/>
      <c r="TIL73" s="33"/>
      <c r="TIM73" s="33"/>
      <c r="TIN73" s="33"/>
      <c r="TIO73" s="33"/>
      <c r="TIP73" s="33"/>
      <c r="TIQ73" s="33"/>
      <c r="TIR73" s="33"/>
      <c r="TIS73" s="33"/>
      <c r="TIT73" s="33"/>
      <c r="TIU73" s="33"/>
      <c r="TIV73" s="33"/>
      <c r="TIW73" s="33"/>
      <c r="TIX73" s="33"/>
      <c r="TIY73" s="33"/>
      <c r="TIZ73" s="33"/>
      <c r="TJA73" s="33"/>
      <c r="TJB73" s="33"/>
      <c r="TJC73" s="33"/>
      <c r="TJD73" s="33"/>
      <c r="TJE73" s="33"/>
      <c r="TJF73" s="33"/>
      <c r="TJG73" s="33"/>
      <c r="TJH73" s="33"/>
      <c r="TJI73" s="33"/>
      <c r="TJJ73" s="33"/>
      <c r="TJK73" s="33"/>
      <c r="TJL73" s="33"/>
      <c r="TJM73" s="33"/>
      <c r="TJN73" s="33"/>
      <c r="TJO73" s="33"/>
      <c r="TJP73" s="33"/>
      <c r="TJQ73" s="33"/>
      <c r="TJR73" s="33"/>
      <c r="TJS73" s="33"/>
      <c r="TJT73" s="33"/>
      <c r="TJU73" s="33"/>
      <c r="TJV73" s="33"/>
      <c r="TJW73" s="33"/>
      <c r="TJX73" s="33"/>
      <c r="TJY73" s="33"/>
      <c r="TJZ73" s="33"/>
      <c r="TKA73" s="33"/>
      <c r="TKB73" s="33"/>
      <c r="TKC73" s="33"/>
      <c r="TKD73" s="33"/>
      <c r="TKE73" s="33"/>
      <c r="TKF73" s="33"/>
      <c r="TKG73" s="33"/>
      <c r="TKH73" s="33"/>
      <c r="TKI73" s="33"/>
      <c r="TKJ73" s="33"/>
      <c r="TKK73" s="33"/>
      <c r="TKL73" s="33"/>
      <c r="TKM73" s="33"/>
      <c r="TKN73" s="33"/>
      <c r="TKO73" s="33"/>
      <c r="TKP73" s="33"/>
      <c r="TKQ73" s="33"/>
      <c r="TKR73" s="33"/>
      <c r="TKS73" s="33"/>
      <c r="TKT73" s="33"/>
      <c r="TKU73" s="33"/>
      <c r="TKV73" s="33"/>
      <c r="TKW73" s="33"/>
      <c r="TKX73" s="33"/>
      <c r="TKY73" s="33"/>
      <c r="TKZ73" s="33"/>
      <c r="TLA73" s="33"/>
      <c r="TLB73" s="33"/>
      <c r="TLC73" s="33"/>
      <c r="TLD73" s="33"/>
      <c r="TLE73" s="33"/>
      <c r="TLF73" s="33"/>
      <c r="TLG73" s="33"/>
      <c r="TLH73" s="33"/>
      <c r="TLI73" s="33"/>
      <c r="TLJ73" s="33"/>
      <c r="TLK73" s="33"/>
      <c r="TLL73" s="33"/>
      <c r="TLM73" s="33"/>
      <c r="TLN73" s="33"/>
      <c r="TLO73" s="33"/>
      <c r="TLP73" s="33"/>
      <c r="TLQ73" s="33"/>
      <c r="TLR73" s="33"/>
      <c r="TLS73" s="33"/>
      <c r="TLT73" s="33"/>
      <c r="TLU73" s="33"/>
      <c r="TLV73" s="33"/>
      <c r="TLW73" s="33"/>
      <c r="TLX73" s="33"/>
      <c r="TLY73" s="33"/>
      <c r="TLZ73" s="33"/>
      <c r="TMA73" s="33"/>
      <c r="TMB73" s="33"/>
      <c r="TMC73" s="33"/>
      <c r="TMD73" s="33"/>
      <c r="TME73" s="33"/>
      <c r="TMF73" s="33"/>
      <c r="TMG73" s="33"/>
      <c r="TMH73" s="33"/>
      <c r="TMI73" s="33"/>
      <c r="TMJ73" s="33"/>
      <c r="TMK73" s="33"/>
      <c r="TML73" s="33"/>
      <c r="TMM73" s="33"/>
      <c r="TMN73" s="33"/>
      <c r="TMO73" s="33"/>
      <c r="TMP73" s="33"/>
      <c r="TMQ73" s="33"/>
      <c r="TMR73" s="33"/>
      <c r="TMS73" s="33"/>
      <c r="TMT73" s="33"/>
      <c r="TMU73" s="33"/>
      <c r="TMV73" s="33"/>
      <c r="TMW73" s="33"/>
      <c r="TMX73" s="33"/>
      <c r="TMY73" s="33"/>
      <c r="TMZ73" s="33"/>
      <c r="TNA73" s="33"/>
      <c r="TNB73" s="33"/>
      <c r="TNC73" s="33"/>
      <c r="TND73" s="33"/>
      <c r="TNE73" s="33"/>
      <c r="TNF73" s="33"/>
      <c r="TNG73" s="33"/>
      <c r="TNH73" s="33"/>
      <c r="TNI73" s="33"/>
      <c r="TNJ73" s="33"/>
      <c r="TNK73" s="33"/>
      <c r="TNL73" s="33"/>
      <c r="TNM73" s="33"/>
      <c r="TNN73" s="33"/>
      <c r="TNO73" s="33"/>
      <c r="TNP73" s="33"/>
      <c r="TNQ73" s="33"/>
      <c r="TNR73" s="33"/>
      <c r="TNS73" s="33"/>
      <c r="TNT73" s="33"/>
      <c r="TNU73" s="33"/>
      <c r="TNV73" s="33"/>
      <c r="TNW73" s="33"/>
      <c r="TNX73" s="33"/>
      <c r="TNY73" s="33"/>
      <c r="TNZ73" s="33"/>
      <c r="TOA73" s="33"/>
      <c r="TOB73" s="33"/>
      <c r="TOC73" s="33"/>
      <c r="TOD73" s="33"/>
      <c r="TOE73" s="33"/>
      <c r="TOF73" s="33"/>
      <c r="TOG73" s="33"/>
      <c r="TOH73" s="33"/>
      <c r="TOI73" s="33"/>
      <c r="TOJ73" s="33"/>
      <c r="TOK73" s="33"/>
      <c r="TOL73" s="33"/>
      <c r="TOM73" s="33"/>
      <c r="TON73" s="33"/>
      <c r="TOO73" s="33"/>
      <c r="TOP73" s="33"/>
      <c r="TOQ73" s="33"/>
      <c r="TOR73" s="33"/>
      <c r="TOS73" s="33"/>
      <c r="TOT73" s="33"/>
      <c r="TOU73" s="33"/>
      <c r="TOV73" s="33"/>
      <c r="TOW73" s="33"/>
      <c r="TOX73" s="33"/>
      <c r="TOY73" s="33"/>
      <c r="TOZ73" s="33"/>
      <c r="TPA73" s="33"/>
      <c r="TPB73" s="33"/>
      <c r="TPC73" s="33"/>
      <c r="TPD73" s="33"/>
      <c r="TPE73" s="33"/>
      <c r="TPF73" s="33"/>
      <c r="TPG73" s="33"/>
      <c r="TPH73" s="33"/>
      <c r="TPI73" s="33"/>
      <c r="TPJ73" s="33"/>
      <c r="TPK73" s="33"/>
      <c r="TPL73" s="33"/>
      <c r="TPM73" s="33"/>
      <c r="TPN73" s="33"/>
      <c r="TPO73" s="33"/>
      <c r="TPP73" s="33"/>
      <c r="TPQ73" s="33"/>
      <c r="TPR73" s="33"/>
      <c r="TPS73" s="33"/>
      <c r="TPT73" s="33"/>
      <c r="TPU73" s="33"/>
      <c r="TPV73" s="33"/>
      <c r="TPW73" s="33"/>
      <c r="TPX73" s="33"/>
      <c r="TPY73" s="33"/>
      <c r="TPZ73" s="33"/>
      <c r="TQA73" s="33"/>
      <c r="TQB73" s="33"/>
      <c r="TQC73" s="33"/>
      <c r="TQD73" s="33"/>
      <c r="TQE73" s="33"/>
      <c r="TQF73" s="33"/>
      <c r="TQG73" s="33"/>
      <c r="TQH73" s="33"/>
      <c r="TQI73" s="33"/>
      <c r="TQJ73" s="33"/>
      <c r="TQK73" s="33"/>
      <c r="TQL73" s="33"/>
      <c r="TQM73" s="33"/>
      <c r="TQN73" s="33"/>
      <c r="TQO73" s="33"/>
      <c r="TQP73" s="33"/>
      <c r="TQQ73" s="33"/>
      <c r="TQR73" s="33"/>
      <c r="TQS73" s="33"/>
      <c r="TQT73" s="33"/>
      <c r="TQU73" s="33"/>
      <c r="TQV73" s="33"/>
      <c r="TQW73" s="33"/>
      <c r="TQX73" s="33"/>
      <c r="TQY73" s="33"/>
      <c r="TQZ73" s="33"/>
      <c r="TRA73" s="33"/>
      <c r="TRB73" s="33"/>
      <c r="TRC73" s="33"/>
      <c r="TRD73" s="33"/>
      <c r="TRE73" s="33"/>
      <c r="TRF73" s="33"/>
      <c r="TRG73" s="33"/>
      <c r="TRH73" s="33"/>
      <c r="TRI73" s="33"/>
      <c r="TRJ73" s="33"/>
      <c r="TRK73" s="33"/>
      <c r="TRL73" s="33"/>
      <c r="TRM73" s="33"/>
      <c r="TRN73" s="33"/>
      <c r="TRO73" s="33"/>
      <c r="TRP73" s="33"/>
      <c r="TRQ73" s="33"/>
      <c r="TRR73" s="33"/>
      <c r="TRS73" s="33"/>
      <c r="TRT73" s="33"/>
      <c r="TRU73" s="33"/>
      <c r="TRV73" s="33"/>
      <c r="TRW73" s="33"/>
      <c r="TRX73" s="33"/>
      <c r="TRY73" s="33"/>
      <c r="TRZ73" s="33"/>
      <c r="TSA73" s="33"/>
      <c r="TSB73" s="33"/>
      <c r="TSC73" s="33"/>
      <c r="TSD73" s="33"/>
      <c r="TSE73" s="33"/>
      <c r="TSF73" s="33"/>
      <c r="TSG73" s="33"/>
      <c r="TSH73" s="33"/>
      <c r="TSI73" s="33"/>
      <c r="TSJ73" s="33"/>
      <c r="TSK73" s="33"/>
      <c r="TSL73" s="33"/>
      <c r="TSM73" s="33"/>
      <c r="TSN73" s="33"/>
      <c r="TSO73" s="33"/>
      <c r="TSP73" s="33"/>
      <c r="TSQ73" s="33"/>
      <c r="TSR73" s="33"/>
      <c r="TSS73" s="33"/>
      <c r="TST73" s="33"/>
      <c r="TSU73" s="33"/>
      <c r="TSV73" s="33"/>
      <c r="TSW73" s="33"/>
      <c r="TSX73" s="33"/>
      <c r="TSY73" s="33"/>
      <c r="TSZ73" s="33"/>
      <c r="TTA73" s="33"/>
      <c r="TTB73" s="33"/>
      <c r="TTC73" s="33"/>
      <c r="TTD73" s="33"/>
      <c r="TTE73" s="33"/>
      <c r="TTF73" s="33"/>
      <c r="TTG73" s="33"/>
      <c r="TTH73" s="33"/>
      <c r="TTI73" s="33"/>
      <c r="TTJ73" s="33"/>
      <c r="TTK73" s="33"/>
      <c r="TTL73" s="33"/>
      <c r="TTM73" s="33"/>
      <c r="TTN73" s="33"/>
      <c r="TTO73" s="33"/>
      <c r="TTP73" s="33"/>
      <c r="TTQ73" s="33"/>
      <c r="TTR73" s="33"/>
      <c r="TTS73" s="33"/>
      <c r="TTT73" s="33"/>
      <c r="TTU73" s="33"/>
      <c r="TTV73" s="33"/>
      <c r="TTW73" s="33"/>
      <c r="TTX73" s="33"/>
      <c r="TTY73" s="33"/>
      <c r="TTZ73" s="33"/>
      <c r="TUA73" s="33"/>
      <c r="TUB73" s="33"/>
      <c r="TUC73" s="33"/>
      <c r="TUD73" s="33"/>
      <c r="TUE73" s="33"/>
      <c r="TUF73" s="33"/>
      <c r="TUG73" s="33"/>
      <c r="TUH73" s="33"/>
      <c r="TUI73" s="33"/>
      <c r="TUJ73" s="33"/>
      <c r="TUK73" s="33"/>
      <c r="TUL73" s="33"/>
      <c r="TUM73" s="33"/>
      <c r="TUN73" s="33"/>
      <c r="TUO73" s="33"/>
      <c r="TUP73" s="33"/>
      <c r="TUQ73" s="33"/>
      <c r="TUR73" s="33"/>
      <c r="TUS73" s="33"/>
      <c r="TUT73" s="33"/>
      <c r="TUU73" s="33"/>
      <c r="TUV73" s="33"/>
      <c r="TUW73" s="33"/>
      <c r="TUX73" s="33"/>
      <c r="TUY73" s="33"/>
      <c r="TUZ73" s="33"/>
      <c r="TVA73" s="33"/>
      <c r="TVB73" s="33"/>
      <c r="TVC73" s="33"/>
      <c r="TVD73" s="33"/>
      <c r="TVE73" s="33"/>
      <c r="TVF73" s="33"/>
      <c r="TVG73" s="33"/>
      <c r="TVH73" s="33"/>
      <c r="TVI73" s="33"/>
      <c r="TVJ73" s="33"/>
      <c r="TVK73" s="33"/>
      <c r="TVL73" s="33"/>
      <c r="TVM73" s="33"/>
      <c r="TVN73" s="33"/>
      <c r="TVO73" s="33"/>
      <c r="TVP73" s="33"/>
      <c r="TVQ73" s="33"/>
      <c r="TVR73" s="33"/>
      <c r="TVS73" s="33"/>
      <c r="TVT73" s="33"/>
      <c r="TVU73" s="33"/>
      <c r="TVV73" s="33"/>
      <c r="TVW73" s="33"/>
      <c r="TVX73" s="33"/>
      <c r="TVY73" s="33"/>
      <c r="TVZ73" s="33"/>
      <c r="TWA73" s="33"/>
      <c r="TWB73" s="33"/>
      <c r="TWC73" s="33"/>
      <c r="TWD73" s="33"/>
      <c r="TWE73" s="33"/>
      <c r="TWF73" s="33"/>
      <c r="TWG73" s="33"/>
      <c r="TWH73" s="33"/>
      <c r="TWI73" s="33"/>
      <c r="TWJ73" s="33"/>
      <c r="TWK73" s="33"/>
      <c r="TWL73" s="33"/>
      <c r="TWM73" s="33"/>
      <c r="TWN73" s="33"/>
      <c r="TWO73" s="33"/>
      <c r="TWP73" s="33"/>
      <c r="TWQ73" s="33"/>
      <c r="TWR73" s="33"/>
      <c r="TWS73" s="33"/>
      <c r="TWT73" s="33"/>
      <c r="TWU73" s="33"/>
      <c r="TWV73" s="33"/>
      <c r="TWW73" s="33"/>
      <c r="TWX73" s="33"/>
      <c r="TWY73" s="33"/>
      <c r="TWZ73" s="33"/>
      <c r="TXA73" s="33"/>
      <c r="TXB73" s="33"/>
      <c r="TXC73" s="33"/>
      <c r="TXD73" s="33"/>
      <c r="TXE73" s="33"/>
      <c r="TXF73" s="33"/>
      <c r="TXG73" s="33"/>
      <c r="TXH73" s="33"/>
      <c r="TXI73" s="33"/>
      <c r="TXJ73" s="33"/>
      <c r="TXK73" s="33"/>
      <c r="TXL73" s="33"/>
      <c r="TXM73" s="33"/>
      <c r="TXN73" s="33"/>
      <c r="TXO73" s="33"/>
      <c r="TXP73" s="33"/>
      <c r="TXQ73" s="33"/>
      <c r="TXR73" s="33"/>
      <c r="TXS73" s="33"/>
      <c r="TXT73" s="33"/>
      <c r="TXU73" s="33"/>
      <c r="TXV73" s="33"/>
      <c r="TXW73" s="33"/>
      <c r="TXX73" s="33"/>
      <c r="TXY73" s="33"/>
      <c r="TXZ73" s="33"/>
      <c r="TYA73" s="33"/>
      <c r="TYB73" s="33"/>
      <c r="TYC73" s="33"/>
      <c r="TYD73" s="33"/>
      <c r="TYE73" s="33"/>
      <c r="TYF73" s="33"/>
      <c r="TYG73" s="33"/>
      <c r="TYH73" s="33"/>
      <c r="TYI73" s="33"/>
      <c r="TYJ73" s="33"/>
      <c r="TYK73" s="33"/>
      <c r="TYL73" s="33"/>
      <c r="TYM73" s="33"/>
      <c r="TYN73" s="33"/>
      <c r="TYO73" s="33"/>
      <c r="TYP73" s="33"/>
      <c r="TYQ73" s="33"/>
      <c r="TYR73" s="33"/>
      <c r="TYS73" s="33"/>
      <c r="TYT73" s="33"/>
      <c r="TYU73" s="33"/>
      <c r="TYV73" s="33"/>
      <c r="TYW73" s="33"/>
      <c r="TYX73" s="33"/>
      <c r="TYY73" s="33"/>
      <c r="TYZ73" s="33"/>
      <c r="TZA73" s="33"/>
      <c r="TZB73" s="33"/>
      <c r="TZC73" s="33"/>
      <c r="TZD73" s="33"/>
      <c r="TZE73" s="33"/>
      <c r="TZF73" s="33"/>
      <c r="TZG73" s="33"/>
      <c r="TZH73" s="33"/>
      <c r="TZI73" s="33"/>
      <c r="TZJ73" s="33"/>
      <c r="TZK73" s="33"/>
      <c r="TZL73" s="33"/>
      <c r="TZM73" s="33"/>
      <c r="TZN73" s="33"/>
      <c r="TZO73" s="33"/>
      <c r="TZP73" s="33"/>
      <c r="TZQ73" s="33"/>
      <c r="TZR73" s="33"/>
      <c r="TZS73" s="33"/>
      <c r="TZT73" s="33"/>
      <c r="TZU73" s="33"/>
      <c r="TZV73" s="33"/>
      <c r="TZW73" s="33"/>
      <c r="TZX73" s="33"/>
      <c r="TZY73" s="33"/>
      <c r="TZZ73" s="33"/>
      <c r="UAA73" s="33"/>
      <c r="UAB73" s="33"/>
      <c r="UAC73" s="33"/>
      <c r="UAD73" s="33"/>
      <c r="UAE73" s="33"/>
      <c r="UAF73" s="33"/>
      <c r="UAG73" s="33"/>
      <c r="UAH73" s="33"/>
      <c r="UAI73" s="33"/>
      <c r="UAJ73" s="33"/>
      <c r="UAK73" s="33"/>
      <c r="UAL73" s="33"/>
      <c r="UAM73" s="33"/>
      <c r="UAN73" s="33"/>
      <c r="UAO73" s="33"/>
      <c r="UAP73" s="33"/>
      <c r="UAQ73" s="33"/>
      <c r="UAR73" s="33"/>
      <c r="UAS73" s="33"/>
      <c r="UAT73" s="33"/>
      <c r="UAU73" s="33"/>
      <c r="UAV73" s="33"/>
      <c r="UAW73" s="33"/>
      <c r="UAX73" s="33"/>
      <c r="UAY73" s="33"/>
      <c r="UAZ73" s="33"/>
      <c r="UBA73" s="33"/>
      <c r="UBB73" s="33"/>
      <c r="UBC73" s="33"/>
      <c r="UBD73" s="33"/>
      <c r="UBE73" s="33"/>
      <c r="UBF73" s="33"/>
      <c r="UBG73" s="33"/>
      <c r="UBH73" s="33"/>
      <c r="UBI73" s="33"/>
      <c r="UBJ73" s="33"/>
      <c r="UBK73" s="33"/>
      <c r="UBL73" s="33"/>
      <c r="UBM73" s="33"/>
      <c r="UBN73" s="33"/>
      <c r="UBO73" s="33"/>
      <c r="UBP73" s="33"/>
      <c r="UBQ73" s="33"/>
      <c r="UBR73" s="33"/>
      <c r="UBS73" s="33"/>
      <c r="UBT73" s="33"/>
      <c r="UBU73" s="33"/>
      <c r="UBV73" s="33"/>
      <c r="UBW73" s="33"/>
      <c r="UBX73" s="33"/>
      <c r="UBY73" s="33"/>
      <c r="UBZ73" s="33"/>
      <c r="UCA73" s="33"/>
      <c r="UCB73" s="33"/>
      <c r="UCC73" s="33"/>
      <c r="UCD73" s="33"/>
      <c r="UCE73" s="33"/>
      <c r="UCF73" s="33"/>
      <c r="UCG73" s="33"/>
      <c r="UCH73" s="33"/>
      <c r="UCI73" s="33"/>
      <c r="UCJ73" s="33"/>
      <c r="UCK73" s="33"/>
      <c r="UCL73" s="33"/>
      <c r="UCM73" s="33"/>
      <c r="UCN73" s="33"/>
      <c r="UCO73" s="33"/>
      <c r="UCP73" s="33"/>
      <c r="UCQ73" s="33"/>
      <c r="UCR73" s="33"/>
      <c r="UCS73" s="33"/>
      <c r="UCT73" s="33"/>
      <c r="UCU73" s="33"/>
      <c r="UCV73" s="33"/>
      <c r="UCW73" s="33"/>
      <c r="UCX73" s="33"/>
      <c r="UCY73" s="33"/>
      <c r="UCZ73" s="33"/>
      <c r="UDA73" s="33"/>
      <c r="UDB73" s="33"/>
      <c r="UDC73" s="33"/>
      <c r="UDD73" s="33"/>
      <c r="UDE73" s="33"/>
      <c r="UDF73" s="33"/>
      <c r="UDG73" s="33"/>
      <c r="UDH73" s="33"/>
      <c r="UDI73" s="33"/>
      <c r="UDJ73" s="33"/>
      <c r="UDK73" s="33"/>
      <c r="UDL73" s="33"/>
      <c r="UDM73" s="33"/>
      <c r="UDN73" s="33"/>
      <c r="UDO73" s="33"/>
      <c r="UDP73" s="33"/>
      <c r="UDQ73" s="33"/>
      <c r="UDR73" s="33"/>
      <c r="UDS73" s="33"/>
      <c r="UDT73" s="33"/>
      <c r="UDU73" s="33"/>
      <c r="UDV73" s="33"/>
      <c r="UDW73" s="33"/>
      <c r="UDX73" s="33"/>
      <c r="UDY73" s="33"/>
      <c r="UDZ73" s="33"/>
      <c r="UEA73" s="33"/>
      <c r="UEB73" s="33"/>
      <c r="UEC73" s="33"/>
      <c r="UED73" s="33"/>
      <c r="UEE73" s="33"/>
      <c r="UEF73" s="33"/>
      <c r="UEG73" s="33"/>
      <c r="UEH73" s="33"/>
      <c r="UEI73" s="33"/>
      <c r="UEJ73" s="33"/>
      <c r="UEK73" s="33"/>
      <c r="UEL73" s="33"/>
      <c r="UEM73" s="33"/>
      <c r="UEN73" s="33"/>
      <c r="UEO73" s="33"/>
      <c r="UEP73" s="33"/>
      <c r="UEQ73" s="33"/>
      <c r="UER73" s="33"/>
      <c r="UES73" s="33"/>
      <c r="UET73" s="33"/>
      <c r="UEU73" s="33"/>
      <c r="UEV73" s="33"/>
      <c r="UEW73" s="33"/>
      <c r="UEX73" s="33"/>
      <c r="UEY73" s="33"/>
      <c r="UEZ73" s="33"/>
      <c r="UFA73" s="33"/>
      <c r="UFB73" s="33"/>
      <c r="UFC73" s="33"/>
      <c r="UFD73" s="33"/>
      <c r="UFE73" s="33"/>
      <c r="UFF73" s="33"/>
      <c r="UFG73" s="33"/>
      <c r="UFH73" s="33"/>
      <c r="UFI73" s="33"/>
      <c r="UFJ73" s="33"/>
      <c r="UFK73" s="33"/>
      <c r="UFL73" s="33"/>
      <c r="UFM73" s="33"/>
      <c r="UFN73" s="33"/>
      <c r="UFO73" s="33"/>
      <c r="UFP73" s="33"/>
      <c r="UFQ73" s="33"/>
      <c r="UFR73" s="33"/>
      <c r="UFS73" s="33"/>
      <c r="UFT73" s="33"/>
      <c r="UFU73" s="33"/>
      <c r="UFV73" s="33"/>
      <c r="UFW73" s="33"/>
      <c r="UFX73" s="33"/>
      <c r="UFY73" s="33"/>
      <c r="UFZ73" s="33"/>
      <c r="UGA73" s="33"/>
      <c r="UGB73" s="33"/>
      <c r="UGC73" s="33"/>
      <c r="UGD73" s="33"/>
      <c r="UGE73" s="33"/>
      <c r="UGF73" s="33"/>
      <c r="UGG73" s="33"/>
      <c r="UGH73" s="33"/>
      <c r="UGI73" s="33"/>
      <c r="UGJ73" s="33"/>
      <c r="UGK73" s="33"/>
      <c r="UGL73" s="33"/>
      <c r="UGM73" s="33"/>
      <c r="UGN73" s="33"/>
      <c r="UGO73" s="33"/>
      <c r="UGP73" s="33"/>
      <c r="UGQ73" s="33"/>
      <c r="UGR73" s="33"/>
      <c r="UGS73" s="33"/>
      <c r="UGT73" s="33"/>
      <c r="UGU73" s="33"/>
      <c r="UGV73" s="33"/>
      <c r="UGW73" s="33"/>
      <c r="UGX73" s="33"/>
      <c r="UGY73" s="33"/>
      <c r="UGZ73" s="33"/>
      <c r="UHA73" s="33"/>
      <c r="UHB73" s="33"/>
      <c r="UHC73" s="33"/>
      <c r="UHD73" s="33"/>
      <c r="UHE73" s="33"/>
      <c r="UHF73" s="33"/>
      <c r="UHG73" s="33"/>
      <c r="UHH73" s="33"/>
      <c r="UHI73" s="33"/>
      <c r="UHJ73" s="33"/>
      <c r="UHK73" s="33"/>
      <c r="UHL73" s="33"/>
      <c r="UHM73" s="33"/>
      <c r="UHN73" s="33"/>
      <c r="UHO73" s="33"/>
      <c r="UHP73" s="33"/>
      <c r="UHQ73" s="33"/>
      <c r="UHR73" s="33"/>
      <c r="UHS73" s="33"/>
      <c r="UHT73" s="33"/>
      <c r="UHU73" s="33"/>
      <c r="UHV73" s="33"/>
      <c r="UHW73" s="33"/>
      <c r="UHX73" s="33"/>
      <c r="UHY73" s="33"/>
      <c r="UHZ73" s="33"/>
      <c r="UIA73" s="33"/>
      <c r="UIB73" s="33"/>
      <c r="UIC73" s="33"/>
      <c r="UID73" s="33"/>
      <c r="UIE73" s="33"/>
      <c r="UIF73" s="33"/>
      <c r="UIG73" s="33"/>
      <c r="UIH73" s="33"/>
      <c r="UII73" s="33"/>
      <c r="UIJ73" s="33"/>
      <c r="UIK73" s="33"/>
      <c r="UIL73" s="33"/>
      <c r="UIM73" s="33"/>
      <c r="UIN73" s="33"/>
      <c r="UIO73" s="33"/>
      <c r="UIP73" s="33"/>
      <c r="UIQ73" s="33"/>
      <c r="UIR73" s="33"/>
      <c r="UIS73" s="33"/>
      <c r="UIT73" s="33"/>
      <c r="UIU73" s="33"/>
      <c r="UIV73" s="33"/>
      <c r="UIW73" s="33"/>
      <c r="UIX73" s="33"/>
      <c r="UIY73" s="33"/>
      <c r="UIZ73" s="33"/>
      <c r="UJA73" s="33"/>
      <c r="UJB73" s="33"/>
      <c r="UJC73" s="33"/>
      <c r="UJD73" s="33"/>
      <c r="UJE73" s="33"/>
      <c r="UJF73" s="33"/>
      <c r="UJG73" s="33"/>
      <c r="UJH73" s="33"/>
      <c r="UJI73" s="33"/>
      <c r="UJJ73" s="33"/>
      <c r="UJK73" s="33"/>
      <c r="UJL73" s="33"/>
      <c r="UJM73" s="33"/>
      <c r="UJN73" s="33"/>
      <c r="UJO73" s="33"/>
      <c r="UJP73" s="33"/>
      <c r="UJQ73" s="33"/>
      <c r="UJR73" s="33"/>
      <c r="UJS73" s="33"/>
      <c r="UJT73" s="33"/>
      <c r="UJU73" s="33"/>
      <c r="UJV73" s="33"/>
      <c r="UJW73" s="33"/>
      <c r="UJX73" s="33"/>
      <c r="UJY73" s="33"/>
      <c r="UJZ73" s="33"/>
      <c r="UKA73" s="33"/>
      <c r="UKB73" s="33"/>
      <c r="UKC73" s="33"/>
      <c r="UKD73" s="33"/>
      <c r="UKE73" s="33"/>
      <c r="UKF73" s="33"/>
      <c r="UKG73" s="33"/>
      <c r="UKH73" s="33"/>
      <c r="UKI73" s="33"/>
      <c r="UKJ73" s="33"/>
      <c r="UKK73" s="33"/>
      <c r="UKL73" s="33"/>
      <c r="UKM73" s="33"/>
      <c r="UKN73" s="33"/>
      <c r="UKO73" s="33"/>
      <c r="UKP73" s="33"/>
      <c r="UKQ73" s="33"/>
      <c r="UKR73" s="33"/>
      <c r="UKS73" s="33"/>
      <c r="UKT73" s="33"/>
      <c r="UKU73" s="33"/>
      <c r="UKV73" s="33"/>
      <c r="UKW73" s="33"/>
      <c r="UKX73" s="33"/>
      <c r="UKY73" s="33"/>
      <c r="UKZ73" s="33"/>
      <c r="ULA73" s="33"/>
      <c r="ULB73" s="33"/>
      <c r="ULC73" s="33"/>
      <c r="ULD73" s="33"/>
      <c r="ULE73" s="33"/>
      <c r="ULF73" s="33"/>
      <c r="ULG73" s="33"/>
      <c r="ULH73" s="33"/>
      <c r="ULI73" s="33"/>
      <c r="ULJ73" s="33"/>
      <c r="ULK73" s="33"/>
      <c r="ULL73" s="33"/>
      <c r="ULM73" s="33"/>
      <c r="ULN73" s="33"/>
      <c r="ULO73" s="33"/>
      <c r="ULP73" s="33"/>
      <c r="ULQ73" s="33"/>
      <c r="ULR73" s="33"/>
      <c r="ULS73" s="33"/>
      <c r="ULT73" s="33"/>
      <c r="ULU73" s="33"/>
      <c r="ULV73" s="33"/>
      <c r="ULW73" s="33"/>
      <c r="ULX73" s="33"/>
      <c r="ULY73" s="33"/>
      <c r="ULZ73" s="33"/>
      <c r="UMA73" s="33"/>
      <c r="UMB73" s="33"/>
      <c r="UMC73" s="33"/>
      <c r="UMD73" s="33"/>
      <c r="UME73" s="33"/>
      <c r="UMF73" s="33"/>
      <c r="UMG73" s="33"/>
      <c r="UMH73" s="33"/>
      <c r="UMI73" s="33"/>
      <c r="UMJ73" s="33"/>
      <c r="UMK73" s="33"/>
      <c r="UML73" s="33"/>
      <c r="UMM73" s="33"/>
      <c r="UMN73" s="33"/>
      <c r="UMO73" s="33"/>
      <c r="UMP73" s="33"/>
      <c r="UMQ73" s="33"/>
      <c r="UMR73" s="33"/>
      <c r="UMS73" s="33"/>
      <c r="UMT73" s="33"/>
      <c r="UMU73" s="33"/>
      <c r="UMV73" s="33"/>
      <c r="UMW73" s="33"/>
      <c r="UMX73" s="33"/>
      <c r="UMY73" s="33"/>
      <c r="UMZ73" s="33"/>
      <c r="UNA73" s="33"/>
      <c r="UNB73" s="33"/>
      <c r="UNC73" s="33"/>
      <c r="UND73" s="33"/>
      <c r="UNE73" s="33"/>
      <c r="UNF73" s="33"/>
      <c r="UNG73" s="33"/>
      <c r="UNH73" s="33"/>
      <c r="UNI73" s="33"/>
      <c r="UNJ73" s="33"/>
      <c r="UNK73" s="33"/>
      <c r="UNL73" s="33"/>
      <c r="UNM73" s="33"/>
      <c r="UNN73" s="33"/>
      <c r="UNO73" s="33"/>
      <c r="UNP73" s="33"/>
      <c r="UNQ73" s="33"/>
      <c r="UNR73" s="33"/>
      <c r="UNS73" s="33"/>
      <c r="UNT73" s="33"/>
      <c r="UNU73" s="33"/>
      <c r="UNV73" s="33"/>
      <c r="UNW73" s="33"/>
      <c r="UNX73" s="33"/>
      <c r="UNY73" s="33"/>
      <c r="UNZ73" s="33"/>
      <c r="UOA73" s="33"/>
      <c r="UOB73" s="33"/>
      <c r="UOC73" s="33"/>
      <c r="UOD73" s="33"/>
      <c r="UOE73" s="33"/>
      <c r="UOF73" s="33"/>
      <c r="UOG73" s="33"/>
      <c r="UOH73" s="33"/>
      <c r="UOI73" s="33"/>
      <c r="UOJ73" s="33"/>
      <c r="UOK73" s="33"/>
      <c r="UOL73" s="33"/>
      <c r="UOM73" s="33"/>
      <c r="UON73" s="33"/>
      <c r="UOO73" s="33"/>
      <c r="UOP73" s="33"/>
      <c r="UOQ73" s="33"/>
      <c r="UOR73" s="33"/>
      <c r="UOS73" s="33"/>
      <c r="UOT73" s="33"/>
      <c r="UOU73" s="33"/>
      <c r="UOV73" s="33"/>
      <c r="UOW73" s="33"/>
      <c r="UOX73" s="33"/>
      <c r="UOY73" s="33"/>
      <c r="UOZ73" s="33"/>
      <c r="UPA73" s="33"/>
      <c r="UPB73" s="33"/>
      <c r="UPC73" s="33"/>
      <c r="UPD73" s="33"/>
      <c r="UPE73" s="33"/>
      <c r="UPF73" s="33"/>
      <c r="UPG73" s="33"/>
      <c r="UPH73" s="33"/>
      <c r="UPI73" s="33"/>
      <c r="UPJ73" s="33"/>
      <c r="UPK73" s="33"/>
      <c r="UPL73" s="33"/>
      <c r="UPM73" s="33"/>
      <c r="UPN73" s="33"/>
      <c r="UPO73" s="33"/>
      <c r="UPP73" s="33"/>
      <c r="UPQ73" s="33"/>
      <c r="UPR73" s="33"/>
      <c r="UPS73" s="33"/>
      <c r="UPT73" s="33"/>
      <c r="UPU73" s="33"/>
      <c r="UPV73" s="33"/>
      <c r="UPW73" s="33"/>
      <c r="UPX73" s="33"/>
      <c r="UPY73" s="33"/>
      <c r="UPZ73" s="33"/>
      <c r="UQA73" s="33"/>
      <c r="UQB73" s="33"/>
      <c r="UQC73" s="33"/>
      <c r="UQD73" s="33"/>
      <c r="UQE73" s="33"/>
      <c r="UQF73" s="33"/>
      <c r="UQG73" s="33"/>
      <c r="UQH73" s="33"/>
      <c r="UQI73" s="33"/>
      <c r="UQJ73" s="33"/>
      <c r="UQK73" s="33"/>
      <c r="UQL73" s="33"/>
      <c r="UQM73" s="33"/>
      <c r="UQN73" s="33"/>
      <c r="UQO73" s="33"/>
      <c r="UQP73" s="33"/>
      <c r="UQQ73" s="33"/>
      <c r="UQR73" s="33"/>
      <c r="UQS73" s="33"/>
      <c r="UQT73" s="33"/>
      <c r="UQU73" s="33"/>
      <c r="UQV73" s="33"/>
      <c r="UQW73" s="33"/>
      <c r="UQX73" s="33"/>
      <c r="UQY73" s="33"/>
      <c r="UQZ73" s="33"/>
      <c r="URA73" s="33"/>
      <c r="URB73" s="33"/>
      <c r="URC73" s="33"/>
      <c r="URD73" s="33"/>
      <c r="URE73" s="33"/>
      <c r="URF73" s="33"/>
      <c r="URG73" s="33"/>
      <c r="URH73" s="33"/>
      <c r="URI73" s="33"/>
      <c r="URJ73" s="33"/>
      <c r="URK73" s="33"/>
      <c r="URL73" s="33"/>
      <c r="URM73" s="33"/>
      <c r="URN73" s="33"/>
      <c r="URO73" s="33"/>
      <c r="URP73" s="33"/>
      <c r="URQ73" s="33"/>
      <c r="URR73" s="33"/>
      <c r="URS73" s="33"/>
      <c r="URT73" s="33"/>
      <c r="URU73" s="33"/>
      <c r="URV73" s="33"/>
      <c r="URW73" s="33"/>
      <c r="URX73" s="33"/>
      <c r="URY73" s="33"/>
      <c r="URZ73" s="33"/>
      <c r="USA73" s="33"/>
      <c r="USB73" s="33"/>
      <c r="USC73" s="33"/>
      <c r="USD73" s="33"/>
      <c r="USE73" s="33"/>
      <c r="USF73" s="33"/>
      <c r="USG73" s="33"/>
      <c r="USH73" s="33"/>
      <c r="USI73" s="33"/>
      <c r="USJ73" s="33"/>
      <c r="USK73" s="33"/>
      <c r="USL73" s="33"/>
      <c r="USM73" s="33"/>
      <c r="USN73" s="33"/>
      <c r="USO73" s="33"/>
      <c r="USP73" s="33"/>
      <c r="USQ73" s="33"/>
      <c r="USR73" s="33"/>
      <c r="USS73" s="33"/>
      <c r="UST73" s="33"/>
      <c r="USU73" s="33"/>
      <c r="USV73" s="33"/>
      <c r="USW73" s="33"/>
      <c r="USX73" s="33"/>
      <c r="USY73" s="33"/>
      <c r="USZ73" s="33"/>
      <c r="UTA73" s="33"/>
      <c r="UTB73" s="33"/>
      <c r="UTC73" s="33"/>
      <c r="UTD73" s="33"/>
      <c r="UTE73" s="33"/>
      <c r="UTF73" s="33"/>
      <c r="UTG73" s="33"/>
      <c r="UTH73" s="33"/>
      <c r="UTI73" s="33"/>
      <c r="UTJ73" s="33"/>
      <c r="UTK73" s="33"/>
      <c r="UTL73" s="33"/>
      <c r="UTM73" s="33"/>
      <c r="UTN73" s="33"/>
      <c r="UTO73" s="33"/>
      <c r="UTP73" s="33"/>
      <c r="UTQ73" s="33"/>
      <c r="UTR73" s="33"/>
      <c r="UTS73" s="33"/>
      <c r="UTT73" s="33"/>
      <c r="UTU73" s="33"/>
      <c r="UTV73" s="33"/>
      <c r="UTW73" s="33"/>
      <c r="UTX73" s="33"/>
      <c r="UTY73" s="33"/>
      <c r="UTZ73" s="33"/>
      <c r="UUA73" s="33"/>
      <c r="UUB73" s="33"/>
      <c r="UUC73" s="33"/>
      <c r="UUD73" s="33"/>
      <c r="UUE73" s="33"/>
      <c r="UUF73" s="33"/>
      <c r="UUG73" s="33"/>
      <c r="UUH73" s="33"/>
      <c r="UUI73" s="33"/>
      <c r="UUJ73" s="33"/>
      <c r="UUK73" s="33"/>
      <c r="UUL73" s="33"/>
      <c r="UUM73" s="33"/>
      <c r="UUN73" s="33"/>
      <c r="UUO73" s="33"/>
      <c r="UUP73" s="33"/>
      <c r="UUQ73" s="33"/>
      <c r="UUR73" s="33"/>
      <c r="UUS73" s="33"/>
      <c r="UUT73" s="33"/>
      <c r="UUU73" s="33"/>
      <c r="UUV73" s="33"/>
      <c r="UUW73" s="33"/>
      <c r="UUX73" s="33"/>
      <c r="UUY73" s="33"/>
      <c r="UUZ73" s="33"/>
      <c r="UVA73" s="33"/>
      <c r="UVB73" s="33"/>
      <c r="UVC73" s="33"/>
      <c r="UVD73" s="33"/>
      <c r="UVE73" s="33"/>
      <c r="UVF73" s="33"/>
      <c r="UVG73" s="33"/>
      <c r="UVH73" s="33"/>
      <c r="UVI73" s="33"/>
      <c r="UVJ73" s="33"/>
      <c r="UVK73" s="33"/>
      <c r="UVL73" s="33"/>
      <c r="UVM73" s="33"/>
      <c r="UVN73" s="33"/>
      <c r="UVO73" s="33"/>
      <c r="UVP73" s="33"/>
      <c r="UVQ73" s="33"/>
      <c r="UVR73" s="33"/>
      <c r="UVS73" s="33"/>
      <c r="UVT73" s="33"/>
      <c r="UVU73" s="33"/>
      <c r="UVV73" s="33"/>
      <c r="UVW73" s="33"/>
      <c r="UVX73" s="33"/>
      <c r="UVY73" s="33"/>
      <c r="UVZ73" s="33"/>
      <c r="UWA73" s="33"/>
      <c r="UWB73" s="33"/>
      <c r="UWC73" s="33"/>
      <c r="UWD73" s="33"/>
      <c r="UWE73" s="33"/>
      <c r="UWF73" s="33"/>
      <c r="UWG73" s="33"/>
      <c r="UWH73" s="33"/>
      <c r="UWI73" s="33"/>
      <c r="UWJ73" s="33"/>
      <c r="UWK73" s="33"/>
      <c r="UWL73" s="33"/>
      <c r="UWM73" s="33"/>
      <c r="UWN73" s="33"/>
      <c r="UWO73" s="33"/>
      <c r="UWP73" s="33"/>
      <c r="UWQ73" s="33"/>
      <c r="UWR73" s="33"/>
      <c r="UWS73" s="33"/>
      <c r="UWT73" s="33"/>
      <c r="UWU73" s="33"/>
      <c r="UWV73" s="33"/>
      <c r="UWW73" s="33"/>
      <c r="UWX73" s="33"/>
      <c r="UWY73" s="33"/>
      <c r="UWZ73" s="33"/>
      <c r="UXA73" s="33"/>
      <c r="UXB73" s="33"/>
      <c r="UXC73" s="33"/>
      <c r="UXD73" s="33"/>
      <c r="UXE73" s="33"/>
      <c r="UXF73" s="33"/>
      <c r="UXG73" s="33"/>
      <c r="UXH73" s="33"/>
      <c r="UXI73" s="33"/>
      <c r="UXJ73" s="33"/>
      <c r="UXK73" s="33"/>
      <c r="UXL73" s="33"/>
      <c r="UXM73" s="33"/>
      <c r="UXN73" s="33"/>
      <c r="UXO73" s="33"/>
      <c r="UXP73" s="33"/>
      <c r="UXQ73" s="33"/>
      <c r="UXR73" s="33"/>
      <c r="UXS73" s="33"/>
      <c r="UXT73" s="33"/>
      <c r="UXU73" s="33"/>
      <c r="UXV73" s="33"/>
      <c r="UXW73" s="33"/>
      <c r="UXX73" s="33"/>
      <c r="UXY73" s="33"/>
      <c r="UXZ73" s="33"/>
      <c r="UYA73" s="33"/>
      <c r="UYB73" s="33"/>
      <c r="UYC73" s="33"/>
      <c r="UYD73" s="33"/>
      <c r="UYE73" s="33"/>
      <c r="UYF73" s="33"/>
      <c r="UYG73" s="33"/>
      <c r="UYH73" s="33"/>
      <c r="UYI73" s="33"/>
      <c r="UYJ73" s="33"/>
      <c r="UYK73" s="33"/>
      <c r="UYL73" s="33"/>
      <c r="UYM73" s="33"/>
      <c r="UYN73" s="33"/>
      <c r="UYO73" s="33"/>
      <c r="UYP73" s="33"/>
      <c r="UYQ73" s="33"/>
      <c r="UYR73" s="33"/>
      <c r="UYS73" s="33"/>
      <c r="UYT73" s="33"/>
      <c r="UYU73" s="33"/>
      <c r="UYV73" s="33"/>
      <c r="UYW73" s="33"/>
      <c r="UYX73" s="33"/>
      <c r="UYY73" s="33"/>
      <c r="UYZ73" s="33"/>
      <c r="UZA73" s="33"/>
      <c r="UZB73" s="33"/>
      <c r="UZC73" s="33"/>
      <c r="UZD73" s="33"/>
      <c r="UZE73" s="33"/>
      <c r="UZF73" s="33"/>
      <c r="UZG73" s="33"/>
      <c r="UZH73" s="33"/>
      <c r="UZI73" s="33"/>
      <c r="UZJ73" s="33"/>
      <c r="UZK73" s="33"/>
      <c r="UZL73" s="33"/>
      <c r="UZM73" s="33"/>
      <c r="UZN73" s="33"/>
      <c r="UZO73" s="33"/>
      <c r="UZP73" s="33"/>
      <c r="UZQ73" s="33"/>
      <c r="UZR73" s="33"/>
      <c r="UZS73" s="33"/>
      <c r="UZT73" s="33"/>
      <c r="UZU73" s="33"/>
      <c r="UZV73" s="33"/>
      <c r="UZW73" s="33"/>
      <c r="UZX73" s="33"/>
      <c r="UZY73" s="33"/>
      <c r="UZZ73" s="33"/>
      <c r="VAA73" s="33"/>
      <c r="VAB73" s="33"/>
      <c r="VAC73" s="33"/>
      <c r="VAD73" s="33"/>
      <c r="VAE73" s="33"/>
      <c r="VAF73" s="33"/>
      <c r="VAG73" s="33"/>
      <c r="VAH73" s="33"/>
      <c r="VAI73" s="33"/>
      <c r="VAJ73" s="33"/>
      <c r="VAK73" s="33"/>
      <c r="VAL73" s="33"/>
      <c r="VAM73" s="33"/>
      <c r="VAN73" s="33"/>
      <c r="VAO73" s="33"/>
      <c r="VAP73" s="33"/>
      <c r="VAQ73" s="33"/>
      <c r="VAR73" s="33"/>
      <c r="VAS73" s="33"/>
      <c r="VAT73" s="33"/>
      <c r="VAU73" s="33"/>
      <c r="VAV73" s="33"/>
      <c r="VAW73" s="33"/>
      <c r="VAX73" s="33"/>
      <c r="VAY73" s="33"/>
      <c r="VAZ73" s="33"/>
      <c r="VBA73" s="33"/>
      <c r="VBB73" s="33"/>
      <c r="VBC73" s="33"/>
      <c r="VBD73" s="33"/>
      <c r="VBE73" s="33"/>
      <c r="VBF73" s="33"/>
      <c r="VBG73" s="33"/>
      <c r="VBH73" s="33"/>
      <c r="VBI73" s="33"/>
      <c r="VBJ73" s="33"/>
      <c r="VBK73" s="33"/>
      <c r="VBL73" s="33"/>
      <c r="VBM73" s="33"/>
      <c r="VBN73" s="33"/>
      <c r="VBO73" s="33"/>
      <c r="VBP73" s="33"/>
      <c r="VBQ73" s="33"/>
      <c r="VBR73" s="33"/>
      <c r="VBS73" s="33"/>
      <c r="VBT73" s="33"/>
      <c r="VBU73" s="33"/>
      <c r="VBV73" s="33"/>
      <c r="VBW73" s="33"/>
      <c r="VBX73" s="33"/>
      <c r="VBY73" s="33"/>
      <c r="VBZ73" s="33"/>
      <c r="VCA73" s="33"/>
      <c r="VCB73" s="33"/>
      <c r="VCC73" s="33"/>
      <c r="VCD73" s="33"/>
      <c r="VCE73" s="33"/>
      <c r="VCF73" s="33"/>
      <c r="VCG73" s="33"/>
      <c r="VCH73" s="33"/>
      <c r="VCI73" s="33"/>
      <c r="VCJ73" s="33"/>
      <c r="VCK73" s="33"/>
      <c r="VCL73" s="33"/>
      <c r="VCM73" s="33"/>
      <c r="VCN73" s="33"/>
      <c r="VCO73" s="33"/>
      <c r="VCP73" s="33"/>
      <c r="VCQ73" s="33"/>
      <c r="VCR73" s="33"/>
      <c r="VCS73" s="33"/>
      <c r="VCT73" s="33"/>
      <c r="VCU73" s="33"/>
      <c r="VCV73" s="33"/>
      <c r="VCW73" s="33"/>
      <c r="VCX73" s="33"/>
      <c r="VCY73" s="33"/>
      <c r="VCZ73" s="33"/>
      <c r="VDA73" s="33"/>
      <c r="VDB73" s="33"/>
      <c r="VDC73" s="33"/>
      <c r="VDD73" s="33"/>
      <c r="VDE73" s="33"/>
      <c r="VDF73" s="33"/>
      <c r="VDG73" s="33"/>
      <c r="VDH73" s="33"/>
      <c r="VDI73" s="33"/>
      <c r="VDJ73" s="33"/>
      <c r="VDK73" s="33"/>
      <c r="VDL73" s="33"/>
      <c r="VDM73" s="33"/>
      <c r="VDN73" s="33"/>
      <c r="VDO73" s="33"/>
      <c r="VDP73" s="33"/>
      <c r="VDQ73" s="33"/>
      <c r="VDR73" s="33"/>
      <c r="VDS73" s="33"/>
      <c r="VDT73" s="33"/>
      <c r="VDU73" s="33"/>
      <c r="VDV73" s="33"/>
      <c r="VDW73" s="33"/>
      <c r="VDX73" s="33"/>
      <c r="VDY73" s="33"/>
      <c r="VDZ73" s="33"/>
      <c r="VEA73" s="33"/>
      <c r="VEB73" s="33"/>
      <c r="VEC73" s="33"/>
      <c r="VED73" s="33"/>
      <c r="VEE73" s="33"/>
      <c r="VEF73" s="33"/>
      <c r="VEG73" s="33"/>
      <c r="VEH73" s="33"/>
      <c r="VEI73" s="33"/>
      <c r="VEJ73" s="33"/>
      <c r="VEK73" s="33"/>
      <c r="VEL73" s="33"/>
      <c r="VEM73" s="33"/>
      <c r="VEN73" s="33"/>
      <c r="VEO73" s="33"/>
      <c r="VEP73" s="33"/>
      <c r="VEQ73" s="33"/>
      <c r="VER73" s="33"/>
      <c r="VES73" s="33"/>
      <c r="VET73" s="33"/>
      <c r="VEU73" s="33"/>
      <c r="VEV73" s="33"/>
      <c r="VEW73" s="33"/>
      <c r="VEX73" s="33"/>
      <c r="VEY73" s="33"/>
      <c r="VEZ73" s="33"/>
      <c r="VFA73" s="33"/>
      <c r="VFB73" s="33"/>
      <c r="VFC73" s="33"/>
      <c r="VFD73" s="33"/>
      <c r="VFE73" s="33"/>
      <c r="VFF73" s="33"/>
      <c r="VFG73" s="33"/>
      <c r="VFH73" s="33"/>
      <c r="VFI73" s="33"/>
      <c r="VFJ73" s="33"/>
      <c r="VFK73" s="33"/>
      <c r="VFL73" s="33"/>
      <c r="VFM73" s="33"/>
      <c r="VFN73" s="33"/>
      <c r="VFO73" s="33"/>
      <c r="VFP73" s="33"/>
      <c r="VFQ73" s="33"/>
      <c r="VFR73" s="33"/>
      <c r="VFS73" s="33"/>
      <c r="VFT73" s="33"/>
      <c r="VFU73" s="33"/>
      <c r="VFV73" s="33"/>
      <c r="VFW73" s="33"/>
      <c r="VFX73" s="33"/>
      <c r="VFY73" s="33"/>
      <c r="VFZ73" s="33"/>
      <c r="VGA73" s="33"/>
      <c r="VGB73" s="33"/>
      <c r="VGC73" s="33"/>
      <c r="VGD73" s="33"/>
      <c r="VGE73" s="33"/>
      <c r="VGF73" s="33"/>
      <c r="VGG73" s="33"/>
      <c r="VGH73" s="33"/>
      <c r="VGI73" s="33"/>
      <c r="VGJ73" s="33"/>
      <c r="VGK73" s="33"/>
      <c r="VGL73" s="33"/>
      <c r="VGM73" s="33"/>
      <c r="VGN73" s="33"/>
      <c r="VGO73" s="33"/>
      <c r="VGP73" s="33"/>
      <c r="VGQ73" s="33"/>
      <c r="VGR73" s="33"/>
      <c r="VGS73" s="33"/>
      <c r="VGT73" s="33"/>
      <c r="VGU73" s="33"/>
      <c r="VGV73" s="33"/>
      <c r="VGW73" s="33"/>
      <c r="VGX73" s="33"/>
      <c r="VGY73" s="33"/>
      <c r="VGZ73" s="33"/>
      <c r="VHA73" s="33"/>
      <c r="VHB73" s="33"/>
      <c r="VHC73" s="33"/>
      <c r="VHD73" s="33"/>
      <c r="VHE73" s="33"/>
      <c r="VHF73" s="33"/>
      <c r="VHG73" s="33"/>
      <c r="VHH73" s="33"/>
      <c r="VHI73" s="33"/>
      <c r="VHJ73" s="33"/>
      <c r="VHK73" s="33"/>
      <c r="VHL73" s="33"/>
      <c r="VHM73" s="33"/>
      <c r="VHN73" s="33"/>
      <c r="VHO73" s="33"/>
      <c r="VHP73" s="33"/>
      <c r="VHQ73" s="33"/>
      <c r="VHR73" s="33"/>
      <c r="VHS73" s="33"/>
      <c r="VHT73" s="33"/>
      <c r="VHU73" s="33"/>
      <c r="VHV73" s="33"/>
      <c r="VHW73" s="33"/>
      <c r="VHX73" s="33"/>
      <c r="VHY73" s="33"/>
      <c r="VHZ73" s="33"/>
      <c r="VIA73" s="33"/>
      <c r="VIB73" s="33"/>
      <c r="VIC73" s="33"/>
      <c r="VID73" s="33"/>
      <c r="VIE73" s="33"/>
      <c r="VIF73" s="33"/>
      <c r="VIG73" s="33"/>
      <c r="VIH73" s="33"/>
      <c r="VII73" s="33"/>
      <c r="VIJ73" s="33"/>
      <c r="VIK73" s="33"/>
      <c r="VIL73" s="33"/>
      <c r="VIM73" s="33"/>
      <c r="VIN73" s="33"/>
      <c r="VIO73" s="33"/>
      <c r="VIP73" s="33"/>
      <c r="VIQ73" s="33"/>
      <c r="VIR73" s="33"/>
      <c r="VIS73" s="33"/>
      <c r="VIT73" s="33"/>
      <c r="VIU73" s="33"/>
      <c r="VIV73" s="33"/>
      <c r="VIW73" s="33"/>
      <c r="VIX73" s="33"/>
      <c r="VIY73" s="33"/>
      <c r="VIZ73" s="33"/>
      <c r="VJA73" s="33"/>
      <c r="VJB73" s="33"/>
      <c r="VJC73" s="33"/>
      <c r="VJD73" s="33"/>
      <c r="VJE73" s="33"/>
      <c r="VJF73" s="33"/>
      <c r="VJG73" s="33"/>
      <c r="VJH73" s="33"/>
      <c r="VJI73" s="33"/>
      <c r="VJJ73" s="33"/>
      <c r="VJK73" s="33"/>
      <c r="VJL73" s="33"/>
      <c r="VJM73" s="33"/>
      <c r="VJN73" s="33"/>
      <c r="VJO73" s="33"/>
      <c r="VJP73" s="33"/>
      <c r="VJQ73" s="33"/>
      <c r="VJR73" s="33"/>
      <c r="VJS73" s="33"/>
      <c r="VJT73" s="33"/>
      <c r="VJU73" s="33"/>
      <c r="VJV73" s="33"/>
      <c r="VJW73" s="33"/>
      <c r="VJX73" s="33"/>
      <c r="VJY73" s="33"/>
      <c r="VJZ73" s="33"/>
      <c r="VKA73" s="33"/>
      <c r="VKB73" s="33"/>
      <c r="VKC73" s="33"/>
      <c r="VKD73" s="33"/>
      <c r="VKE73" s="33"/>
      <c r="VKF73" s="33"/>
      <c r="VKG73" s="33"/>
      <c r="VKH73" s="33"/>
      <c r="VKI73" s="33"/>
      <c r="VKJ73" s="33"/>
      <c r="VKK73" s="33"/>
      <c r="VKL73" s="33"/>
      <c r="VKM73" s="33"/>
      <c r="VKN73" s="33"/>
      <c r="VKO73" s="33"/>
      <c r="VKP73" s="33"/>
      <c r="VKQ73" s="33"/>
      <c r="VKR73" s="33"/>
      <c r="VKS73" s="33"/>
      <c r="VKT73" s="33"/>
      <c r="VKU73" s="33"/>
      <c r="VKV73" s="33"/>
      <c r="VKW73" s="33"/>
      <c r="VKX73" s="33"/>
      <c r="VKY73" s="33"/>
      <c r="VKZ73" s="33"/>
      <c r="VLA73" s="33"/>
      <c r="VLB73" s="33"/>
      <c r="VLC73" s="33"/>
      <c r="VLD73" s="33"/>
      <c r="VLE73" s="33"/>
      <c r="VLF73" s="33"/>
      <c r="VLG73" s="33"/>
      <c r="VLH73" s="33"/>
      <c r="VLI73" s="33"/>
      <c r="VLJ73" s="33"/>
      <c r="VLK73" s="33"/>
      <c r="VLL73" s="33"/>
      <c r="VLM73" s="33"/>
      <c r="VLN73" s="33"/>
      <c r="VLO73" s="33"/>
      <c r="VLP73" s="33"/>
      <c r="VLQ73" s="33"/>
      <c r="VLR73" s="33"/>
      <c r="VLS73" s="33"/>
      <c r="VLT73" s="33"/>
      <c r="VLU73" s="33"/>
      <c r="VLV73" s="33"/>
      <c r="VLW73" s="33"/>
      <c r="VLX73" s="33"/>
      <c r="VLY73" s="33"/>
      <c r="VLZ73" s="33"/>
      <c r="VMA73" s="33"/>
      <c r="VMB73" s="33"/>
      <c r="VMC73" s="33"/>
      <c r="VMD73" s="33"/>
      <c r="VME73" s="33"/>
      <c r="VMF73" s="33"/>
      <c r="VMG73" s="33"/>
      <c r="VMH73" s="33"/>
      <c r="VMI73" s="33"/>
      <c r="VMJ73" s="33"/>
      <c r="VMK73" s="33"/>
      <c r="VML73" s="33"/>
      <c r="VMM73" s="33"/>
      <c r="VMN73" s="33"/>
      <c r="VMO73" s="33"/>
      <c r="VMP73" s="33"/>
      <c r="VMQ73" s="33"/>
      <c r="VMR73" s="33"/>
      <c r="VMS73" s="33"/>
      <c r="VMT73" s="33"/>
      <c r="VMU73" s="33"/>
      <c r="VMV73" s="33"/>
      <c r="VMW73" s="33"/>
      <c r="VMX73" s="33"/>
      <c r="VMY73" s="33"/>
      <c r="VMZ73" s="33"/>
      <c r="VNA73" s="33"/>
      <c r="VNB73" s="33"/>
      <c r="VNC73" s="33"/>
      <c r="VND73" s="33"/>
      <c r="VNE73" s="33"/>
      <c r="VNF73" s="33"/>
      <c r="VNG73" s="33"/>
      <c r="VNH73" s="33"/>
      <c r="VNI73" s="33"/>
      <c r="VNJ73" s="33"/>
      <c r="VNK73" s="33"/>
      <c r="VNL73" s="33"/>
      <c r="VNM73" s="33"/>
      <c r="VNN73" s="33"/>
      <c r="VNO73" s="33"/>
      <c r="VNP73" s="33"/>
      <c r="VNQ73" s="33"/>
      <c r="VNR73" s="33"/>
      <c r="VNS73" s="33"/>
      <c r="VNT73" s="33"/>
      <c r="VNU73" s="33"/>
      <c r="VNV73" s="33"/>
      <c r="VNW73" s="33"/>
      <c r="VNX73" s="33"/>
      <c r="VNY73" s="33"/>
      <c r="VNZ73" s="33"/>
      <c r="VOA73" s="33"/>
      <c r="VOB73" s="33"/>
      <c r="VOC73" s="33"/>
      <c r="VOD73" s="33"/>
      <c r="VOE73" s="33"/>
      <c r="VOF73" s="33"/>
      <c r="VOG73" s="33"/>
      <c r="VOH73" s="33"/>
      <c r="VOI73" s="33"/>
      <c r="VOJ73" s="33"/>
      <c r="VOK73" s="33"/>
      <c r="VOL73" s="33"/>
      <c r="VOM73" s="33"/>
      <c r="VON73" s="33"/>
      <c r="VOO73" s="33"/>
      <c r="VOP73" s="33"/>
      <c r="VOQ73" s="33"/>
      <c r="VOR73" s="33"/>
      <c r="VOS73" s="33"/>
      <c r="VOT73" s="33"/>
      <c r="VOU73" s="33"/>
      <c r="VOV73" s="33"/>
      <c r="VOW73" s="33"/>
      <c r="VOX73" s="33"/>
      <c r="VOY73" s="33"/>
      <c r="VOZ73" s="33"/>
      <c r="VPA73" s="33"/>
      <c r="VPB73" s="33"/>
      <c r="VPC73" s="33"/>
      <c r="VPD73" s="33"/>
      <c r="VPE73" s="33"/>
      <c r="VPF73" s="33"/>
      <c r="VPG73" s="33"/>
      <c r="VPH73" s="33"/>
      <c r="VPI73" s="33"/>
      <c r="VPJ73" s="33"/>
      <c r="VPK73" s="33"/>
      <c r="VPL73" s="33"/>
      <c r="VPM73" s="33"/>
      <c r="VPN73" s="33"/>
      <c r="VPO73" s="33"/>
      <c r="VPP73" s="33"/>
      <c r="VPQ73" s="33"/>
      <c r="VPR73" s="33"/>
      <c r="VPS73" s="33"/>
      <c r="VPT73" s="33"/>
      <c r="VPU73" s="33"/>
      <c r="VPV73" s="33"/>
      <c r="VPW73" s="33"/>
      <c r="VPX73" s="33"/>
      <c r="VPY73" s="33"/>
      <c r="VPZ73" s="33"/>
      <c r="VQA73" s="33"/>
      <c r="VQB73" s="33"/>
      <c r="VQC73" s="33"/>
      <c r="VQD73" s="33"/>
      <c r="VQE73" s="33"/>
      <c r="VQF73" s="33"/>
      <c r="VQG73" s="33"/>
      <c r="VQH73" s="33"/>
      <c r="VQI73" s="33"/>
      <c r="VQJ73" s="33"/>
      <c r="VQK73" s="33"/>
      <c r="VQL73" s="33"/>
      <c r="VQM73" s="33"/>
      <c r="VQN73" s="33"/>
      <c r="VQO73" s="33"/>
      <c r="VQP73" s="33"/>
      <c r="VQQ73" s="33"/>
      <c r="VQR73" s="33"/>
      <c r="VQS73" s="33"/>
      <c r="VQT73" s="33"/>
      <c r="VQU73" s="33"/>
      <c r="VQV73" s="33"/>
      <c r="VQW73" s="33"/>
      <c r="VQX73" s="33"/>
      <c r="VQY73" s="33"/>
      <c r="VQZ73" s="33"/>
      <c r="VRA73" s="33"/>
      <c r="VRB73" s="33"/>
      <c r="VRC73" s="33"/>
      <c r="VRD73" s="33"/>
      <c r="VRE73" s="33"/>
      <c r="VRF73" s="33"/>
      <c r="VRG73" s="33"/>
      <c r="VRH73" s="33"/>
      <c r="VRI73" s="33"/>
      <c r="VRJ73" s="33"/>
      <c r="VRK73" s="33"/>
      <c r="VRL73" s="33"/>
      <c r="VRM73" s="33"/>
      <c r="VRN73" s="33"/>
      <c r="VRO73" s="33"/>
      <c r="VRP73" s="33"/>
      <c r="VRQ73" s="33"/>
      <c r="VRR73" s="33"/>
      <c r="VRS73" s="33"/>
      <c r="VRT73" s="33"/>
      <c r="VRU73" s="33"/>
      <c r="VRV73" s="33"/>
      <c r="VRW73" s="33"/>
      <c r="VRX73" s="33"/>
      <c r="VRY73" s="33"/>
      <c r="VRZ73" s="33"/>
      <c r="VSA73" s="33"/>
      <c r="VSB73" s="33"/>
      <c r="VSC73" s="33"/>
      <c r="VSD73" s="33"/>
      <c r="VSE73" s="33"/>
      <c r="VSF73" s="33"/>
      <c r="VSG73" s="33"/>
      <c r="VSH73" s="33"/>
      <c r="VSI73" s="33"/>
      <c r="VSJ73" s="33"/>
      <c r="VSK73" s="33"/>
      <c r="VSL73" s="33"/>
      <c r="VSM73" s="33"/>
      <c r="VSN73" s="33"/>
      <c r="VSO73" s="33"/>
      <c r="VSP73" s="33"/>
      <c r="VSQ73" s="33"/>
      <c r="VSR73" s="33"/>
      <c r="VSS73" s="33"/>
      <c r="VST73" s="33"/>
      <c r="VSU73" s="33"/>
      <c r="VSV73" s="33"/>
      <c r="VSW73" s="33"/>
      <c r="VSX73" s="33"/>
      <c r="VSY73" s="33"/>
      <c r="VSZ73" s="33"/>
      <c r="VTA73" s="33"/>
      <c r="VTB73" s="33"/>
      <c r="VTC73" s="33"/>
      <c r="VTD73" s="33"/>
      <c r="VTE73" s="33"/>
      <c r="VTF73" s="33"/>
      <c r="VTG73" s="33"/>
      <c r="VTH73" s="33"/>
      <c r="VTI73" s="33"/>
      <c r="VTJ73" s="33"/>
      <c r="VTK73" s="33"/>
      <c r="VTL73" s="33"/>
      <c r="VTM73" s="33"/>
      <c r="VTN73" s="33"/>
      <c r="VTO73" s="33"/>
      <c r="VTP73" s="33"/>
      <c r="VTQ73" s="33"/>
      <c r="VTR73" s="33"/>
      <c r="VTS73" s="33"/>
      <c r="VTT73" s="33"/>
      <c r="VTU73" s="33"/>
      <c r="VTV73" s="33"/>
      <c r="VTW73" s="33"/>
      <c r="VTX73" s="33"/>
      <c r="VTY73" s="33"/>
      <c r="VTZ73" s="33"/>
      <c r="VUA73" s="33"/>
      <c r="VUB73" s="33"/>
      <c r="VUC73" s="33"/>
      <c r="VUD73" s="33"/>
      <c r="VUE73" s="33"/>
      <c r="VUF73" s="33"/>
      <c r="VUG73" s="33"/>
      <c r="VUH73" s="33"/>
      <c r="VUI73" s="33"/>
      <c r="VUJ73" s="33"/>
      <c r="VUK73" s="33"/>
      <c r="VUL73" s="33"/>
      <c r="VUM73" s="33"/>
      <c r="VUN73" s="33"/>
      <c r="VUO73" s="33"/>
      <c r="VUP73" s="33"/>
      <c r="VUQ73" s="33"/>
      <c r="VUR73" s="33"/>
      <c r="VUS73" s="33"/>
      <c r="VUT73" s="33"/>
      <c r="VUU73" s="33"/>
      <c r="VUV73" s="33"/>
      <c r="VUW73" s="33"/>
      <c r="VUX73" s="33"/>
      <c r="VUY73" s="33"/>
      <c r="VUZ73" s="33"/>
      <c r="VVA73" s="33"/>
      <c r="VVB73" s="33"/>
      <c r="VVC73" s="33"/>
      <c r="VVD73" s="33"/>
      <c r="VVE73" s="33"/>
      <c r="VVF73" s="33"/>
      <c r="VVG73" s="33"/>
      <c r="VVH73" s="33"/>
      <c r="VVI73" s="33"/>
      <c r="VVJ73" s="33"/>
      <c r="VVK73" s="33"/>
      <c r="VVL73" s="33"/>
      <c r="VVM73" s="33"/>
      <c r="VVN73" s="33"/>
      <c r="VVO73" s="33"/>
      <c r="VVP73" s="33"/>
      <c r="VVQ73" s="33"/>
      <c r="VVR73" s="33"/>
      <c r="VVS73" s="33"/>
      <c r="VVT73" s="33"/>
      <c r="VVU73" s="33"/>
      <c r="VVV73" s="33"/>
      <c r="VVW73" s="33"/>
      <c r="VVX73" s="33"/>
      <c r="VVY73" s="33"/>
      <c r="VVZ73" s="33"/>
      <c r="VWA73" s="33"/>
      <c r="VWB73" s="33"/>
      <c r="VWC73" s="33"/>
      <c r="VWD73" s="33"/>
      <c r="VWE73" s="33"/>
      <c r="VWF73" s="33"/>
      <c r="VWG73" s="33"/>
      <c r="VWH73" s="33"/>
      <c r="VWI73" s="33"/>
      <c r="VWJ73" s="33"/>
      <c r="VWK73" s="33"/>
      <c r="VWL73" s="33"/>
      <c r="VWM73" s="33"/>
      <c r="VWN73" s="33"/>
      <c r="VWO73" s="33"/>
      <c r="VWP73" s="33"/>
      <c r="VWQ73" s="33"/>
      <c r="VWR73" s="33"/>
      <c r="VWS73" s="33"/>
      <c r="VWT73" s="33"/>
      <c r="VWU73" s="33"/>
      <c r="VWV73" s="33"/>
      <c r="VWW73" s="33"/>
      <c r="VWX73" s="33"/>
      <c r="VWY73" s="33"/>
      <c r="VWZ73" s="33"/>
      <c r="VXA73" s="33"/>
      <c r="VXB73" s="33"/>
      <c r="VXC73" s="33"/>
      <c r="VXD73" s="33"/>
      <c r="VXE73" s="33"/>
      <c r="VXF73" s="33"/>
      <c r="VXG73" s="33"/>
      <c r="VXH73" s="33"/>
      <c r="VXI73" s="33"/>
      <c r="VXJ73" s="33"/>
      <c r="VXK73" s="33"/>
      <c r="VXL73" s="33"/>
      <c r="VXM73" s="33"/>
      <c r="VXN73" s="33"/>
      <c r="VXO73" s="33"/>
      <c r="VXP73" s="33"/>
      <c r="VXQ73" s="33"/>
      <c r="VXR73" s="33"/>
      <c r="VXS73" s="33"/>
      <c r="VXT73" s="33"/>
      <c r="VXU73" s="33"/>
      <c r="VXV73" s="33"/>
      <c r="VXW73" s="33"/>
      <c r="VXX73" s="33"/>
      <c r="VXY73" s="33"/>
      <c r="VXZ73" s="33"/>
      <c r="VYA73" s="33"/>
      <c r="VYB73" s="33"/>
      <c r="VYC73" s="33"/>
      <c r="VYD73" s="33"/>
      <c r="VYE73" s="33"/>
      <c r="VYF73" s="33"/>
      <c r="VYG73" s="33"/>
      <c r="VYH73" s="33"/>
      <c r="VYI73" s="33"/>
      <c r="VYJ73" s="33"/>
      <c r="VYK73" s="33"/>
      <c r="VYL73" s="33"/>
      <c r="VYM73" s="33"/>
      <c r="VYN73" s="33"/>
      <c r="VYO73" s="33"/>
      <c r="VYP73" s="33"/>
      <c r="VYQ73" s="33"/>
      <c r="VYR73" s="33"/>
      <c r="VYS73" s="33"/>
      <c r="VYT73" s="33"/>
      <c r="VYU73" s="33"/>
      <c r="VYV73" s="33"/>
      <c r="VYW73" s="33"/>
      <c r="VYX73" s="33"/>
      <c r="VYY73" s="33"/>
      <c r="VYZ73" s="33"/>
      <c r="VZA73" s="33"/>
      <c r="VZB73" s="33"/>
      <c r="VZC73" s="33"/>
      <c r="VZD73" s="33"/>
      <c r="VZE73" s="33"/>
      <c r="VZF73" s="33"/>
      <c r="VZG73" s="33"/>
      <c r="VZH73" s="33"/>
      <c r="VZI73" s="33"/>
      <c r="VZJ73" s="33"/>
      <c r="VZK73" s="33"/>
      <c r="VZL73" s="33"/>
      <c r="VZM73" s="33"/>
      <c r="VZN73" s="33"/>
      <c r="VZO73" s="33"/>
      <c r="VZP73" s="33"/>
      <c r="VZQ73" s="33"/>
      <c r="VZR73" s="33"/>
      <c r="VZS73" s="33"/>
      <c r="VZT73" s="33"/>
      <c r="VZU73" s="33"/>
      <c r="VZV73" s="33"/>
      <c r="VZW73" s="33"/>
      <c r="VZX73" s="33"/>
      <c r="VZY73" s="33"/>
      <c r="VZZ73" s="33"/>
      <c r="WAA73" s="33"/>
      <c r="WAB73" s="33"/>
      <c r="WAC73" s="33"/>
      <c r="WAD73" s="33"/>
      <c r="WAE73" s="33"/>
      <c r="WAF73" s="33"/>
      <c r="WAG73" s="33"/>
      <c r="WAH73" s="33"/>
      <c r="WAI73" s="33"/>
      <c r="WAJ73" s="33"/>
      <c r="WAK73" s="33"/>
      <c r="WAL73" s="33"/>
      <c r="WAM73" s="33"/>
      <c r="WAN73" s="33"/>
      <c r="WAO73" s="33"/>
      <c r="WAP73" s="33"/>
      <c r="WAQ73" s="33"/>
      <c r="WAR73" s="33"/>
      <c r="WAS73" s="33"/>
      <c r="WAT73" s="33"/>
      <c r="WAU73" s="33"/>
      <c r="WAV73" s="33"/>
      <c r="WAW73" s="33"/>
      <c r="WAX73" s="33"/>
      <c r="WAY73" s="33"/>
      <c r="WAZ73" s="33"/>
      <c r="WBA73" s="33"/>
      <c r="WBB73" s="33"/>
      <c r="WBC73" s="33"/>
      <c r="WBD73" s="33"/>
      <c r="WBE73" s="33"/>
      <c r="WBF73" s="33"/>
      <c r="WBG73" s="33"/>
      <c r="WBH73" s="33"/>
      <c r="WBI73" s="33"/>
      <c r="WBJ73" s="33"/>
      <c r="WBK73" s="33"/>
      <c r="WBL73" s="33"/>
      <c r="WBM73" s="33"/>
      <c r="WBN73" s="33"/>
      <c r="WBO73" s="33"/>
      <c r="WBP73" s="33"/>
      <c r="WBQ73" s="33"/>
      <c r="WBR73" s="33"/>
      <c r="WBS73" s="33"/>
      <c r="WBT73" s="33"/>
      <c r="WBU73" s="33"/>
      <c r="WBV73" s="33"/>
      <c r="WBW73" s="33"/>
      <c r="WBX73" s="33"/>
      <c r="WBY73" s="33"/>
      <c r="WBZ73" s="33"/>
      <c r="WCA73" s="33"/>
      <c r="WCB73" s="33"/>
      <c r="WCC73" s="33"/>
      <c r="WCD73" s="33"/>
      <c r="WCE73" s="33"/>
      <c r="WCF73" s="33"/>
      <c r="WCG73" s="33"/>
      <c r="WCH73" s="33"/>
      <c r="WCI73" s="33"/>
      <c r="WCJ73" s="33"/>
      <c r="WCK73" s="33"/>
      <c r="WCL73" s="33"/>
      <c r="WCM73" s="33"/>
      <c r="WCN73" s="33"/>
      <c r="WCO73" s="33"/>
      <c r="WCP73" s="33"/>
      <c r="WCQ73" s="33"/>
      <c r="WCR73" s="33"/>
      <c r="WCS73" s="33"/>
      <c r="WCT73" s="33"/>
      <c r="WCU73" s="33"/>
      <c r="WCV73" s="33"/>
      <c r="WCW73" s="33"/>
      <c r="WCX73" s="33"/>
      <c r="WCY73" s="33"/>
      <c r="WCZ73" s="33"/>
      <c r="WDA73" s="33"/>
      <c r="WDB73" s="33"/>
      <c r="WDC73" s="33"/>
      <c r="WDD73" s="33"/>
      <c r="WDE73" s="33"/>
      <c r="WDF73" s="33"/>
      <c r="WDG73" s="33"/>
      <c r="WDH73" s="33"/>
      <c r="WDI73" s="33"/>
      <c r="WDJ73" s="33"/>
      <c r="WDK73" s="33"/>
      <c r="WDL73" s="33"/>
      <c r="WDM73" s="33"/>
      <c r="WDN73" s="33"/>
      <c r="WDO73" s="33"/>
      <c r="WDP73" s="33"/>
      <c r="WDQ73" s="33"/>
      <c r="WDR73" s="33"/>
      <c r="WDS73" s="33"/>
      <c r="WDT73" s="33"/>
      <c r="WDU73" s="33"/>
      <c r="WDV73" s="33"/>
      <c r="WDW73" s="33"/>
      <c r="WDX73" s="33"/>
      <c r="WDY73" s="33"/>
      <c r="WDZ73" s="33"/>
      <c r="WEA73" s="33"/>
      <c r="WEB73" s="33"/>
      <c r="WEC73" s="33"/>
      <c r="WED73" s="33"/>
      <c r="WEE73" s="33"/>
      <c r="WEF73" s="33"/>
      <c r="WEG73" s="33"/>
      <c r="WEH73" s="33"/>
      <c r="WEI73" s="33"/>
      <c r="WEJ73" s="33"/>
      <c r="WEK73" s="33"/>
      <c r="WEL73" s="33"/>
      <c r="WEM73" s="33"/>
      <c r="WEN73" s="33"/>
      <c r="WEO73" s="33"/>
      <c r="WEP73" s="33"/>
      <c r="WEQ73" s="33"/>
      <c r="WER73" s="33"/>
      <c r="WES73" s="33"/>
      <c r="WET73" s="33"/>
      <c r="WEU73" s="33"/>
      <c r="WEV73" s="33"/>
      <c r="WEW73" s="33"/>
      <c r="WEX73" s="33"/>
      <c r="WEY73" s="33"/>
      <c r="WEZ73" s="33"/>
      <c r="WFA73" s="33"/>
      <c r="WFB73" s="33"/>
      <c r="WFC73" s="33"/>
      <c r="WFD73" s="33"/>
      <c r="WFE73" s="33"/>
      <c r="WFF73" s="33"/>
      <c r="WFG73" s="33"/>
      <c r="WFH73" s="33"/>
      <c r="WFI73" s="33"/>
      <c r="WFJ73" s="33"/>
      <c r="WFK73" s="33"/>
      <c r="WFL73" s="33"/>
      <c r="WFM73" s="33"/>
      <c r="WFN73" s="33"/>
      <c r="WFO73" s="33"/>
      <c r="WFP73" s="33"/>
      <c r="WFQ73" s="33"/>
      <c r="WFR73" s="33"/>
      <c r="WFS73" s="33"/>
      <c r="WFT73" s="33"/>
      <c r="WFU73" s="33"/>
      <c r="WFV73" s="33"/>
      <c r="WFW73" s="33"/>
      <c r="WFX73" s="33"/>
      <c r="WFY73" s="33"/>
      <c r="WFZ73" s="33"/>
      <c r="WGA73" s="33"/>
      <c r="WGB73" s="33"/>
      <c r="WGC73" s="33"/>
      <c r="WGD73" s="33"/>
      <c r="WGE73" s="33"/>
      <c r="WGF73" s="33"/>
      <c r="WGG73" s="33"/>
      <c r="WGH73" s="33"/>
      <c r="WGI73" s="33"/>
      <c r="WGJ73" s="33"/>
      <c r="WGK73" s="33"/>
      <c r="WGL73" s="33"/>
      <c r="WGM73" s="33"/>
      <c r="WGN73" s="33"/>
      <c r="WGO73" s="33"/>
      <c r="WGP73" s="33"/>
      <c r="WGQ73" s="33"/>
      <c r="WGR73" s="33"/>
      <c r="WGS73" s="33"/>
      <c r="WGT73" s="33"/>
      <c r="WGU73" s="33"/>
      <c r="WGV73" s="33"/>
      <c r="WGW73" s="33"/>
      <c r="WGX73" s="33"/>
      <c r="WGY73" s="33"/>
      <c r="WGZ73" s="33"/>
      <c r="WHA73" s="33"/>
      <c r="WHB73" s="33"/>
      <c r="WHC73" s="33"/>
      <c r="WHD73" s="33"/>
      <c r="WHE73" s="33"/>
      <c r="WHF73" s="33"/>
      <c r="WHG73" s="33"/>
      <c r="WHH73" s="33"/>
      <c r="WHI73" s="33"/>
      <c r="WHJ73" s="33"/>
      <c r="WHK73" s="33"/>
      <c r="WHL73" s="33"/>
      <c r="WHM73" s="33"/>
      <c r="WHN73" s="33"/>
      <c r="WHO73" s="33"/>
      <c r="WHP73" s="33"/>
      <c r="WHQ73" s="33"/>
      <c r="WHR73" s="33"/>
      <c r="WHS73" s="33"/>
      <c r="WHT73" s="33"/>
      <c r="WHU73" s="33"/>
      <c r="WHV73" s="33"/>
      <c r="WHW73" s="33"/>
      <c r="WHX73" s="33"/>
      <c r="WHY73" s="33"/>
      <c r="WHZ73" s="33"/>
      <c r="WIA73" s="33"/>
      <c r="WIB73" s="33"/>
      <c r="WIC73" s="33"/>
      <c r="WID73" s="33"/>
      <c r="WIE73" s="33"/>
      <c r="WIF73" s="33"/>
      <c r="WIG73" s="33"/>
      <c r="WIH73" s="33"/>
      <c r="WII73" s="33"/>
      <c r="WIJ73" s="33"/>
      <c r="WIK73" s="33"/>
      <c r="WIL73" s="33"/>
      <c r="WIM73" s="33"/>
      <c r="WIN73" s="33"/>
      <c r="WIO73" s="33"/>
      <c r="WIP73" s="33"/>
      <c r="WIQ73" s="33"/>
      <c r="WIR73" s="33"/>
      <c r="WIS73" s="33"/>
      <c r="WIT73" s="33"/>
      <c r="WIU73" s="33"/>
      <c r="WIV73" s="33"/>
      <c r="WIW73" s="33"/>
      <c r="WIX73" s="33"/>
      <c r="WIY73" s="33"/>
      <c r="WIZ73" s="33"/>
      <c r="WJA73" s="33"/>
      <c r="WJB73" s="33"/>
      <c r="WJC73" s="33"/>
      <c r="WJD73" s="33"/>
      <c r="WJE73" s="33"/>
      <c r="WJF73" s="33"/>
      <c r="WJG73" s="33"/>
      <c r="WJH73" s="33"/>
      <c r="WJI73" s="33"/>
      <c r="WJJ73" s="33"/>
      <c r="WJK73" s="33"/>
      <c r="WJL73" s="33"/>
      <c r="WJM73" s="33"/>
      <c r="WJN73" s="33"/>
      <c r="WJO73" s="33"/>
      <c r="WJP73" s="33"/>
      <c r="WJQ73" s="33"/>
      <c r="WJR73" s="33"/>
      <c r="WJS73" s="33"/>
      <c r="WJT73" s="33"/>
      <c r="WJU73" s="33"/>
      <c r="WJV73" s="33"/>
      <c r="WJW73" s="33"/>
      <c r="WJX73" s="33"/>
      <c r="WJY73" s="33"/>
      <c r="WJZ73" s="33"/>
      <c r="WKA73" s="33"/>
      <c r="WKB73" s="33"/>
      <c r="WKC73" s="33"/>
      <c r="WKD73" s="33"/>
      <c r="WKE73" s="33"/>
      <c r="WKF73" s="33"/>
      <c r="WKG73" s="33"/>
      <c r="WKH73" s="33"/>
      <c r="WKI73" s="33"/>
      <c r="WKJ73" s="33"/>
      <c r="WKK73" s="33"/>
      <c r="WKL73" s="33"/>
      <c r="WKM73" s="33"/>
      <c r="WKN73" s="33"/>
      <c r="WKO73" s="33"/>
      <c r="WKP73" s="33"/>
      <c r="WKQ73" s="33"/>
      <c r="WKR73" s="33"/>
      <c r="WKS73" s="33"/>
      <c r="WKT73" s="33"/>
      <c r="WKU73" s="33"/>
      <c r="WKV73" s="33"/>
      <c r="WKW73" s="33"/>
      <c r="WKX73" s="33"/>
      <c r="WKY73" s="33"/>
      <c r="WKZ73" s="33"/>
      <c r="WLA73" s="33"/>
      <c r="WLB73" s="33"/>
      <c r="WLC73" s="33"/>
      <c r="WLD73" s="33"/>
      <c r="WLE73" s="33"/>
      <c r="WLF73" s="33"/>
      <c r="WLG73" s="33"/>
      <c r="WLH73" s="33"/>
      <c r="WLI73" s="33"/>
      <c r="WLJ73" s="33"/>
      <c r="WLK73" s="33"/>
      <c r="WLL73" s="33"/>
      <c r="WLM73" s="33"/>
      <c r="WLN73" s="33"/>
      <c r="WLO73" s="33"/>
      <c r="WLP73" s="33"/>
      <c r="WLQ73" s="33"/>
      <c r="WLR73" s="33"/>
      <c r="WLS73" s="33"/>
      <c r="WLT73" s="33"/>
      <c r="WLU73" s="33"/>
      <c r="WLV73" s="33"/>
      <c r="WLW73" s="33"/>
      <c r="WLX73" s="33"/>
      <c r="WLY73" s="33"/>
      <c r="WLZ73" s="33"/>
      <c r="WMA73" s="33"/>
      <c r="WMB73" s="33"/>
      <c r="WMC73" s="33"/>
      <c r="WMD73" s="33"/>
      <c r="WME73" s="33"/>
      <c r="WMF73" s="33"/>
      <c r="WMG73" s="33"/>
      <c r="WMH73" s="33"/>
      <c r="WMI73" s="33"/>
      <c r="WMJ73" s="33"/>
      <c r="WMK73" s="33"/>
      <c r="WML73" s="33"/>
      <c r="WMM73" s="33"/>
      <c r="WMN73" s="33"/>
      <c r="WMO73" s="33"/>
      <c r="WMP73" s="33"/>
      <c r="WMQ73" s="33"/>
      <c r="WMR73" s="33"/>
      <c r="WMS73" s="33"/>
      <c r="WMT73" s="33"/>
      <c r="WMU73" s="33"/>
      <c r="WMV73" s="33"/>
      <c r="WMW73" s="33"/>
      <c r="WMX73" s="33"/>
      <c r="WMY73" s="33"/>
      <c r="WMZ73" s="33"/>
      <c r="WNA73" s="33"/>
      <c r="WNB73" s="33"/>
      <c r="WNC73" s="33"/>
      <c r="WND73" s="33"/>
      <c r="WNE73" s="33"/>
      <c r="WNF73" s="33"/>
      <c r="WNG73" s="33"/>
      <c r="WNH73" s="33"/>
      <c r="WNI73" s="33"/>
      <c r="WNJ73" s="33"/>
      <c r="WNK73" s="33"/>
      <c r="WNL73" s="33"/>
      <c r="WNM73" s="33"/>
      <c r="WNN73" s="33"/>
      <c r="WNO73" s="33"/>
      <c r="WNP73" s="33"/>
      <c r="WNQ73" s="33"/>
      <c r="WNR73" s="33"/>
      <c r="WNS73" s="33"/>
      <c r="WNT73" s="33"/>
      <c r="WNU73" s="33"/>
      <c r="WNV73" s="33"/>
      <c r="WNW73" s="33"/>
      <c r="WNX73" s="33"/>
      <c r="WNY73" s="33"/>
      <c r="WNZ73" s="33"/>
      <c r="WOA73" s="33"/>
      <c r="WOB73" s="33"/>
      <c r="WOC73" s="33"/>
      <c r="WOD73" s="33"/>
      <c r="WOE73" s="33"/>
      <c r="WOF73" s="33"/>
      <c r="WOG73" s="33"/>
      <c r="WOH73" s="33"/>
      <c r="WOI73" s="33"/>
      <c r="WOJ73" s="33"/>
      <c r="WOK73" s="33"/>
      <c r="WOL73" s="33"/>
      <c r="WOM73" s="33"/>
      <c r="WON73" s="33"/>
      <c r="WOO73" s="33"/>
      <c r="WOP73" s="33"/>
      <c r="WOQ73" s="33"/>
      <c r="WOR73" s="33"/>
      <c r="WOS73" s="33"/>
      <c r="WOT73" s="33"/>
      <c r="WOU73" s="33"/>
      <c r="WOV73" s="33"/>
      <c r="WOW73" s="33"/>
      <c r="WOX73" s="33"/>
      <c r="WOY73" s="33"/>
      <c r="WOZ73" s="33"/>
      <c r="WPA73" s="33"/>
      <c r="WPB73" s="33"/>
      <c r="WPC73" s="33"/>
      <c r="WPD73" s="33"/>
      <c r="WPE73" s="33"/>
      <c r="WPF73" s="33"/>
      <c r="WPG73" s="33"/>
      <c r="WPH73" s="33"/>
      <c r="WPI73" s="33"/>
      <c r="WPJ73" s="33"/>
      <c r="WPK73" s="33"/>
      <c r="WPL73" s="33"/>
      <c r="WPM73" s="33"/>
      <c r="WPN73" s="33"/>
      <c r="WPO73" s="33"/>
      <c r="WPP73" s="33"/>
      <c r="WPQ73" s="33"/>
      <c r="WPR73" s="33"/>
      <c r="WPS73" s="33"/>
      <c r="WPT73" s="33"/>
      <c r="WPU73" s="33"/>
      <c r="WPV73" s="33"/>
      <c r="WPW73" s="33"/>
      <c r="WPX73" s="33"/>
      <c r="WPY73" s="33"/>
      <c r="WPZ73" s="33"/>
      <c r="WQA73" s="33"/>
      <c r="WQB73" s="33"/>
      <c r="WQC73" s="33"/>
      <c r="WQD73" s="33"/>
      <c r="WQE73" s="33"/>
      <c r="WQF73" s="33"/>
      <c r="WQG73" s="33"/>
      <c r="WQH73" s="33"/>
      <c r="WQI73" s="33"/>
      <c r="WQJ73" s="33"/>
      <c r="WQK73" s="33"/>
      <c r="WQL73" s="33"/>
      <c r="WQM73" s="33"/>
      <c r="WQN73" s="33"/>
      <c r="WQO73" s="33"/>
      <c r="WQP73" s="33"/>
      <c r="WQQ73" s="33"/>
      <c r="WQR73" s="33"/>
      <c r="WQS73" s="33"/>
      <c r="WQT73" s="33"/>
      <c r="WQU73" s="33"/>
      <c r="WQV73" s="33"/>
      <c r="WQW73" s="33"/>
      <c r="WQX73" s="33"/>
      <c r="WQY73" s="33"/>
      <c r="WQZ73" s="33"/>
      <c r="WRA73" s="33"/>
      <c r="WRB73" s="33"/>
      <c r="WRC73" s="33"/>
      <c r="WRD73" s="33"/>
      <c r="WRE73" s="33"/>
      <c r="WRF73" s="33"/>
      <c r="WRG73" s="33"/>
      <c r="WRH73" s="33"/>
      <c r="WRI73" s="33"/>
      <c r="WRJ73" s="33"/>
      <c r="WRK73" s="33"/>
      <c r="WRL73" s="33"/>
      <c r="WRM73" s="33"/>
      <c r="WRN73" s="33"/>
      <c r="WRO73" s="33"/>
      <c r="WRP73" s="33"/>
      <c r="WRQ73" s="33"/>
      <c r="WRR73" s="33"/>
      <c r="WRS73" s="33"/>
      <c r="WRT73" s="33"/>
      <c r="WRU73" s="33"/>
      <c r="WRV73" s="33"/>
      <c r="WRW73" s="33"/>
      <c r="WRX73" s="33"/>
      <c r="WRY73" s="33"/>
      <c r="WRZ73" s="33"/>
      <c r="WSA73" s="33"/>
      <c r="WSB73" s="33"/>
      <c r="WSC73" s="33"/>
      <c r="WSD73" s="33"/>
      <c r="WSE73" s="33"/>
      <c r="WSF73" s="33"/>
      <c r="WSG73" s="33"/>
      <c r="WSH73" s="33"/>
      <c r="WSI73" s="33"/>
      <c r="WSJ73" s="33"/>
      <c r="WSK73" s="33"/>
      <c r="WSL73" s="33"/>
      <c r="WSM73" s="33"/>
      <c r="WSN73" s="33"/>
      <c r="WSO73" s="33"/>
      <c r="WSP73" s="33"/>
      <c r="WSQ73" s="33"/>
      <c r="WSR73" s="33"/>
      <c r="WSS73" s="33"/>
      <c r="WST73" s="33"/>
      <c r="WSU73" s="33"/>
      <c r="WSV73" s="33"/>
      <c r="WSW73" s="33"/>
      <c r="WSX73" s="33"/>
      <c r="WSY73" s="33"/>
      <c r="WSZ73" s="33"/>
      <c r="WTA73" s="33"/>
      <c r="WTB73" s="33"/>
      <c r="WTC73" s="33"/>
      <c r="WTD73" s="33"/>
      <c r="WTE73" s="33"/>
      <c r="WTF73" s="33"/>
      <c r="WTG73" s="33"/>
      <c r="WTH73" s="33"/>
      <c r="WTI73" s="33"/>
      <c r="WTJ73" s="33"/>
      <c r="WTK73" s="33"/>
      <c r="WTL73" s="33"/>
      <c r="WTM73" s="33"/>
      <c r="WTN73" s="33"/>
      <c r="WTO73" s="33"/>
      <c r="WTP73" s="33"/>
      <c r="WTQ73" s="33"/>
      <c r="WTR73" s="33"/>
      <c r="WTS73" s="33"/>
      <c r="WTT73" s="33"/>
      <c r="WTU73" s="33"/>
      <c r="WTV73" s="33"/>
      <c r="WTW73" s="33"/>
      <c r="WTX73" s="33"/>
      <c r="WTY73" s="33"/>
      <c r="WTZ73" s="33"/>
      <c r="WUA73" s="33"/>
      <c r="WUB73" s="33"/>
      <c r="WUC73" s="33"/>
      <c r="WUD73" s="33"/>
      <c r="WUE73" s="33"/>
      <c r="WUF73" s="33"/>
      <c r="WUG73" s="33"/>
      <c r="WUH73" s="33"/>
      <c r="WUI73" s="33"/>
      <c r="WUJ73" s="33"/>
      <c r="WUK73" s="33"/>
      <c r="WUL73" s="33"/>
      <c r="WUM73" s="33"/>
      <c r="WUN73" s="33"/>
      <c r="WUO73" s="33"/>
      <c r="WUP73" s="33"/>
      <c r="WUQ73" s="33"/>
      <c r="WUR73" s="33"/>
      <c r="WUS73" s="33"/>
      <c r="WUT73" s="33"/>
      <c r="WUU73" s="33"/>
      <c r="WUV73" s="33"/>
      <c r="WUW73" s="33"/>
      <c r="WUX73" s="33"/>
      <c r="WUY73" s="33"/>
      <c r="WUZ73" s="33"/>
      <c r="WVA73" s="33"/>
      <c r="WVB73" s="33"/>
      <c r="WVC73" s="33"/>
      <c r="WVD73" s="33"/>
      <c r="WVE73" s="33"/>
      <c r="WVF73" s="33"/>
      <c r="WVG73" s="33"/>
      <c r="WVH73" s="33"/>
      <c r="WVI73" s="33"/>
      <c r="WVJ73" s="33"/>
      <c r="WVK73" s="33"/>
      <c r="WVL73" s="33"/>
      <c r="WVM73" s="33"/>
      <c r="WVN73" s="33"/>
      <c r="WVO73" s="33"/>
      <c r="WVP73" s="33"/>
      <c r="WVQ73" s="33"/>
      <c r="WVR73" s="33"/>
      <c r="WVS73" s="33"/>
      <c r="WVT73" s="33"/>
      <c r="WVU73" s="33"/>
      <c r="WVV73" s="33"/>
      <c r="WVW73" s="33"/>
      <c r="WVX73" s="33"/>
      <c r="WVY73" s="33"/>
      <c r="WVZ73" s="33"/>
      <c r="WWA73" s="33"/>
      <c r="WWB73" s="33"/>
      <c r="WWC73" s="33"/>
      <c r="WWD73" s="33"/>
      <c r="WWE73" s="33"/>
      <c r="WWF73" s="33"/>
      <c r="WWG73" s="33"/>
      <c r="WWH73" s="33"/>
      <c r="WWI73" s="33"/>
      <c r="WWJ73" s="33"/>
      <c r="WWK73" s="33"/>
      <c r="WWL73" s="33"/>
      <c r="WWM73" s="33"/>
      <c r="WWN73" s="33"/>
      <c r="WWO73" s="33"/>
      <c r="WWP73" s="33"/>
      <c r="WWQ73" s="33"/>
      <c r="WWR73" s="33"/>
      <c r="WWS73" s="33"/>
      <c r="WWT73" s="33"/>
      <c r="WWU73" s="33"/>
      <c r="WWV73" s="33"/>
      <c r="WWW73" s="33"/>
      <c r="WWX73" s="33"/>
      <c r="WWY73" s="33"/>
      <c r="WWZ73" s="33"/>
      <c r="WXA73" s="33"/>
      <c r="WXB73" s="33"/>
      <c r="WXC73" s="33"/>
      <c r="WXD73" s="33"/>
      <c r="WXE73" s="33"/>
      <c r="WXF73" s="33"/>
      <c r="WXG73" s="33"/>
      <c r="WXH73" s="33"/>
      <c r="WXI73" s="33"/>
      <c r="WXJ73" s="33"/>
      <c r="WXK73" s="33"/>
      <c r="WXL73" s="33"/>
      <c r="WXM73" s="33"/>
      <c r="WXN73" s="33"/>
      <c r="WXO73" s="33"/>
      <c r="WXP73" s="33"/>
      <c r="WXQ73" s="33"/>
      <c r="WXR73" s="33"/>
      <c r="WXS73" s="33"/>
      <c r="WXT73" s="33"/>
      <c r="WXU73" s="33"/>
      <c r="WXV73" s="33"/>
      <c r="WXW73" s="33"/>
      <c r="WXX73" s="33"/>
      <c r="WXY73" s="33"/>
      <c r="WXZ73" s="33"/>
      <c r="WYA73" s="33"/>
      <c r="WYB73" s="33"/>
      <c r="WYC73" s="33"/>
      <c r="WYD73" s="33"/>
      <c r="WYE73" s="33"/>
      <c r="WYF73" s="33"/>
      <c r="WYG73" s="33"/>
      <c r="WYH73" s="33"/>
      <c r="WYI73" s="33"/>
      <c r="WYJ73" s="33"/>
      <c r="WYK73" s="33"/>
      <c r="WYL73" s="33"/>
      <c r="WYM73" s="33"/>
      <c r="WYN73" s="33"/>
      <c r="WYO73" s="33"/>
      <c r="WYP73" s="33"/>
      <c r="WYQ73" s="33"/>
      <c r="WYR73" s="33"/>
      <c r="WYS73" s="33"/>
      <c r="WYT73" s="33"/>
      <c r="WYU73" s="33"/>
      <c r="WYV73" s="33"/>
      <c r="WYW73" s="33"/>
      <c r="WYX73" s="33"/>
      <c r="WYY73" s="33"/>
      <c r="WYZ73" s="33"/>
      <c r="WZA73" s="33"/>
      <c r="WZB73" s="33"/>
      <c r="WZC73" s="33"/>
      <c r="WZD73" s="33"/>
      <c r="WZE73" s="33"/>
      <c r="WZF73" s="33"/>
      <c r="WZG73" s="33"/>
      <c r="WZH73" s="33"/>
      <c r="WZI73" s="33"/>
      <c r="WZJ73" s="33"/>
      <c r="WZK73" s="33"/>
      <c r="WZL73" s="33"/>
      <c r="WZM73" s="33"/>
      <c r="WZN73" s="33"/>
      <c r="WZO73" s="33"/>
      <c r="WZP73" s="33"/>
      <c r="WZQ73" s="33"/>
      <c r="WZR73" s="33"/>
      <c r="WZS73" s="33"/>
      <c r="WZT73" s="33"/>
      <c r="WZU73" s="33"/>
      <c r="WZV73" s="33"/>
      <c r="WZW73" s="33"/>
      <c r="WZX73" s="33"/>
      <c r="WZY73" s="33"/>
      <c r="WZZ73" s="33"/>
      <c r="XAA73" s="33"/>
      <c r="XAB73" s="33"/>
      <c r="XAC73" s="33"/>
      <c r="XAD73" s="33"/>
      <c r="XAE73" s="33"/>
      <c r="XAF73" s="33"/>
      <c r="XAG73" s="33"/>
      <c r="XAH73" s="33"/>
      <c r="XAI73" s="33"/>
      <c r="XAJ73" s="33"/>
      <c r="XAK73" s="33"/>
      <c r="XAL73" s="33"/>
      <c r="XAM73" s="33"/>
      <c r="XAN73" s="33"/>
      <c r="XAO73" s="33"/>
      <c r="XAP73" s="33"/>
      <c r="XAQ73" s="33"/>
      <c r="XAR73" s="33"/>
      <c r="XAS73" s="33"/>
      <c r="XAT73" s="33"/>
      <c r="XAU73" s="33"/>
      <c r="XAV73" s="33"/>
      <c r="XAW73" s="33"/>
      <c r="XAX73" s="33"/>
      <c r="XAY73" s="33"/>
      <c r="XAZ73" s="33"/>
      <c r="XBA73" s="33"/>
      <c r="XBB73" s="33"/>
      <c r="XBC73" s="33"/>
      <c r="XBD73" s="33"/>
      <c r="XBE73" s="33"/>
      <c r="XBF73" s="33"/>
      <c r="XBG73" s="33"/>
      <c r="XBH73" s="33"/>
      <c r="XBI73" s="33"/>
      <c r="XBJ73" s="33"/>
      <c r="XBK73" s="33"/>
      <c r="XBL73" s="33"/>
      <c r="XBM73" s="33"/>
      <c r="XBN73" s="33"/>
      <c r="XBO73" s="33"/>
      <c r="XBP73" s="33"/>
      <c r="XBQ73" s="33"/>
      <c r="XBR73" s="33"/>
      <c r="XBS73" s="33"/>
      <c r="XBT73" s="33"/>
      <c r="XBU73" s="33"/>
      <c r="XBV73" s="33"/>
      <c r="XBW73" s="33"/>
      <c r="XBX73" s="33"/>
      <c r="XBY73" s="33"/>
      <c r="XBZ73" s="33"/>
      <c r="XCA73" s="33"/>
      <c r="XCB73" s="33"/>
      <c r="XCC73" s="33"/>
      <c r="XCD73" s="33"/>
      <c r="XCE73" s="33"/>
      <c r="XCF73" s="33"/>
      <c r="XCG73" s="33"/>
      <c r="XCH73" s="33"/>
      <c r="XCI73" s="33"/>
      <c r="XCJ73" s="33"/>
      <c r="XCK73" s="33"/>
      <c r="XCL73" s="33"/>
      <c r="XCM73" s="33"/>
      <c r="XCN73" s="33"/>
      <c r="XCO73" s="33"/>
      <c r="XCP73" s="33"/>
      <c r="XCQ73" s="33"/>
      <c r="XCR73" s="33"/>
      <c r="XCS73" s="33"/>
      <c r="XCT73" s="33"/>
      <c r="XCU73" s="33"/>
      <c r="XCV73" s="33"/>
      <c r="XCW73" s="33"/>
      <c r="XCX73" s="33"/>
      <c r="XCY73" s="33"/>
      <c r="XCZ73" s="33"/>
      <c r="XDA73" s="33"/>
      <c r="XDB73" s="33"/>
      <c r="XDC73" s="33"/>
      <c r="XDD73" s="33"/>
      <c r="XDE73" s="33"/>
      <c r="XDF73" s="33"/>
      <c r="XDG73" s="33"/>
      <c r="XDH73" s="33"/>
      <c r="XDI73" s="33"/>
      <c r="XDJ73" s="33"/>
      <c r="XDK73" s="33"/>
      <c r="XDL73" s="33"/>
      <c r="XDM73" s="33"/>
      <c r="XDN73" s="33"/>
      <c r="XDO73" s="33"/>
      <c r="XDP73" s="33"/>
      <c r="XDQ73" s="33"/>
      <c r="XDR73" s="33"/>
      <c r="XDS73" s="33"/>
      <c r="XDT73" s="33"/>
      <c r="XDU73" s="33"/>
      <c r="XDV73" s="33"/>
      <c r="XDW73" s="33"/>
      <c r="XDX73" s="33"/>
      <c r="XDY73" s="33"/>
      <c r="XDZ73" s="33"/>
      <c r="XEA73" s="33"/>
      <c r="XEB73" s="33"/>
      <c r="XEC73" s="33"/>
      <c r="XED73" s="33"/>
      <c r="XEE73" s="33"/>
      <c r="XEF73" s="33"/>
      <c r="XEG73" s="33"/>
    </row>
    <row r="74" s="2" customFormat="1" ht="43" customHeight="1" spans="1:16361">
      <c r="A74" s="20"/>
      <c r="B74" s="21"/>
      <c r="C74" s="21"/>
      <c r="D74" s="29"/>
      <c r="E74" s="27" t="s">
        <v>672</v>
      </c>
      <c r="F74" s="27"/>
      <c r="G74" s="27"/>
      <c r="H74" s="34">
        <f>SUM(H75:H196)</f>
        <v>442327616.3</v>
      </c>
      <c r="I74" s="22"/>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3"/>
      <c r="IW74" s="33"/>
      <c r="IX74" s="33"/>
      <c r="IY74" s="33"/>
      <c r="IZ74" s="33"/>
      <c r="JA74" s="33"/>
      <c r="JB74" s="33"/>
      <c r="JC74" s="33"/>
      <c r="JD74" s="33"/>
      <c r="JE74" s="33"/>
      <c r="JF74" s="33"/>
      <c r="JG74" s="33"/>
      <c r="JH74" s="33"/>
      <c r="JI74" s="33"/>
      <c r="JJ74" s="33"/>
      <c r="JK74" s="33"/>
      <c r="JL74" s="33"/>
      <c r="JM74" s="33"/>
      <c r="JN74" s="33"/>
      <c r="JO74" s="33"/>
      <c r="JP74" s="33"/>
      <c r="JQ74" s="33"/>
      <c r="JR74" s="33"/>
      <c r="JS74" s="33"/>
      <c r="JT74" s="33"/>
      <c r="JU74" s="33"/>
      <c r="JV74" s="33"/>
      <c r="JW74" s="33"/>
      <c r="JX74" s="33"/>
      <c r="JY74" s="33"/>
      <c r="JZ74" s="33"/>
      <c r="KA74" s="33"/>
      <c r="KB74" s="33"/>
      <c r="KC74" s="33"/>
      <c r="KD74" s="33"/>
      <c r="KE74" s="33"/>
      <c r="KF74" s="33"/>
      <c r="KG74" s="33"/>
      <c r="KH74" s="33"/>
      <c r="KI74" s="33"/>
      <c r="KJ74" s="33"/>
      <c r="KK74" s="33"/>
      <c r="KL74" s="33"/>
      <c r="KM74" s="33"/>
      <c r="KN74" s="33"/>
      <c r="KO74" s="33"/>
      <c r="KP74" s="33"/>
      <c r="KQ74" s="33"/>
      <c r="KR74" s="33"/>
      <c r="KS74" s="33"/>
      <c r="KT74" s="33"/>
      <c r="KU74" s="33"/>
      <c r="KV74" s="33"/>
      <c r="KW74" s="33"/>
      <c r="KX74" s="33"/>
      <c r="KY74" s="33"/>
      <c r="KZ74" s="33"/>
      <c r="LA74" s="33"/>
      <c r="LB74" s="33"/>
      <c r="LC74" s="33"/>
      <c r="LD74" s="33"/>
      <c r="LE74" s="33"/>
      <c r="LF74" s="33"/>
      <c r="LG74" s="33"/>
      <c r="LH74" s="33"/>
      <c r="LI74" s="33"/>
      <c r="LJ74" s="33"/>
      <c r="LK74" s="33"/>
      <c r="LL74" s="33"/>
      <c r="LM74" s="33"/>
      <c r="LN74" s="33"/>
      <c r="LO74" s="33"/>
      <c r="LP74" s="33"/>
      <c r="LQ74" s="33"/>
      <c r="LR74" s="33"/>
      <c r="LS74" s="33"/>
      <c r="LT74" s="33"/>
      <c r="LU74" s="33"/>
      <c r="LV74" s="33"/>
      <c r="LW74" s="33"/>
      <c r="LX74" s="33"/>
      <c r="LY74" s="33"/>
      <c r="LZ74" s="33"/>
      <c r="MA74" s="33"/>
      <c r="MB74" s="33"/>
      <c r="MC74" s="33"/>
      <c r="MD74" s="33"/>
      <c r="ME74" s="33"/>
      <c r="MF74" s="33"/>
      <c r="MG74" s="33"/>
      <c r="MH74" s="33"/>
      <c r="MI74" s="33"/>
      <c r="MJ74" s="33"/>
      <c r="MK74" s="33"/>
      <c r="ML74" s="33"/>
      <c r="MM74" s="33"/>
      <c r="MN74" s="33"/>
      <c r="MO74" s="33"/>
      <c r="MP74" s="33"/>
      <c r="MQ74" s="33"/>
      <c r="MR74" s="33"/>
      <c r="MS74" s="33"/>
      <c r="MT74" s="33"/>
      <c r="MU74" s="33"/>
      <c r="MV74" s="33"/>
      <c r="MW74" s="33"/>
      <c r="MX74" s="33"/>
      <c r="MY74" s="33"/>
      <c r="MZ74" s="33"/>
      <c r="NA74" s="33"/>
      <c r="NB74" s="33"/>
      <c r="NC74" s="33"/>
      <c r="ND74" s="33"/>
      <c r="NE74" s="33"/>
      <c r="NF74" s="33"/>
      <c r="NG74" s="33"/>
      <c r="NH74" s="33"/>
      <c r="NI74" s="33"/>
      <c r="NJ74" s="33"/>
      <c r="NK74" s="33"/>
      <c r="NL74" s="33"/>
      <c r="NM74" s="33"/>
      <c r="NN74" s="33"/>
      <c r="NO74" s="33"/>
      <c r="NP74" s="33"/>
      <c r="NQ74" s="33"/>
      <c r="NR74" s="33"/>
      <c r="NS74" s="33"/>
      <c r="NT74" s="33"/>
      <c r="NU74" s="33"/>
      <c r="NV74" s="33"/>
      <c r="NW74" s="33"/>
      <c r="NX74" s="33"/>
      <c r="NY74" s="33"/>
      <c r="NZ74" s="33"/>
      <c r="OA74" s="33"/>
      <c r="OB74" s="33"/>
      <c r="OC74" s="33"/>
      <c r="OD74" s="33"/>
      <c r="OE74" s="33"/>
      <c r="OF74" s="33"/>
      <c r="OG74" s="33"/>
      <c r="OH74" s="33"/>
      <c r="OI74" s="33"/>
      <c r="OJ74" s="33"/>
      <c r="OK74" s="33"/>
      <c r="OL74" s="33"/>
      <c r="OM74" s="33"/>
      <c r="ON74" s="33"/>
      <c r="OO74" s="33"/>
      <c r="OP74" s="33"/>
      <c r="OQ74" s="33"/>
      <c r="OR74" s="33"/>
      <c r="OS74" s="33"/>
      <c r="OT74" s="33"/>
      <c r="OU74" s="33"/>
      <c r="OV74" s="33"/>
      <c r="OW74" s="33"/>
      <c r="OX74" s="33"/>
      <c r="OY74" s="33"/>
      <c r="OZ74" s="33"/>
      <c r="PA74" s="33"/>
      <c r="PB74" s="33"/>
      <c r="PC74" s="33"/>
      <c r="PD74" s="33"/>
      <c r="PE74" s="33"/>
      <c r="PF74" s="33"/>
      <c r="PG74" s="33"/>
      <c r="PH74" s="33"/>
      <c r="PI74" s="33"/>
      <c r="PJ74" s="33"/>
      <c r="PK74" s="33"/>
      <c r="PL74" s="33"/>
      <c r="PM74" s="33"/>
      <c r="PN74" s="33"/>
      <c r="PO74" s="33"/>
      <c r="PP74" s="33"/>
      <c r="PQ74" s="33"/>
      <c r="PR74" s="33"/>
      <c r="PS74" s="33"/>
      <c r="PT74" s="33"/>
      <c r="PU74" s="33"/>
      <c r="PV74" s="33"/>
      <c r="PW74" s="33"/>
      <c r="PX74" s="33"/>
      <c r="PY74" s="33"/>
      <c r="PZ74" s="33"/>
      <c r="QA74" s="33"/>
      <c r="QB74" s="33"/>
      <c r="QC74" s="33"/>
      <c r="QD74" s="33"/>
      <c r="QE74" s="33"/>
      <c r="QF74" s="33"/>
      <c r="QG74" s="33"/>
      <c r="QH74" s="33"/>
      <c r="QI74" s="33"/>
      <c r="QJ74" s="33"/>
      <c r="QK74" s="33"/>
      <c r="QL74" s="33"/>
      <c r="QM74" s="33"/>
      <c r="QN74" s="33"/>
      <c r="QO74" s="33"/>
      <c r="QP74" s="33"/>
      <c r="QQ74" s="33"/>
      <c r="QR74" s="33"/>
      <c r="QS74" s="33"/>
      <c r="QT74" s="33"/>
      <c r="QU74" s="33"/>
      <c r="QV74" s="33"/>
      <c r="QW74" s="33"/>
      <c r="QX74" s="33"/>
      <c r="QY74" s="33"/>
      <c r="QZ74" s="33"/>
      <c r="RA74" s="33"/>
      <c r="RB74" s="33"/>
      <c r="RC74" s="33"/>
      <c r="RD74" s="33"/>
      <c r="RE74" s="33"/>
      <c r="RF74" s="33"/>
      <c r="RG74" s="33"/>
      <c r="RH74" s="33"/>
      <c r="RI74" s="33"/>
      <c r="RJ74" s="33"/>
      <c r="RK74" s="33"/>
      <c r="RL74" s="33"/>
      <c r="RM74" s="33"/>
      <c r="RN74" s="33"/>
      <c r="RO74" s="33"/>
      <c r="RP74" s="33"/>
      <c r="RQ74" s="33"/>
      <c r="RR74" s="33"/>
      <c r="RS74" s="33"/>
      <c r="RT74" s="33"/>
      <c r="RU74" s="33"/>
      <c r="RV74" s="33"/>
      <c r="RW74" s="33"/>
      <c r="RX74" s="33"/>
      <c r="RY74" s="33"/>
      <c r="RZ74" s="33"/>
      <c r="SA74" s="33"/>
      <c r="SB74" s="33"/>
      <c r="SC74" s="33"/>
      <c r="SD74" s="33"/>
      <c r="SE74" s="33"/>
      <c r="SF74" s="33"/>
      <c r="SG74" s="33"/>
      <c r="SH74" s="33"/>
      <c r="SI74" s="33"/>
      <c r="SJ74" s="33"/>
      <c r="SK74" s="33"/>
      <c r="SL74" s="33"/>
      <c r="SM74" s="33"/>
      <c r="SN74" s="33"/>
      <c r="SO74" s="33"/>
      <c r="SP74" s="33"/>
      <c r="SQ74" s="33"/>
      <c r="SR74" s="33"/>
      <c r="SS74" s="33"/>
      <c r="ST74" s="33"/>
      <c r="SU74" s="33"/>
      <c r="SV74" s="33"/>
      <c r="SW74" s="33"/>
      <c r="SX74" s="33"/>
      <c r="SY74" s="33"/>
      <c r="SZ74" s="33"/>
      <c r="TA74" s="33"/>
      <c r="TB74" s="33"/>
      <c r="TC74" s="33"/>
      <c r="TD74" s="33"/>
      <c r="TE74" s="33"/>
      <c r="TF74" s="33"/>
      <c r="TG74" s="33"/>
      <c r="TH74" s="33"/>
      <c r="TI74" s="33"/>
      <c r="TJ74" s="33"/>
      <c r="TK74" s="33"/>
      <c r="TL74" s="33"/>
      <c r="TM74" s="33"/>
      <c r="TN74" s="33"/>
      <c r="TO74" s="33"/>
      <c r="TP74" s="33"/>
      <c r="TQ74" s="33"/>
      <c r="TR74" s="33"/>
      <c r="TS74" s="33"/>
      <c r="TT74" s="33"/>
      <c r="TU74" s="33"/>
      <c r="TV74" s="33"/>
      <c r="TW74" s="33"/>
      <c r="TX74" s="33"/>
      <c r="TY74" s="33"/>
      <c r="TZ74" s="33"/>
      <c r="UA74" s="33"/>
      <c r="UB74" s="33"/>
      <c r="UC74" s="33"/>
      <c r="UD74" s="33"/>
      <c r="UE74" s="33"/>
      <c r="UF74" s="33"/>
      <c r="UG74" s="33"/>
      <c r="UH74" s="33"/>
      <c r="UI74" s="33"/>
      <c r="UJ74" s="33"/>
      <c r="UK74" s="33"/>
      <c r="UL74" s="33"/>
      <c r="UM74" s="33"/>
      <c r="UN74" s="33"/>
      <c r="UO74" s="33"/>
      <c r="UP74" s="33"/>
      <c r="UQ74" s="33"/>
      <c r="UR74" s="33"/>
      <c r="US74" s="33"/>
      <c r="UT74" s="33"/>
      <c r="UU74" s="33"/>
      <c r="UV74" s="33"/>
      <c r="UW74" s="33"/>
      <c r="UX74" s="33"/>
      <c r="UY74" s="33"/>
      <c r="UZ74" s="33"/>
      <c r="VA74" s="33"/>
      <c r="VB74" s="33"/>
      <c r="VC74" s="33"/>
      <c r="VD74" s="33"/>
      <c r="VE74" s="33"/>
      <c r="VF74" s="33"/>
      <c r="VG74" s="33"/>
      <c r="VH74" s="33"/>
      <c r="VI74" s="33"/>
      <c r="VJ74" s="33"/>
      <c r="VK74" s="33"/>
      <c r="VL74" s="33"/>
      <c r="VM74" s="33"/>
      <c r="VN74" s="33"/>
      <c r="VO74" s="33"/>
      <c r="VP74" s="33"/>
      <c r="VQ74" s="33"/>
      <c r="VR74" s="33"/>
      <c r="VS74" s="33"/>
      <c r="VT74" s="33"/>
      <c r="VU74" s="33"/>
      <c r="VV74" s="33"/>
      <c r="VW74" s="33"/>
      <c r="VX74" s="33"/>
      <c r="VY74" s="33"/>
      <c r="VZ74" s="33"/>
      <c r="WA74" s="33"/>
      <c r="WB74" s="33"/>
      <c r="WC74" s="33"/>
      <c r="WD74" s="33"/>
      <c r="WE74" s="33"/>
      <c r="WF74" s="33"/>
      <c r="WG74" s="33"/>
      <c r="WH74" s="33"/>
      <c r="WI74" s="33"/>
      <c r="WJ74" s="33"/>
      <c r="WK74" s="33"/>
      <c r="WL74" s="33"/>
      <c r="WM74" s="33"/>
      <c r="WN74" s="33"/>
      <c r="WO74" s="33"/>
      <c r="WP74" s="33"/>
      <c r="WQ74" s="33"/>
      <c r="WR74" s="33"/>
      <c r="WS74" s="33"/>
      <c r="WT74" s="33"/>
      <c r="WU74" s="33"/>
      <c r="WV74" s="33"/>
      <c r="WW74" s="33"/>
      <c r="WX74" s="33"/>
      <c r="WY74" s="33"/>
      <c r="WZ74" s="33"/>
      <c r="XA74" s="33"/>
      <c r="XB74" s="33"/>
      <c r="XC74" s="33"/>
      <c r="XD74" s="33"/>
      <c r="XE74" s="33"/>
      <c r="XF74" s="33"/>
      <c r="XG74" s="33"/>
      <c r="XH74" s="33"/>
      <c r="XI74" s="33"/>
      <c r="XJ74" s="33"/>
      <c r="XK74" s="33"/>
      <c r="XL74" s="33"/>
      <c r="XM74" s="33"/>
      <c r="XN74" s="33"/>
      <c r="XO74" s="33"/>
      <c r="XP74" s="33"/>
      <c r="XQ74" s="33"/>
      <c r="XR74" s="33"/>
      <c r="XS74" s="33"/>
      <c r="XT74" s="33"/>
      <c r="XU74" s="33"/>
      <c r="XV74" s="33"/>
      <c r="XW74" s="33"/>
      <c r="XX74" s="33"/>
      <c r="XY74" s="33"/>
      <c r="XZ74" s="33"/>
      <c r="YA74" s="33"/>
      <c r="YB74" s="33"/>
      <c r="YC74" s="33"/>
      <c r="YD74" s="33"/>
      <c r="YE74" s="33"/>
      <c r="YF74" s="33"/>
      <c r="YG74" s="33"/>
      <c r="YH74" s="33"/>
      <c r="YI74" s="33"/>
      <c r="YJ74" s="33"/>
      <c r="YK74" s="33"/>
      <c r="YL74" s="33"/>
      <c r="YM74" s="33"/>
      <c r="YN74" s="33"/>
      <c r="YO74" s="33"/>
      <c r="YP74" s="33"/>
      <c r="YQ74" s="33"/>
      <c r="YR74" s="33"/>
      <c r="YS74" s="33"/>
      <c r="YT74" s="33"/>
      <c r="YU74" s="33"/>
      <c r="YV74" s="33"/>
      <c r="YW74" s="33"/>
      <c r="YX74" s="33"/>
      <c r="YY74" s="33"/>
      <c r="YZ74" s="33"/>
      <c r="ZA74" s="33"/>
      <c r="ZB74" s="33"/>
      <c r="ZC74" s="33"/>
      <c r="ZD74" s="33"/>
      <c r="ZE74" s="33"/>
      <c r="ZF74" s="33"/>
      <c r="ZG74" s="33"/>
      <c r="ZH74" s="33"/>
      <c r="ZI74" s="33"/>
      <c r="ZJ74" s="33"/>
      <c r="ZK74" s="33"/>
      <c r="ZL74" s="33"/>
      <c r="ZM74" s="33"/>
      <c r="ZN74" s="33"/>
      <c r="ZO74" s="33"/>
      <c r="ZP74" s="33"/>
      <c r="ZQ74" s="33"/>
      <c r="ZR74" s="33"/>
      <c r="ZS74" s="33"/>
      <c r="ZT74" s="33"/>
      <c r="ZU74" s="33"/>
      <c r="ZV74" s="33"/>
      <c r="ZW74" s="33"/>
      <c r="ZX74" s="33"/>
      <c r="ZY74" s="33"/>
      <c r="ZZ74" s="33"/>
      <c r="AAA74" s="33"/>
      <c r="AAB74" s="33"/>
      <c r="AAC74" s="33"/>
      <c r="AAD74" s="33"/>
      <c r="AAE74" s="33"/>
      <c r="AAF74" s="33"/>
      <c r="AAG74" s="33"/>
      <c r="AAH74" s="33"/>
      <c r="AAI74" s="33"/>
      <c r="AAJ74" s="33"/>
      <c r="AAK74" s="33"/>
      <c r="AAL74" s="33"/>
      <c r="AAM74" s="33"/>
      <c r="AAN74" s="33"/>
      <c r="AAO74" s="33"/>
      <c r="AAP74" s="33"/>
      <c r="AAQ74" s="33"/>
      <c r="AAR74" s="33"/>
      <c r="AAS74" s="33"/>
      <c r="AAT74" s="33"/>
      <c r="AAU74" s="33"/>
      <c r="AAV74" s="33"/>
      <c r="AAW74" s="33"/>
      <c r="AAX74" s="33"/>
      <c r="AAY74" s="33"/>
      <c r="AAZ74" s="33"/>
      <c r="ABA74" s="33"/>
      <c r="ABB74" s="33"/>
      <c r="ABC74" s="33"/>
      <c r="ABD74" s="33"/>
      <c r="ABE74" s="33"/>
      <c r="ABF74" s="33"/>
      <c r="ABG74" s="33"/>
      <c r="ABH74" s="33"/>
      <c r="ABI74" s="33"/>
      <c r="ABJ74" s="33"/>
      <c r="ABK74" s="33"/>
      <c r="ABL74" s="33"/>
      <c r="ABM74" s="33"/>
      <c r="ABN74" s="33"/>
      <c r="ABO74" s="33"/>
      <c r="ABP74" s="33"/>
      <c r="ABQ74" s="33"/>
      <c r="ABR74" s="33"/>
      <c r="ABS74" s="33"/>
      <c r="ABT74" s="33"/>
      <c r="ABU74" s="33"/>
      <c r="ABV74" s="33"/>
      <c r="ABW74" s="33"/>
      <c r="ABX74" s="33"/>
      <c r="ABY74" s="33"/>
      <c r="ABZ74" s="33"/>
      <c r="ACA74" s="33"/>
      <c r="ACB74" s="33"/>
      <c r="ACC74" s="33"/>
      <c r="ACD74" s="33"/>
      <c r="ACE74" s="33"/>
      <c r="ACF74" s="33"/>
      <c r="ACG74" s="33"/>
      <c r="ACH74" s="33"/>
      <c r="ACI74" s="33"/>
      <c r="ACJ74" s="33"/>
      <c r="ACK74" s="33"/>
      <c r="ACL74" s="33"/>
      <c r="ACM74" s="33"/>
      <c r="ACN74" s="33"/>
      <c r="ACO74" s="33"/>
      <c r="ACP74" s="33"/>
      <c r="ACQ74" s="33"/>
      <c r="ACR74" s="33"/>
      <c r="ACS74" s="33"/>
      <c r="ACT74" s="33"/>
      <c r="ACU74" s="33"/>
      <c r="ACV74" s="33"/>
      <c r="ACW74" s="33"/>
      <c r="ACX74" s="33"/>
      <c r="ACY74" s="33"/>
      <c r="ACZ74" s="33"/>
      <c r="ADA74" s="33"/>
      <c r="ADB74" s="33"/>
      <c r="ADC74" s="33"/>
      <c r="ADD74" s="33"/>
      <c r="ADE74" s="33"/>
      <c r="ADF74" s="33"/>
      <c r="ADG74" s="33"/>
      <c r="ADH74" s="33"/>
      <c r="ADI74" s="33"/>
      <c r="ADJ74" s="33"/>
      <c r="ADK74" s="33"/>
      <c r="ADL74" s="33"/>
      <c r="ADM74" s="33"/>
      <c r="ADN74" s="33"/>
      <c r="ADO74" s="33"/>
      <c r="ADP74" s="33"/>
      <c r="ADQ74" s="33"/>
      <c r="ADR74" s="33"/>
      <c r="ADS74" s="33"/>
      <c r="ADT74" s="33"/>
      <c r="ADU74" s="33"/>
      <c r="ADV74" s="33"/>
      <c r="ADW74" s="33"/>
      <c r="ADX74" s="33"/>
      <c r="ADY74" s="33"/>
      <c r="ADZ74" s="33"/>
      <c r="AEA74" s="33"/>
      <c r="AEB74" s="33"/>
      <c r="AEC74" s="33"/>
      <c r="AED74" s="33"/>
      <c r="AEE74" s="33"/>
      <c r="AEF74" s="33"/>
      <c r="AEG74" s="33"/>
      <c r="AEH74" s="33"/>
      <c r="AEI74" s="33"/>
      <c r="AEJ74" s="33"/>
      <c r="AEK74" s="33"/>
      <c r="AEL74" s="33"/>
      <c r="AEM74" s="33"/>
      <c r="AEN74" s="33"/>
      <c r="AEO74" s="33"/>
      <c r="AEP74" s="33"/>
      <c r="AEQ74" s="33"/>
      <c r="AER74" s="33"/>
      <c r="AES74" s="33"/>
      <c r="AET74" s="33"/>
      <c r="AEU74" s="33"/>
      <c r="AEV74" s="33"/>
      <c r="AEW74" s="33"/>
      <c r="AEX74" s="33"/>
      <c r="AEY74" s="33"/>
      <c r="AEZ74" s="33"/>
      <c r="AFA74" s="33"/>
      <c r="AFB74" s="33"/>
      <c r="AFC74" s="33"/>
      <c r="AFD74" s="33"/>
      <c r="AFE74" s="33"/>
      <c r="AFF74" s="33"/>
      <c r="AFG74" s="33"/>
      <c r="AFH74" s="33"/>
      <c r="AFI74" s="33"/>
      <c r="AFJ74" s="33"/>
      <c r="AFK74" s="33"/>
      <c r="AFL74" s="33"/>
      <c r="AFM74" s="33"/>
      <c r="AFN74" s="33"/>
      <c r="AFO74" s="33"/>
      <c r="AFP74" s="33"/>
      <c r="AFQ74" s="33"/>
      <c r="AFR74" s="33"/>
      <c r="AFS74" s="33"/>
      <c r="AFT74" s="33"/>
      <c r="AFU74" s="33"/>
      <c r="AFV74" s="33"/>
      <c r="AFW74" s="33"/>
      <c r="AFX74" s="33"/>
      <c r="AFY74" s="33"/>
      <c r="AFZ74" s="33"/>
      <c r="AGA74" s="33"/>
      <c r="AGB74" s="33"/>
      <c r="AGC74" s="33"/>
      <c r="AGD74" s="33"/>
      <c r="AGE74" s="33"/>
      <c r="AGF74" s="33"/>
      <c r="AGG74" s="33"/>
      <c r="AGH74" s="33"/>
      <c r="AGI74" s="33"/>
      <c r="AGJ74" s="33"/>
      <c r="AGK74" s="33"/>
      <c r="AGL74" s="33"/>
      <c r="AGM74" s="33"/>
      <c r="AGN74" s="33"/>
      <c r="AGO74" s="33"/>
      <c r="AGP74" s="33"/>
      <c r="AGQ74" s="33"/>
      <c r="AGR74" s="33"/>
      <c r="AGS74" s="33"/>
      <c r="AGT74" s="33"/>
      <c r="AGU74" s="33"/>
      <c r="AGV74" s="33"/>
      <c r="AGW74" s="33"/>
      <c r="AGX74" s="33"/>
      <c r="AGY74" s="33"/>
      <c r="AGZ74" s="33"/>
      <c r="AHA74" s="33"/>
      <c r="AHB74" s="33"/>
      <c r="AHC74" s="33"/>
      <c r="AHD74" s="33"/>
      <c r="AHE74" s="33"/>
      <c r="AHF74" s="33"/>
      <c r="AHG74" s="33"/>
      <c r="AHH74" s="33"/>
      <c r="AHI74" s="33"/>
      <c r="AHJ74" s="33"/>
      <c r="AHK74" s="33"/>
      <c r="AHL74" s="33"/>
      <c r="AHM74" s="33"/>
      <c r="AHN74" s="33"/>
      <c r="AHO74" s="33"/>
      <c r="AHP74" s="33"/>
      <c r="AHQ74" s="33"/>
      <c r="AHR74" s="33"/>
      <c r="AHS74" s="33"/>
      <c r="AHT74" s="33"/>
      <c r="AHU74" s="33"/>
      <c r="AHV74" s="33"/>
      <c r="AHW74" s="33"/>
      <c r="AHX74" s="33"/>
      <c r="AHY74" s="33"/>
      <c r="AHZ74" s="33"/>
      <c r="AIA74" s="33"/>
      <c r="AIB74" s="33"/>
      <c r="AIC74" s="33"/>
      <c r="AID74" s="33"/>
      <c r="AIE74" s="33"/>
      <c r="AIF74" s="33"/>
      <c r="AIG74" s="33"/>
      <c r="AIH74" s="33"/>
      <c r="AII74" s="33"/>
      <c r="AIJ74" s="33"/>
      <c r="AIK74" s="33"/>
      <c r="AIL74" s="33"/>
      <c r="AIM74" s="33"/>
      <c r="AIN74" s="33"/>
      <c r="AIO74" s="33"/>
      <c r="AIP74" s="33"/>
      <c r="AIQ74" s="33"/>
      <c r="AIR74" s="33"/>
      <c r="AIS74" s="33"/>
      <c r="AIT74" s="33"/>
      <c r="AIU74" s="33"/>
      <c r="AIV74" s="33"/>
      <c r="AIW74" s="33"/>
      <c r="AIX74" s="33"/>
      <c r="AIY74" s="33"/>
      <c r="AIZ74" s="33"/>
      <c r="AJA74" s="33"/>
      <c r="AJB74" s="33"/>
      <c r="AJC74" s="33"/>
      <c r="AJD74" s="33"/>
      <c r="AJE74" s="33"/>
      <c r="AJF74" s="33"/>
      <c r="AJG74" s="33"/>
      <c r="AJH74" s="33"/>
      <c r="AJI74" s="33"/>
      <c r="AJJ74" s="33"/>
      <c r="AJK74" s="33"/>
      <c r="AJL74" s="33"/>
      <c r="AJM74" s="33"/>
      <c r="AJN74" s="33"/>
      <c r="AJO74" s="33"/>
      <c r="AJP74" s="33"/>
      <c r="AJQ74" s="33"/>
      <c r="AJR74" s="33"/>
      <c r="AJS74" s="33"/>
      <c r="AJT74" s="33"/>
      <c r="AJU74" s="33"/>
      <c r="AJV74" s="33"/>
      <c r="AJW74" s="33"/>
      <c r="AJX74" s="33"/>
      <c r="AJY74" s="33"/>
      <c r="AJZ74" s="33"/>
      <c r="AKA74" s="33"/>
      <c r="AKB74" s="33"/>
      <c r="AKC74" s="33"/>
      <c r="AKD74" s="33"/>
      <c r="AKE74" s="33"/>
      <c r="AKF74" s="33"/>
      <c r="AKG74" s="33"/>
      <c r="AKH74" s="33"/>
      <c r="AKI74" s="33"/>
      <c r="AKJ74" s="33"/>
      <c r="AKK74" s="33"/>
      <c r="AKL74" s="33"/>
      <c r="AKM74" s="33"/>
      <c r="AKN74" s="33"/>
      <c r="AKO74" s="33"/>
      <c r="AKP74" s="33"/>
      <c r="AKQ74" s="33"/>
      <c r="AKR74" s="33"/>
      <c r="AKS74" s="33"/>
      <c r="AKT74" s="33"/>
      <c r="AKU74" s="33"/>
      <c r="AKV74" s="33"/>
      <c r="AKW74" s="33"/>
      <c r="AKX74" s="33"/>
      <c r="AKY74" s="33"/>
      <c r="AKZ74" s="33"/>
      <c r="ALA74" s="33"/>
      <c r="ALB74" s="33"/>
      <c r="ALC74" s="33"/>
      <c r="ALD74" s="33"/>
      <c r="ALE74" s="33"/>
      <c r="ALF74" s="33"/>
      <c r="ALG74" s="33"/>
      <c r="ALH74" s="33"/>
      <c r="ALI74" s="33"/>
      <c r="ALJ74" s="33"/>
      <c r="ALK74" s="33"/>
      <c r="ALL74" s="33"/>
      <c r="ALM74" s="33"/>
      <c r="ALN74" s="33"/>
      <c r="ALO74" s="33"/>
      <c r="ALP74" s="33"/>
      <c r="ALQ74" s="33"/>
      <c r="ALR74" s="33"/>
      <c r="ALS74" s="33"/>
      <c r="ALT74" s="33"/>
      <c r="ALU74" s="33"/>
      <c r="ALV74" s="33"/>
      <c r="ALW74" s="33"/>
      <c r="ALX74" s="33"/>
      <c r="ALY74" s="33"/>
      <c r="ALZ74" s="33"/>
      <c r="AMA74" s="33"/>
      <c r="AMB74" s="33"/>
      <c r="AMC74" s="33"/>
      <c r="AMD74" s="33"/>
      <c r="AME74" s="33"/>
      <c r="AMF74" s="33"/>
      <c r="AMG74" s="33"/>
      <c r="AMH74" s="33"/>
      <c r="AMI74" s="33"/>
      <c r="AMJ74" s="33"/>
      <c r="AMK74" s="33"/>
      <c r="AML74" s="33"/>
      <c r="AMM74" s="33"/>
      <c r="AMN74" s="33"/>
      <c r="AMO74" s="33"/>
      <c r="AMP74" s="33"/>
      <c r="AMQ74" s="33"/>
      <c r="AMR74" s="33"/>
      <c r="AMS74" s="33"/>
      <c r="AMT74" s="33"/>
      <c r="AMU74" s="33"/>
      <c r="AMV74" s="33"/>
      <c r="AMW74" s="33"/>
      <c r="AMX74" s="33"/>
      <c r="AMY74" s="33"/>
      <c r="AMZ74" s="33"/>
      <c r="ANA74" s="33"/>
      <c r="ANB74" s="33"/>
      <c r="ANC74" s="33"/>
      <c r="AND74" s="33"/>
      <c r="ANE74" s="33"/>
      <c r="ANF74" s="33"/>
      <c r="ANG74" s="33"/>
      <c r="ANH74" s="33"/>
      <c r="ANI74" s="33"/>
      <c r="ANJ74" s="33"/>
      <c r="ANK74" s="33"/>
      <c r="ANL74" s="33"/>
      <c r="ANM74" s="33"/>
      <c r="ANN74" s="33"/>
      <c r="ANO74" s="33"/>
      <c r="ANP74" s="33"/>
      <c r="ANQ74" s="33"/>
      <c r="ANR74" s="33"/>
      <c r="ANS74" s="33"/>
      <c r="ANT74" s="33"/>
      <c r="ANU74" s="33"/>
      <c r="ANV74" s="33"/>
      <c r="ANW74" s="33"/>
      <c r="ANX74" s="33"/>
      <c r="ANY74" s="33"/>
      <c r="ANZ74" s="33"/>
      <c r="AOA74" s="33"/>
      <c r="AOB74" s="33"/>
      <c r="AOC74" s="33"/>
      <c r="AOD74" s="33"/>
      <c r="AOE74" s="33"/>
      <c r="AOF74" s="33"/>
      <c r="AOG74" s="33"/>
      <c r="AOH74" s="33"/>
      <c r="AOI74" s="33"/>
      <c r="AOJ74" s="33"/>
      <c r="AOK74" s="33"/>
      <c r="AOL74" s="33"/>
      <c r="AOM74" s="33"/>
      <c r="AON74" s="33"/>
      <c r="AOO74" s="33"/>
      <c r="AOP74" s="33"/>
      <c r="AOQ74" s="33"/>
      <c r="AOR74" s="33"/>
      <c r="AOS74" s="33"/>
      <c r="AOT74" s="33"/>
      <c r="AOU74" s="33"/>
      <c r="AOV74" s="33"/>
      <c r="AOW74" s="33"/>
      <c r="AOX74" s="33"/>
      <c r="AOY74" s="33"/>
      <c r="AOZ74" s="33"/>
      <c r="APA74" s="33"/>
      <c r="APB74" s="33"/>
      <c r="APC74" s="33"/>
      <c r="APD74" s="33"/>
      <c r="APE74" s="33"/>
      <c r="APF74" s="33"/>
      <c r="APG74" s="33"/>
      <c r="APH74" s="33"/>
      <c r="API74" s="33"/>
      <c r="APJ74" s="33"/>
      <c r="APK74" s="33"/>
      <c r="APL74" s="33"/>
      <c r="APM74" s="33"/>
      <c r="APN74" s="33"/>
      <c r="APO74" s="33"/>
      <c r="APP74" s="33"/>
      <c r="APQ74" s="33"/>
      <c r="APR74" s="33"/>
      <c r="APS74" s="33"/>
      <c r="APT74" s="33"/>
      <c r="APU74" s="33"/>
      <c r="APV74" s="33"/>
      <c r="APW74" s="33"/>
      <c r="APX74" s="33"/>
      <c r="APY74" s="33"/>
      <c r="APZ74" s="33"/>
      <c r="AQA74" s="33"/>
      <c r="AQB74" s="33"/>
      <c r="AQC74" s="33"/>
      <c r="AQD74" s="33"/>
      <c r="AQE74" s="33"/>
      <c r="AQF74" s="33"/>
      <c r="AQG74" s="33"/>
      <c r="AQH74" s="33"/>
      <c r="AQI74" s="33"/>
      <c r="AQJ74" s="33"/>
      <c r="AQK74" s="33"/>
      <c r="AQL74" s="33"/>
      <c r="AQM74" s="33"/>
      <c r="AQN74" s="33"/>
      <c r="AQO74" s="33"/>
      <c r="AQP74" s="33"/>
      <c r="AQQ74" s="33"/>
      <c r="AQR74" s="33"/>
      <c r="AQS74" s="33"/>
      <c r="AQT74" s="33"/>
      <c r="AQU74" s="33"/>
      <c r="AQV74" s="33"/>
      <c r="AQW74" s="33"/>
      <c r="AQX74" s="33"/>
      <c r="AQY74" s="33"/>
      <c r="AQZ74" s="33"/>
      <c r="ARA74" s="33"/>
      <c r="ARB74" s="33"/>
      <c r="ARC74" s="33"/>
      <c r="ARD74" s="33"/>
      <c r="ARE74" s="33"/>
      <c r="ARF74" s="33"/>
      <c r="ARG74" s="33"/>
      <c r="ARH74" s="33"/>
      <c r="ARI74" s="33"/>
      <c r="ARJ74" s="33"/>
      <c r="ARK74" s="33"/>
      <c r="ARL74" s="33"/>
      <c r="ARM74" s="33"/>
      <c r="ARN74" s="33"/>
      <c r="ARO74" s="33"/>
      <c r="ARP74" s="33"/>
      <c r="ARQ74" s="33"/>
      <c r="ARR74" s="33"/>
      <c r="ARS74" s="33"/>
      <c r="ART74" s="33"/>
      <c r="ARU74" s="33"/>
      <c r="ARV74" s="33"/>
      <c r="ARW74" s="33"/>
      <c r="ARX74" s="33"/>
      <c r="ARY74" s="33"/>
      <c r="ARZ74" s="33"/>
      <c r="ASA74" s="33"/>
      <c r="ASB74" s="33"/>
      <c r="ASC74" s="33"/>
      <c r="ASD74" s="33"/>
      <c r="ASE74" s="33"/>
      <c r="ASF74" s="33"/>
      <c r="ASG74" s="33"/>
      <c r="ASH74" s="33"/>
      <c r="ASI74" s="33"/>
      <c r="ASJ74" s="33"/>
      <c r="ASK74" s="33"/>
      <c r="ASL74" s="33"/>
      <c r="ASM74" s="33"/>
      <c r="ASN74" s="33"/>
      <c r="ASO74" s="33"/>
      <c r="ASP74" s="33"/>
      <c r="ASQ74" s="33"/>
      <c r="ASR74" s="33"/>
      <c r="ASS74" s="33"/>
      <c r="AST74" s="33"/>
      <c r="ASU74" s="33"/>
      <c r="ASV74" s="33"/>
      <c r="ASW74" s="33"/>
      <c r="ASX74" s="33"/>
      <c r="ASY74" s="33"/>
      <c r="ASZ74" s="33"/>
      <c r="ATA74" s="33"/>
      <c r="ATB74" s="33"/>
      <c r="ATC74" s="33"/>
      <c r="ATD74" s="33"/>
      <c r="ATE74" s="33"/>
      <c r="ATF74" s="33"/>
      <c r="ATG74" s="33"/>
      <c r="ATH74" s="33"/>
      <c r="ATI74" s="33"/>
      <c r="ATJ74" s="33"/>
      <c r="ATK74" s="33"/>
      <c r="ATL74" s="33"/>
      <c r="ATM74" s="33"/>
      <c r="ATN74" s="33"/>
      <c r="ATO74" s="33"/>
      <c r="ATP74" s="33"/>
      <c r="ATQ74" s="33"/>
      <c r="ATR74" s="33"/>
      <c r="ATS74" s="33"/>
      <c r="ATT74" s="33"/>
      <c r="ATU74" s="33"/>
      <c r="ATV74" s="33"/>
      <c r="ATW74" s="33"/>
      <c r="ATX74" s="33"/>
      <c r="ATY74" s="33"/>
      <c r="ATZ74" s="33"/>
      <c r="AUA74" s="33"/>
      <c r="AUB74" s="33"/>
      <c r="AUC74" s="33"/>
      <c r="AUD74" s="33"/>
      <c r="AUE74" s="33"/>
      <c r="AUF74" s="33"/>
      <c r="AUG74" s="33"/>
      <c r="AUH74" s="33"/>
      <c r="AUI74" s="33"/>
      <c r="AUJ74" s="33"/>
      <c r="AUK74" s="33"/>
      <c r="AUL74" s="33"/>
      <c r="AUM74" s="33"/>
      <c r="AUN74" s="33"/>
      <c r="AUO74" s="33"/>
      <c r="AUP74" s="33"/>
      <c r="AUQ74" s="33"/>
      <c r="AUR74" s="33"/>
      <c r="AUS74" s="33"/>
      <c r="AUT74" s="33"/>
      <c r="AUU74" s="33"/>
      <c r="AUV74" s="33"/>
      <c r="AUW74" s="33"/>
      <c r="AUX74" s="33"/>
      <c r="AUY74" s="33"/>
      <c r="AUZ74" s="33"/>
      <c r="AVA74" s="33"/>
      <c r="AVB74" s="33"/>
      <c r="AVC74" s="33"/>
      <c r="AVD74" s="33"/>
      <c r="AVE74" s="33"/>
      <c r="AVF74" s="33"/>
      <c r="AVG74" s="33"/>
      <c r="AVH74" s="33"/>
      <c r="AVI74" s="33"/>
      <c r="AVJ74" s="33"/>
      <c r="AVK74" s="33"/>
      <c r="AVL74" s="33"/>
      <c r="AVM74" s="33"/>
      <c r="AVN74" s="33"/>
      <c r="AVO74" s="33"/>
      <c r="AVP74" s="33"/>
      <c r="AVQ74" s="33"/>
      <c r="AVR74" s="33"/>
      <c r="AVS74" s="33"/>
      <c r="AVT74" s="33"/>
      <c r="AVU74" s="33"/>
      <c r="AVV74" s="33"/>
      <c r="AVW74" s="33"/>
      <c r="AVX74" s="33"/>
      <c r="AVY74" s="33"/>
      <c r="AVZ74" s="33"/>
      <c r="AWA74" s="33"/>
      <c r="AWB74" s="33"/>
      <c r="AWC74" s="33"/>
      <c r="AWD74" s="33"/>
      <c r="AWE74" s="33"/>
      <c r="AWF74" s="33"/>
      <c r="AWG74" s="33"/>
      <c r="AWH74" s="33"/>
      <c r="AWI74" s="33"/>
      <c r="AWJ74" s="33"/>
      <c r="AWK74" s="33"/>
      <c r="AWL74" s="33"/>
      <c r="AWM74" s="33"/>
      <c r="AWN74" s="33"/>
      <c r="AWO74" s="33"/>
      <c r="AWP74" s="33"/>
      <c r="AWQ74" s="33"/>
      <c r="AWR74" s="33"/>
      <c r="AWS74" s="33"/>
      <c r="AWT74" s="33"/>
      <c r="AWU74" s="33"/>
      <c r="AWV74" s="33"/>
      <c r="AWW74" s="33"/>
      <c r="AWX74" s="33"/>
      <c r="AWY74" s="33"/>
      <c r="AWZ74" s="33"/>
      <c r="AXA74" s="33"/>
      <c r="AXB74" s="33"/>
      <c r="AXC74" s="33"/>
      <c r="AXD74" s="33"/>
      <c r="AXE74" s="33"/>
      <c r="AXF74" s="33"/>
      <c r="AXG74" s="33"/>
      <c r="AXH74" s="33"/>
      <c r="AXI74" s="33"/>
      <c r="AXJ74" s="33"/>
      <c r="AXK74" s="33"/>
      <c r="AXL74" s="33"/>
      <c r="AXM74" s="33"/>
      <c r="AXN74" s="33"/>
      <c r="AXO74" s="33"/>
      <c r="AXP74" s="33"/>
      <c r="AXQ74" s="33"/>
      <c r="AXR74" s="33"/>
      <c r="AXS74" s="33"/>
      <c r="AXT74" s="33"/>
      <c r="AXU74" s="33"/>
      <c r="AXV74" s="33"/>
      <c r="AXW74" s="33"/>
      <c r="AXX74" s="33"/>
      <c r="AXY74" s="33"/>
      <c r="AXZ74" s="33"/>
      <c r="AYA74" s="33"/>
      <c r="AYB74" s="33"/>
      <c r="AYC74" s="33"/>
      <c r="AYD74" s="33"/>
      <c r="AYE74" s="33"/>
      <c r="AYF74" s="33"/>
      <c r="AYG74" s="33"/>
      <c r="AYH74" s="33"/>
      <c r="AYI74" s="33"/>
      <c r="AYJ74" s="33"/>
      <c r="AYK74" s="33"/>
      <c r="AYL74" s="33"/>
      <c r="AYM74" s="33"/>
      <c r="AYN74" s="33"/>
      <c r="AYO74" s="33"/>
      <c r="AYP74" s="33"/>
      <c r="AYQ74" s="33"/>
      <c r="AYR74" s="33"/>
      <c r="AYS74" s="33"/>
      <c r="AYT74" s="33"/>
      <c r="AYU74" s="33"/>
      <c r="AYV74" s="33"/>
      <c r="AYW74" s="33"/>
      <c r="AYX74" s="33"/>
      <c r="AYY74" s="33"/>
      <c r="AYZ74" s="33"/>
      <c r="AZA74" s="33"/>
      <c r="AZB74" s="33"/>
      <c r="AZC74" s="33"/>
      <c r="AZD74" s="33"/>
      <c r="AZE74" s="33"/>
      <c r="AZF74" s="33"/>
      <c r="AZG74" s="33"/>
      <c r="AZH74" s="33"/>
      <c r="AZI74" s="33"/>
      <c r="AZJ74" s="33"/>
      <c r="AZK74" s="33"/>
      <c r="AZL74" s="33"/>
      <c r="AZM74" s="33"/>
      <c r="AZN74" s="33"/>
      <c r="AZO74" s="33"/>
      <c r="AZP74" s="33"/>
      <c r="AZQ74" s="33"/>
      <c r="AZR74" s="33"/>
      <c r="AZS74" s="33"/>
      <c r="AZT74" s="33"/>
      <c r="AZU74" s="33"/>
      <c r="AZV74" s="33"/>
      <c r="AZW74" s="33"/>
      <c r="AZX74" s="33"/>
      <c r="AZY74" s="33"/>
      <c r="AZZ74" s="33"/>
      <c r="BAA74" s="33"/>
      <c r="BAB74" s="33"/>
      <c r="BAC74" s="33"/>
      <c r="BAD74" s="33"/>
      <c r="BAE74" s="33"/>
      <c r="BAF74" s="33"/>
      <c r="BAG74" s="33"/>
      <c r="BAH74" s="33"/>
      <c r="BAI74" s="33"/>
      <c r="BAJ74" s="33"/>
      <c r="BAK74" s="33"/>
      <c r="BAL74" s="33"/>
      <c r="BAM74" s="33"/>
      <c r="BAN74" s="33"/>
      <c r="BAO74" s="33"/>
      <c r="BAP74" s="33"/>
      <c r="BAQ74" s="33"/>
      <c r="BAR74" s="33"/>
      <c r="BAS74" s="33"/>
      <c r="BAT74" s="33"/>
      <c r="BAU74" s="33"/>
      <c r="BAV74" s="33"/>
      <c r="BAW74" s="33"/>
      <c r="BAX74" s="33"/>
      <c r="BAY74" s="33"/>
      <c r="BAZ74" s="33"/>
      <c r="BBA74" s="33"/>
      <c r="BBB74" s="33"/>
      <c r="BBC74" s="33"/>
      <c r="BBD74" s="33"/>
      <c r="BBE74" s="33"/>
      <c r="BBF74" s="33"/>
      <c r="BBG74" s="33"/>
      <c r="BBH74" s="33"/>
      <c r="BBI74" s="33"/>
      <c r="BBJ74" s="33"/>
      <c r="BBK74" s="33"/>
      <c r="BBL74" s="33"/>
      <c r="BBM74" s="33"/>
      <c r="BBN74" s="33"/>
      <c r="BBO74" s="33"/>
      <c r="BBP74" s="33"/>
      <c r="BBQ74" s="33"/>
      <c r="BBR74" s="33"/>
      <c r="BBS74" s="33"/>
      <c r="BBT74" s="33"/>
      <c r="BBU74" s="33"/>
      <c r="BBV74" s="33"/>
      <c r="BBW74" s="33"/>
      <c r="BBX74" s="33"/>
      <c r="BBY74" s="33"/>
      <c r="BBZ74" s="33"/>
      <c r="BCA74" s="33"/>
      <c r="BCB74" s="33"/>
      <c r="BCC74" s="33"/>
      <c r="BCD74" s="33"/>
      <c r="BCE74" s="33"/>
      <c r="BCF74" s="33"/>
      <c r="BCG74" s="33"/>
      <c r="BCH74" s="33"/>
      <c r="BCI74" s="33"/>
      <c r="BCJ74" s="33"/>
      <c r="BCK74" s="33"/>
      <c r="BCL74" s="33"/>
      <c r="BCM74" s="33"/>
      <c r="BCN74" s="33"/>
      <c r="BCO74" s="33"/>
      <c r="BCP74" s="33"/>
      <c r="BCQ74" s="33"/>
      <c r="BCR74" s="33"/>
      <c r="BCS74" s="33"/>
      <c r="BCT74" s="33"/>
      <c r="BCU74" s="33"/>
      <c r="BCV74" s="33"/>
      <c r="BCW74" s="33"/>
      <c r="BCX74" s="33"/>
      <c r="BCY74" s="33"/>
      <c r="BCZ74" s="33"/>
      <c r="BDA74" s="33"/>
      <c r="BDB74" s="33"/>
      <c r="BDC74" s="33"/>
      <c r="BDD74" s="33"/>
      <c r="BDE74" s="33"/>
      <c r="BDF74" s="33"/>
      <c r="BDG74" s="33"/>
      <c r="BDH74" s="33"/>
      <c r="BDI74" s="33"/>
      <c r="BDJ74" s="33"/>
      <c r="BDK74" s="33"/>
      <c r="BDL74" s="33"/>
      <c r="BDM74" s="33"/>
      <c r="BDN74" s="33"/>
      <c r="BDO74" s="33"/>
      <c r="BDP74" s="33"/>
      <c r="BDQ74" s="33"/>
      <c r="BDR74" s="33"/>
      <c r="BDS74" s="33"/>
      <c r="BDT74" s="33"/>
      <c r="BDU74" s="33"/>
      <c r="BDV74" s="33"/>
      <c r="BDW74" s="33"/>
      <c r="BDX74" s="33"/>
      <c r="BDY74" s="33"/>
      <c r="BDZ74" s="33"/>
      <c r="BEA74" s="33"/>
      <c r="BEB74" s="33"/>
      <c r="BEC74" s="33"/>
      <c r="BED74" s="33"/>
      <c r="BEE74" s="33"/>
      <c r="BEF74" s="33"/>
      <c r="BEG74" s="33"/>
      <c r="BEH74" s="33"/>
      <c r="BEI74" s="33"/>
      <c r="BEJ74" s="33"/>
      <c r="BEK74" s="33"/>
      <c r="BEL74" s="33"/>
      <c r="BEM74" s="33"/>
      <c r="BEN74" s="33"/>
      <c r="BEO74" s="33"/>
      <c r="BEP74" s="33"/>
      <c r="BEQ74" s="33"/>
      <c r="BER74" s="33"/>
      <c r="BES74" s="33"/>
      <c r="BET74" s="33"/>
      <c r="BEU74" s="33"/>
      <c r="BEV74" s="33"/>
      <c r="BEW74" s="33"/>
      <c r="BEX74" s="33"/>
      <c r="BEY74" s="33"/>
      <c r="BEZ74" s="33"/>
      <c r="BFA74" s="33"/>
      <c r="BFB74" s="33"/>
      <c r="BFC74" s="33"/>
      <c r="BFD74" s="33"/>
      <c r="BFE74" s="33"/>
      <c r="BFF74" s="33"/>
      <c r="BFG74" s="33"/>
      <c r="BFH74" s="33"/>
      <c r="BFI74" s="33"/>
      <c r="BFJ74" s="33"/>
      <c r="BFK74" s="33"/>
      <c r="BFL74" s="33"/>
      <c r="BFM74" s="33"/>
      <c r="BFN74" s="33"/>
      <c r="BFO74" s="33"/>
      <c r="BFP74" s="33"/>
      <c r="BFQ74" s="33"/>
      <c r="BFR74" s="33"/>
      <c r="BFS74" s="33"/>
      <c r="BFT74" s="33"/>
      <c r="BFU74" s="33"/>
      <c r="BFV74" s="33"/>
      <c r="BFW74" s="33"/>
      <c r="BFX74" s="33"/>
      <c r="BFY74" s="33"/>
      <c r="BFZ74" s="33"/>
      <c r="BGA74" s="33"/>
      <c r="BGB74" s="33"/>
      <c r="BGC74" s="33"/>
      <c r="BGD74" s="33"/>
      <c r="BGE74" s="33"/>
      <c r="BGF74" s="33"/>
      <c r="BGG74" s="33"/>
      <c r="BGH74" s="33"/>
      <c r="BGI74" s="33"/>
      <c r="BGJ74" s="33"/>
      <c r="BGK74" s="33"/>
      <c r="BGL74" s="33"/>
      <c r="BGM74" s="33"/>
      <c r="BGN74" s="33"/>
      <c r="BGO74" s="33"/>
      <c r="BGP74" s="33"/>
      <c r="BGQ74" s="33"/>
      <c r="BGR74" s="33"/>
      <c r="BGS74" s="33"/>
      <c r="BGT74" s="33"/>
      <c r="BGU74" s="33"/>
      <c r="BGV74" s="33"/>
      <c r="BGW74" s="33"/>
      <c r="BGX74" s="33"/>
      <c r="BGY74" s="33"/>
      <c r="BGZ74" s="33"/>
      <c r="BHA74" s="33"/>
      <c r="BHB74" s="33"/>
      <c r="BHC74" s="33"/>
      <c r="BHD74" s="33"/>
      <c r="BHE74" s="33"/>
      <c r="BHF74" s="33"/>
      <c r="BHG74" s="33"/>
      <c r="BHH74" s="33"/>
      <c r="BHI74" s="33"/>
      <c r="BHJ74" s="33"/>
      <c r="BHK74" s="33"/>
      <c r="BHL74" s="33"/>
      <c r="BHM74" s="33"/>
      <c r="BHN74" s="33"/>
      <c r="BHO74" s="33"/>
      <c r="BHP74" s="33"/>
      <c r="BHQ74" s="33"/>
      <c r="BHR74" s="33"/>
      <c r="BHS74" s="33"/>
      <c r="BHT74" s="33"/>
      <c r="BHU74" s="33"/>
      <c r="BHV74" s="33"/>
      <c r="BHW74" s="33"/>
      <c r="BHX74" s="33"/>
      <c r="BHY74" s="33"/>
      <c r="BHZ74" s="33"/>
      <c r="BIA74" s="33"/>
      <c r="BIB74" s="33"/>
      <c r="BIC74" s="33"/>
      <c r="BID74" s="33"/>
      <c r="BIE74" s="33"/>
      <c r="BIF74" s="33"/>
      <c r="BIG74" s="33"/>
      <c r="BIH74" s="33"/>
      <c r="BII74" s="33"/>
      <c r="BIJ74" s="33"/>
      <c r="BIK74" s="33"/>
      <c r="BIL74" s="33"/>
      <c r="BIM74" s="33"/>
      <c r="BIN74" s="33"/>
      <c r="BIO74" s="33"/>
      <c r="BIP74" s="33"/>
      <c r="BIQ74" s="33"/>
      <c r="BIR74" s="33"/>
      <c r="BIS74" s="33"/>
      <c r="BIT74" s="33"/>
      <c r="BIU74" s="33"/>
      <c r="BIV74" s="33"/>
      <c r="BIW74" s="33"/>
      <c r="BIX74" s="33"/>
      <c r="BIY74" s="33"/>
      <c r="BIZ74" s="33"/>
      <c r="BJA74" s="33"/>
      <c r="BJB74" s="33"/>
      <c r="BJC74" s="33"/>
      <c r="BJD74" s="33"/>
      <c r="BJE74" s="33"/>
      <c r="BJF74" s="33"/>
      <c r="BJG74" s="33"/>
      <c r="BJH74" s="33"/>
      <c r="BJI74" s="33"/>
      <c r="BJJ74" s="33"/>
      <c r="BJK74" s="33"/>
      <c r="BJL74" s="33"/>
      <c r="BJM74" s="33"/>
      <c r="BJN74" s="33"/>
      <c r="BJO74" s="33"/>
      <c r="BJP74" s="33"/>
      <c r="BJQ74" s="33"/>
      <c r="BJR74" s="33"/>
      <c r="BJS74" s="33"/>
      <c r="BJT74" s="33"/>
      <c r="BJU74" s="33"/>
      <c r="BJV74" s="33"/>
      <c r="BJW74" s="33"/>
      <c r="BJX74" s="33"/>
      <c r="BJY74" s="33"/>
      <c r="BJZ74" s="33"/>
      <c r="BKA74" s="33"/>
      <c r="BKB74" s="33"/>
      <c r="BKC74" s="33"/>
      <c r="BKD74" s="33"/>
      <c r="BKE74" s="33"/>
      <c r="BKF74" s="33"/>
      <c r="BKG74" s="33"/>
      <c r="BKH74" s="33"/>
      <c r="BKI74" s="33"/>
      <c r="BKJ74" s="33"/>
      <c r="BKK74" s="33"/>
      <c r="BKL74" s="33"/>
      <c r="BKM74" s="33"/>
      <c r="BKN74" s="33"/>
      <c r="BKO74" s="33"/>
      <c r="BKP74" s="33"/>
      <c r="BKQ74" s="33"/>
      <c r="BKR74" s="33"/>
      <c r="BKS74" s="33"/>
      <c r="BKT74" s="33"/>
      <c r="BKU74" s="33"/>
      <c r="BKV74" s="33"/>
      <c r="BKW74" s="33"/>
      <c r="BKX74" s="33"/>
      <c r="BKY74" s="33"/>
      <c r="BKZ74" s="33"/>
      <c r="BLA74" s="33"/>
      <c r="BLB74" s="33"/>
      <c r="BLC74" s="33"/>
      <c r="BLD74" s="33"/>
      <c r="BLE74" s="33"/>
      <c r="BLF74" s="33"/>
      <c r="BLG74" s="33"/>
      <c r="BLH74" s="33"/>
      <c r="BLI74" s="33"/>
      <c r="BLJ74" s="33"/>
      <c r="BLK74" s="33"/>
      <c r="BLL74" s="33"/>
      <c r="BLM74" s="33"/>
      <c r="BLN74" s="33"/>
      <c r="BLO74" s="33"/>
      <c r="BLP74" s="33"/>
      <c r="BLQ74" s="33"/>
      <c r="BLR74" s="33"/>
      <c r="BLS74" s="33"/>
      <c r="BLT74" s="33"/>
      <c r="BLU74" s="33"/>
      <c r="BLV74" s="33"/>
      <c r="BLW74" s="33"/>
      <c r="BLX74" s="33"/>
      <c r="BLY74" s="33"/>
      <c r="BLZ74" s="33"/>
      <c r="BMA74" s="33"/>
      <c r="BMB74" s="33"/>
      <c r="BMC74" s="33"/>
      <c r="BMD74" s="33"/>
      <c r="BME74" s="33"/>
      <c r="BMF74" s="33"/>
      <c r="BMG74" s="33"/>
      <c r="BMH74" s="33"/>
      <c r="BMI74" s="33"/>
      <c r="BMJ74" s="33"/>
      <c r="BMK74" s="33"/>
      <c r="BML74" s="33"/>
      <c r="BMM74" s="33"/>
      <c r="BMN74" s="33"/>
      <c r="BMO74" s="33"/>
      <c r="BMP74" s="33"/>
      <c r="BMQ74" s="33"/>
      <c r="BMR74" s="33"/>
      <c r="BMS74" s="33"/>
      <c r="BMT74" s="33"/>
      <c r="BMU74" s="33"/>
      <c r="BMV74" s="33"/>
      <c r="BMW74" s="33"/>
      <c r="BMX74" s="33"/>
      <c r="BMY74" s="33"/>
      <c r="BMZ74" s="33"/>
      <c r="BNA74" s="33"/>
      <c r="BNB74" s="33"/>
      <c r="BNC74" s="33"/>
      <c r="BND74" s="33"/>
      <c r="BNE74" s="33"/>
      <c r="BNF74" s="33"/>
      <c r="BNG74" s="33"/>
      <c r="BNH74" s="33"/>
      <c r="BNI74" s="33"/>
      <c r="BNJ74" s="33"/>
      <c r="BNK74" s="33"/>
      <c r="BNL74" s="33"/>
      <c r="BNM74" s="33"/>
      <c r="BNN74" s="33"/>
      <c r="BNO74" s="33"/>
      <c r="BNP74" s="33"/>
      <c r="BNQ74" s="33"/>
      <c r="BNR74" s="33"/>
      <c r="BNS74" s="33"/>
      <c r="BNT74" s="33"/>
      <c r="BNU74" s="33"/>
      <c r="BNV74" s="33"/>
      <c r="BNW74" s="33"/>
      <c r="BNX74" s="33"/>
      <c r="BNY74" s="33"/>
      <c r="BNZ74" s="33"/>
      <c r="BOA74" s="33"/>
      <c r="BOB74" s="33"/>
      <c r="BOC74" s="33"/>
      <c r="BOD74" s="33"/>
      <c r="BOE74" s="33"/>
      <c r="BOF74" s="33"/>
      <c r="BOG74" s="33"/>
      <c r="BOH74" s="33"/>
      <c r="BOI74" s="33"/>
      <c r="BOJ74" s="33"/>
      <c r="BOK74" s="33"/>
      <c r="BOL74" s="33"/>
      <c r="BOM74" s="33"/>
      <c r="BON74" s="33"/>
      <c r="BOO74" s="33"/>
      <c r="BOP74" s="33"/>
      <c r="BOQ74" s="33"/>
      <c r="BOR74" s="33"/>
      <c r="BOS74" s="33"/>
      <c r="BOT74" s="33"/>
      <c r="BOU74" s="33"/>
      <c r="BOV74" s="33"/>
      <c r="BOW74" s="33"/>
      <c r="BOX74" s="33"/>
      <c r="BOY74" s="33"/>
      <c r="BOZ74" s="33"/>
      <c r="BPA74" s="33"/>
      <c r="BPB74" s="33"/>
      <c r="BPC74" s="33"/>
      <c r="BPD74" s="33"/>
      <c r="BPE74" s="33"/>
      <c r="BPF74" s="33"/>
      <c r="BPG74" s="33"/>
      <c r="BPH74" s="33"/>
      <c r="BPI74" s="33"/>
      <c r="BPJ74" s="33"/>
      <c r="BPK74" s="33"/>
      <c r="BPL74" s="33"/>
      <c r="BPM74" s="33"/>
      <c r="BPN74" s="33"/>
      <c r="BPO74" s="33"/>
      <c r="BPP74" s="33"/>
      <c r="BPQ74" s="33"/>
      <c r="BPR74" s="33"/>
      <c r="BPS74" s="33"/>
      <c r="BPT74" s="33"/>
      <c r="BPU74" s="33"/>
      <c r="BPV74" s="33"/>
      <c r="BPW74" s="33"/>
      <c r="BPX74" s="33"/>
      <c r="BPY74" s="33"/>
      <c r="BPZ74" s="33"/>
      <c r="BQA74" s="33"/>
      <c r="BQB74" s="33"/>
      <c r="BQC74" s="33"/>
      <c r="BQD74" s="33"/>
      <c r="BQE74" s="33"/>
      <c r="BQF74" s="33"/>
      <c r="BQG74" s="33"/>
      <c r="BQH74" s="33"/>
      <c r="BQI74" s="33"/>
      <c r="BQJ74" s="33"/>
      <c r="BQK74" s="33"/>
      <c r="BQL74" s="33"/>
      <c r="BQM74" s="33"/>
      <c r="BQN74" s="33"/>
      <c r="BQO74" s="33"/>
      <c r="BQP74" s="33"/>
      <c r="BQQ74" s="33"/>
      <c r="BQR74" s="33"/>
      <c r="BQS74" s="33"/>
      <c r="BQT74" s="33"/>
      <c r="BQU74" s="33"/>
      <c r="BQV74" s="33"/>
      <c r="BQW74" s="33"/>
      <c r="BQX74" s="33"/>
      <c r="BQY74" s="33"/>
      <c r="BQZ74" s="33"/>
      <c r="BRA74" s="33"/>
      <c r="BRB74" s="33"/>
      <c r="BRC74" s="33"/>
      <c r="BRD74" s="33"/>
      <c r="BRE74" s="33"/>
      <c r="BRF74" s="33"/>
      <c r="BRG74" s="33"/>
      <c r="BRH74" s="33"/>
      <c r="BRI74" s="33"/>
      <c r="BRJ74" s="33"/>
      <c r="BRK74" s="33"/>
      <c r="BRL74" s="33"/>
      <c r="BRM74" s="33"/>
      <c r="BRN74" s="33"/>
      <c r="BRO74" s="33"/>
      <c r="BRP74" s="33"/>
      <c r="BRQ74" s="33"/>
      <c r="BRR74" s="33"/>
      <c r="BRS74" s="33"/>
      <c r="BRT74" s="33"/>
      <c r="BRU74" s="33"/>
      <c r="BRV74" s="33"/>
      <c r="BRW74" s="33"/>
      <c r="BRX74" s="33"/>
      <c r="BRY74" s="33"/>
      <c r="BRZ74" s="33"/>
      <c r="BSA74" s="33"/>
      <c r="BSB74" s="33"/>
      <c r="BSC74" s="33"/>
      <c r="BSD74" s="33"/>
      <c r="BSE74" s="33"/>
      <c r="BSF74" s="33"/>
      <c r="BSG74" s="33"/>
      <c r="BSH74" s="33"/>
      <c r="BSI74" s="33"/>
      <c r="BSJ74" s="33"/>
      <c r="BSK74" s="33"/>
      <c r="BSL74" s="33"/>
      <c r="BSM74" s="33"/>
      <c r="BSN74" s="33"/>
      <c r="BSO74" s="33"/>
      <c r="BSP74" s="33"/>
      <c r="BSQ74" s="33"/>
      <c r="BSR74" s="33"/>
      <c r="BSS74" s="33"/>
      <c r="BST74" s="33"/>
      <c r="BSU74" s="33"/>
      <c r="BSV74" s="33"/>
      <c r="BSW74" s="33"/>
      <c r="BSX74" s="33"/>
      <c r="BSY74" s="33"/>
      <c r="BSZ74" s="33"/>
      <c r="BTA74" s="33"/>
      <c r="BTB74" s="33"/>
      <c r="BTC74" s="33"/>
      <c r="BTD74" s="33"/>
      <c r="BTE74" s="33"/>
      <c r="BTF74" s="33"/>
      <c r="BTG74" s="33"/>
      <c r="BTH74" s="33"/>
      <c r="BTI74" s="33"/>
      <c r="BTJ74" s="33"/>
      <c r="BTK74" s="33"/>
      <c r="BTL74" s="33"/>
      <c r="BTM74" s="33"/>
      <c r="BTN74" s="33"/>
      <c r="BTO74" s="33"/>
      <c r="BTP74" s="33"/>
      <c r="BTQ74" s="33"/>
      <c r="BTR74" s="33"/>
      <c r="BTS74" s="33"/>
      <c r="BTT74" s="33"/>
      <c r="BTU74" s="33"/>
      <c r="BTV74" s="33"/>
      <c r="BTW74" s="33"/>
      <c r="BTX74" s="33"/>
      <c r="BTY74" s="33"/>
      <c r="BTZ74" s="33"/>
      <c r="BUA74" s="33"/>
      <c r="BUB74" s="33"/>
      <c r="BUC74" s="33"/>
      <c r="BUD74" s="33"/>
      <c r="BUE74" s="33"/>
      <c r="BUF74" s="33"/>
      <c r="BUG74" s="33"/>
      <c r="BUH74" s="33"/>
      <c r="BUI74" s="33"/>
      <c r="BUJ74" s="33"/>
      <c r="BUK74" s="33"/>
      <c r="BUL74" s="33"/>
      <c r="BUM74" s="33"/>
      <c r="BUN74" s="33"/>
      <c r="BUO74" s="33"/>
      <c r="BUP74" s="33"/>
      <c r="BUQ74" s="33"/>
      <c r="BUR74" s="33"/>
      <c r="BUS74" s="33"/>
      <c r="BUT74" s="33"/>
      <c r="BUU74" s="33"/>
      <c r="BUV74" s="33"/>
      <c r="BUW74" s="33"/>
      <c r="BUX74" s="33"/>
      <c r="BUY74" s="33"/>
      <c r="BUZ74" s="33"/>
      <c r="BVA74" s="33"/>
      <c r="BVB74" s="33"/>
      <c r="BVC74" s="33"/>
      <c r="BVD74" s="33"/>
      <c r="BVE74" s="33"/>
      <c r="BVF74" s="33"/>
      <c r="BVG74" s="33"/>
      <c r="BVH74" s="33"/>
      <c r="BVI74" s="33"/>
      <c r="BVJ74" s="33"/>
      <c r="BVK74" s="33"/>
      <c r="BVL74" s="33"/>
      <c r="BVM74" s="33"/>
      <c r="BVN74" s="33"/>
      <c r="BVO74" s="33"/>
      <c r="BVP74" s="33"/>
      <c r="BVQ74" s="33"/>
      <c r="BVR74" s="33"/>
      <c r="BVS74" s="33"/>
      <c r="BVT74" s="33"/>
      <c r="BVU74" s="33"/>
      <c r="BVV74" s="33"/>
      <c r="BVW74" s="33"/>
      <c r="BVX74" s="33"/>
      <c r="BVY74" s="33"/>
      <c r="BVZ74" s="33"/>
      <c r="BWA74" s="33"/>
      <c r="BWB74" s="33"/>
      <c r="BWC74" s="33"/>
      <c r="BWD74" s="33"/>
      <c r="BWE74" s="33"/>
      <c r="BWF74" s="33"/>
      <c r="BWG74" s="33"/>
      <c r="BWH74" s="33"/>
      <c r="BWI74" s="33"/>
      <c r="BWJ74" s="33"/>
      <c r="BWK74" s="33"/>
      <c r="BWL74" s="33"/>
      <c r="BWM74" s="33"/>
      <c r="BWN74" s="33"/>
      <c r="BWO74" s="33"/>
      <c r="BWP74" s="33"/>
      <c r="BWQ74" s="33"/>
      <c r="BWR74" s="33"/>
      <c r="BWS74" s="33"/>
      <c r="BWT74" s="33"/>
      <c r="BWU74" s="33"/>
      <c r="BWV74" s="33"/>
      <c r="BWW74" s="33"/>
      <c r="BWX74" s="33"/>
      <c r="BWY74" s="33"/>
      <c r="BWZ74" s="33"/>
      <c r="BXA74" s="33"/>
      <c r="BXB74" s="33"/>
      <c r="BXC74" s="33"/>
      <c r="BXD74" s="33"/>
      <c r="BXE74" s="33"/>
      <c r="BXF74" s="33"/>
      <c r="BXG74" s="33"/>
      <c r="BXH74" s="33"/>
      <c r="BXI74" s="33"/>
      <c r="BXJ74" s="33"/>
      <c r="BXK74" s="33"/>
      <c r="BXL74" s="33"/>
      <c r="BXM74" s="33"/>
      <c r="BXN74" s="33"/>
      <c r="BXO74" s="33"/>
      <c r="BXP74" s="33"/>
      <c r="BXQ74" s="33"/>
      <c r="BXR74" s="33"/>
      <c r="BXS74" s="33"/>
      <c r="BXT74" s="33"/>
      <c r="BXU74" s="33"/>
      <c r="BXV74" s="33"/>
      <c r="BXW74" s="33"/>
      <c r="BXX74" s="33"/>
      <c r="BXY74" s="33"/>
      <c r="BXZ74" s="33"/>
      <c r="BYA74" s="33"/>
      <c r="BYB74" s="33"/>
      <c r="BYC74" s="33"/>
      <c r="BYD74" s="33"/>
      <c r="BYE74" s="33"/>
      <c r="BYF74" s="33"/>
      <c r="BYG74" s="33"/>
      <c r="BYH74" s="33"/>
      <c r="BYI74" s="33"/>
      <c r="BYJ74" s="33"/>
      <c r="BYK74" s="33"/>
      <c r="BYL74" s="33"/>
      <c r="BYM74" s="33"/>
      <c r="BYN74" s="33"/>
      <c r="BYO74" s="33"/>
      <c r="BYP74" s="33"/>
      <c r="BYQ74" s="33"/>
      <c r="BYR74" s="33"/>
      <c r="BYS74" s="33"/>
      <c r="BYT74" s="33"/>
      <c r="BYU74" s="33"/>
      <c r="BYV74" s="33"/>
      <c r="BYW74" s="33"/>
      <c r="BYX74" s="33"/>
      <c r="BYY74" s="33"/>
      <c r="BYZ74" s="33"/>
      <c r="BZA74" s="33"/>
      <c r="BZB74" s="33"/>
      <c r="BZC74" s="33"/>
      <c r="BZD74" s="33"/>
      <c r="BZE74" s="33"/>
      <c r="BZF74" s="33"/>
      <c r="BZG74" s="33"/>
      <c r="BZH74" s="33"/>
      <c r="BZI74" s="33"/>
      <c r="BZJ74" s="33"/>
      <c r="BZK74" s="33"/>
      <c r="BZL74" s="33"/>
      <c r="BZM74" s="33"/>
      <c r="BZN74" s="33"/>
      <c r="BZO74" s="33"/>
      <c r="BZP74" s="33"/>
      <c r="BZQ74" s="33"/>
      <c r="BZR74" s="33"/>
      <c r="BZS74" s="33"/>
      <c r="BZT74" s="33"/>
      <c r="BZU74" s="33"/>
      <c r="BZV74" s="33"/>
      <c r="BZW74" s="33"/>
      <c r="BZX74" s="33"/>
      <c r="BZY74" s="33"/>
      <c r="BZZ74" s="33"/>
      <c r="CAA74" s="33"/>
      <c r="CAB74" s="33"/>
      <c r="CAC74" s="33"/>
      <c r="CAD74" s="33"/>
      <c r="CAE74" s="33"/>
      <c r="CAF74" s="33"/>
      <c r="CAG74" s="33"/>
      <c r="CAH74" s="33"/>
      <c r="CAI74" s="33"/>
      <c r="CAJ74" s="33"/>
      <c r="CAK74" s="33"/>
      <c r="CAL74" s="33"/>
      <c r="CAM74" s="33"/>
      <c r="CAN74" s="33"/>
      <c r="CAO74" s="33"/>
      <c r="CAP74" s="33"/>
      <c r="CAQ74" s="33"/>
      <c r="CAR74" s="33"/>
      <c r="CAS74" s="33"/>
      <c r="CAT74" s="33"/>
      <c r="CAU74" s="33"/>
      <c r="CAV74" s="33"/>
      <c r="CAW74" s="33"/>
      <c r="CAX74" s="33"/>
      <c r="CAY74" s="33"/>
      <c r="CAZ74" s="33"/>
      <c r="CBA74" s="33"/>
      <c r="CBB74" s="33"/>
      <c r="CBC74" s="33"/>
      <c r="CBD74" s="33"/>
      <c r="CBE74" s="33"/>
      <c r="CBF74" s="33"/>
      <c r="CBG74" s="33"/>
      <c r="CBH74" s="33"/>
      <c r="CBI74" s="33"/>
      <c r="CBJ74" s="33"/>
      <c r="CBK74" s="33"/>
      <c r="CBL74" s="33"/>
      <c r="CBM74" s="33"/>
      <c r="CBN74" s="33"/>
      <c r="CBO74" s="33"/>
      <c r="CBP74" s="33"/>
      <c r="CBQ74" s="33"/>
      <c r="CBR74" s="33"/>
      <c r="CBS74" s="33"/>
      <c r="CBT74" s="33"/>
      <c r="CBU74" s="33"/>
      <c r="CBV74" s="33"/>
      <c r="CBW74" s="33"/>
      <c r="CBX74" s="33"/>
      <c r="CBY74" s="33"/>
      <c r="CBZ74" s="33"/>
      <c r="CCA74" s="33"/>
      <c r="CCB74" s="33"/>
      <c r="CCC74" s="33"/>
      <c r="CCD74" s="33"/>
      <c r="CCE74" s="33"/>
      <c r="CCF74" s="33"/>
      <c r="CCG74" s="33"/>
      <c r="CCH74" s="33"/>
      <c r="CCI74" s="33"/>
      <c r="CCJ74" s="33"/>
      <c r="CCK74" s="33"/>
      <c r="CCL74" s="33"/>
      <c r="CCM74" s="33"/>
      <c r="CCN74" s="33"/>
      <c r="CCO74" s="33"/>
      <c r="CCP74" s="33"/>
      <c r="CCQ74" s="33"/>
      <c r="CCR74" s="33"/>
      <c r="CCS74" s="33"/>
      <c r="CCT74" s="33"/>
      <c r="CCU74" s="33"/>
      <c r="CCV74" s="33"/>
      <c r="CCW74" s="33"/>
      <c r="CCX74" s="33"/>
      <c r="CCY74" s="33"/>
      <c r="CCZ74" s="33"/>
      <c r="CDA74" s="33"/>
      <c r="CDB74" s="33"/>
      <c r="CDC74" s="33"/>
      <c r="CDD74" s="33"/>
      <c r="CDE74" s="33"/>
      <c r="CDF74" s="33"/>
      <c r="CDG74" s="33"/>
      <c r="CDH74" s="33"/>
      <c r="CDI74" s="33"/>
      <c r="CDJ74" s="33"/>
      <c r="CDK74" s="33"/>
      <c r="CDL74" s="33"/>
      <c r="CDM74" s="33"/>
      <c r="CDN74" s="33"/>
      <c r="CDO74" s="33"/>
      <c r="CDP74" s="33"/>
      <c r="CDQ74" s="33"/>
      <c r="CDR74" s="33"/>
      <c r="CDS74" s="33"/>
      <c r="CDT74" s="33"/>
      <c r="CDU74" s="33"/>
      <c r="CDV74" s="33"/>
      <c r="CDW74" s="33"/>
      <c r="CDX74" s="33"/>
      <c r="CDY74" s="33"/>
      <c r="CDZ74" s="33"/>
      <c r="CEA74" s="33"/>
      <c r="CEB74" s="33"/>
      <c r="CEC74" s="33"/>
      <c r="CED74" s="33"/>
      <c r="CEE74" s="33"/>
      <c r="CEF74" s="33"/>
      <c r="CEG74" s="33"/>
      <c r="CEH74" s="33"/>
      <c r="CEI74" s="33"/>
      <c r="CEJ74" s="33"/>
      <c r="CEK74" s="33"/>
      <c r="CEL74" s="33"/>
      <c r="CEM74" s="33"/>
      <c r="CEN74" s="33"/>
      <c r="CEO74" s="33"/>
      <c r="CEP74" s="33"/>
      <c r="CEQ74" s="33"/>
      <c r="CER74" s="33"/>
      <c r="CES74" s="33"/>
      <c r="CET74" s="33"/>
      <c r="CEU74" s="33"/>
      <c r="CEV74" s="33"/>
      <c r="CEW74" s="33"/>
      <c r="CEX74" s="33"/>
      <c r="CEY74" s="33"/>
      <c r="CEZ74" s="33"/>
      <c r="CFA74" s="33"/>
      <c r="CFB74" s="33"/>
      <c r="CFC74" s="33"/>
      <c r="CFD74" s="33"/>
      <c r="CFE74" s="33"/>
      <c r="CFF74" s="33"/>
      <c r="CFG74" s="33"/>
      <c r="CFH74" s="33"/>
      <c r="CFI74" s="33"/>
      <c r="CFJ74" s="33"/>
      <c r="CFK74" s="33"/>
      <c r="CFL74" s="33"/>
      <c r="CFM74" s="33"/>
      <c r="CFN74" s="33"/>
      <c r="CFO74" s="33"/>
      <c r="CFP74" s="33"/>
      <c r="CFQ74" s="33"/>
      <c r="CFR74" s="33"/>
      <c r="CFS74" s="33"/>
      <c r="CFT74" s="33"/>
      <c r="CFU74" s="33"/>
      <c r="CFV74" s="33"/>
      <c r="CFW74" s="33"/>
      <c r="CFX74" s="33"/>
      <c r="CFY74" s="33"/>
      <c r="CFZ74" s="33"/>
      <c r="CGA74" s="33"/>
      <c r="CGB74" s="33"/>
      <c r="CGC74" s="33"/>
      <c r="CGD74" s="33"/>
      <c r="CGE74" s="33"/>
      <c r="CGF74" s="33"/>
      <c r="CGG74" s="33"/>
      <c r="CGH74" s="33"/>
      <c r="CGI74" s="33"/>
      <c r="CGJ74" s="33"/>
      <c r="CGK74" s="33"/>
      <c r="CGL74" s="33"/>
      <c r="CGM74" s="33"/>
      <c r="CGN74" s="33"/>
      <c r="CGO74" s="33"/>
      <c r="CGP74" s="33"/>
      <c r="CGQ74" s="33"/>
      <c r="CGR74" s="33"/>
      <c r="CGS74" s="33"/>
      <c r="CGT74" s="33"/>
      <c r="CGU74" s="33"/>
      <c r="CGV74" s="33"/>
      <c r="CGW74" s="33"/>
      <c r="CGX74" s="33"/>
      <c r="CGY74" s="33"/>
      <c r="CGZ74" s="33"/>
      <c r="CHA74" s="33"/>
      <c r="CHB74" s="33"/>
      <c r="CHC74" s="33"/>
      <c r="CHD74" s="33"/>
      <c r="CHE74" s="33"/>
      <c r="CHF74" s="33"/>
      <c r="CHG74" s="33"/>
      <c r="CHH74" s="33"/>
      <c r="CHI74" s="33"/>
      <c r="CHJ74" s="33"/>
      <c r="CHK74" s="33"/>
      <c r="CHL74" s="33"/>
      <c r="CHM74" s="33"/>
      <c r="CHN74" s="33"/>
      <c r="CHO74" s="33"/>
      <c r="CHP74" s="33"/>
      <c r="CHQ74" s="33"/>
      <c r="CHR74" s="33"/>
      <c r="CHS74" s="33"/>
      <c r="CHT74" s="33"/>
      <c r="CHU74" s="33"/>
      <c r="CHV74" s="33"/>
      <c r="CHW74" s="33"/>
      <c r="CHX74" s="33"/>
      <c r="CHY74" s="33"/>
      <c r="CHZ74" s="33"/>
      <c r="CIA74" s="33"/>
      <c r="CIB74" s="33"/>
      <c r="CIC74" s="33"/>
      <c r="CID74" s="33"/>
      <c r="CIE74" s="33"/>
      <c r="CIF74" s="33"/>
      <c r="CIG74" s="33"/>
      <c r="CIH74" s="33"/>
      <c r="CII74" s="33"/>
      <c r="CIJ74" s="33"/>
      <c r="CIK74" s="33"/>
      <c r="CIL74" s="33"/>
      <c r="CIM74" s="33"/>
      <c r="CIN74" s="33"/>
      <c r="CIO74" s="33"/>
      <c r="CIP74" s="33"/>
      <c r="CIQ74" s="33"/>
      <c r="CIR74" s="33"/>
      <c r="CIS74" s="33"/>
      <c r="CIT74" s="33"/>
      <c r="CIU74" s="33"/>
      <c r="CIV74" s="33"/>
      <c r="CIW74" s="33"/>
      <c r="CIX74" s="33"/>
      <c r="CIY74" s="33"/>
      <c r="CIZ74" s="33"/>
      <c r="CJA74" s="33"/>
      <c r="CJB74" s="33"/>
      <c r="CJC74" s="33"/>
      <c r="CJD74" s="33"/>
      <c r="CJE74" s="33"/>
      <c r="CJF74" s="33"/>
      <c r="CJG74" s="33"/>
      <c r="CJH74" s="33"/>
      <c r="CJI74" s="33"/>
      <c r="CJJ74" s="33"/>
      <c r="CJK74" s="33"/>
      <c r="CJL74" s="33"/>
      <c r="CJM74" s="33"/>
      <c r="CJN74" s="33"/>
      <c r="CJO74" s="33"/>
      <c r="CJP74" s="33"/>
      <c r="CJQ74" s="33"/>
      <c r="CJR74" s="33"/>
      <c r="CJS74" s="33"/>
      <c r="CJT74" s="33"/>
      <c r="CJU74" s="33"/>
      <c r="CJV74" s="33"/>
      <c r="CJW74" s="33"/>
      <c r="CJX74" s="33"/>
      <c r="CJY74" s="33"/>
      <c r="CJZ74" s="33"/>
      <c r="CKA74" s="33"/>
      <c r="CKB74" s="33"/>
      <c r="CKC74" s="33"/>
      <c r="CKD74" s="33"/>
      <c r="CKE74" s="33"/>
      <c r="CKF74" s="33"/>
      <c r="CKG74" s="33"/>
      <c r="CKH74" s="33"/>
      <c r="CKI74" s="33"/>
      <c r="CKJ74" s="33"/>
      <c r="CKK74" s="33"/>
      <c r="CKL74" s="33"/>
      <c r="CKM74" s="33"/>
      <c r="CKN74" s="33"/>
      <c r="CKO74" s="33"/>
      <c r="CKP74" s="33"/>
      <c r="CKQ74" s="33"/>
      <c r="CKR74" s="33"/>
      <c r="CKS74" s="33"/>
      <c r="CKT74" s="33"/>
      <c r="CKU74" s="33"/>
      <c r="CKV74" s="33"/>
      <c r="CKW74" s="33"/>
      <c r="CKX74" s="33"/>
      <c r="CKY74" s="33"/>
      <c r="CKZ74" s="33"/>
      <c r="CLA74" s="33"/>
      <c r="CLB74" s="33"/>
      <c r="CLC74" s="33"/>
      <c r="CLD74" s="33"/>
      <c r="CLE74" s="33"/>
      <c r="CLF74" s="33"/>
      <c r="CLG74" s="33"/>
      <c r="CLH74" s="33"/>
      <c r="CLI74" s="33"/>
      <c r="CLJ74" s="33"/>
      <c r="CLK74" s="33"/>
      <c r="CLL74" s="33"/>
      <c r="CLM74" s="33"/>
      <c r="CLN74" s="33"/>
      <c r="CLO74" s="33"/>
      <c r="CLP74" s="33"/>
      <c r="CLQ74" s="33"/>
      <c r="CLR74" s="33"/>
      <c r="CLS74" s="33"/>
      <c r="CLT74" s="33"/>
      <c r="CLU74" s="33"/>
      <c r="CLV74" s="33"/>
      <c r="CLW74" s="33"/>
      <c r="CLX74" s="33"/>
      <c r="CLY74" s="33"/>
      <c r="CLZ74" s="33"/>
      <c r="CMA74" s="33"/>
      <c r="CMB74" s="33"/>
      <c r="CMC74" s="33"/>
      <c r="CMD74" s="33"/>
      <c r="CME74" s="33"/>
      <c r="CMF74" s="33"/>
      <c r="CMG74" s="33"/>
      <c r="CMH74" s="33"/>
      <c r="CMI74" s="33"/>
      <c r="CMJ74" s="33"/>
      <c r="CMK74" s="33"/>
      <c r="CML74" s="33"/>
      <c r="CMM74" s="33"/>
      <c r="CMN74" s="33"/>
      <c r="CMO74" s="33"/>
      <c r="CMP74" s="33"/>
      <c r="CMQ74" s="33"/>
      <c r="CMR74" s="33"/>
      <c r="CMS74" s="33"/>
      <c r="CMT74" s="33"/>
      <c r="CMU74" s="33"/>
      <c r="CMV74" s="33"/>
      <c r="CMW74" s="33"/>
      <c r="CMX74" s="33"/>
      <c r="CMY74" s="33"/>
      <c r="CMZ74" s="33"/>
      <c r="CNA74" s="33"/>
      <c r="CNB74" s="33"/>
      <c r="CNC74" s="33"/>
      <c r="CND74" s="33"/>
      <c r="CNE74" s="33"/>
      <c r="CNF74" s="33"/>
      <c r="CNG74" s="33"/>
      <c r="CNH74" s="33"/>
      <c r="CNI74" s="33"/>
      <c r="CNJ74" s="33"/>
      <c r="CNK74" s="33"/>
      <c r="CNL74" s="33"/>
      <c r="CNM74" s="33"/>
      <c r="CNN74" s="33"/>
      <c r="CNO74" s="33"/>
      <c r="CNP74" s="33"/>
      <c r="CNQ74" s="33"/>
      <c r="CNR74" s="33"/>
      <c r="CNS74" s="33"/>
      <c r="CNT74" s="33"/>
      <c r="CNU74" s="33"/>
      <c r="CNV74" s="33"/>
      <c r="CNW74" s="33"/>
      <c r="CNX74" s="33"/>
      <c r="CNY74" s="33"/>
      <c r="CNZ74" s="33"/>
      <c r="COA74" s="33"/>
      <c r="COB74" s="33"/>
      <c r="COC74" s="33"/>
      <c r="COD74" s="33"/>
      <c r="COE74" s="33"/>
      <c r="COF74" s="33"/>
      <c r="COG74" s="33"/>
      <c r="COH74" s="33"/>
      <c r="COI74" s="33"/>
      <c r="COJ74" s="33"/>
      <c r="COK74" s="33"/>
      <c r="COL74" s="33"/>
      <c r="COM74" s="33"/>
      <c r="CON74" s="33"/>
      <c r="COO74" s="33"/>
      <c r="COP74" s="33"/>
      <c r="COQ74" s="33"/>
      <c r="COR74" s="33"/>
      <c r="COS74" s="33"/>
      <c r="COT74" s="33"/>
      <c r="COU74" s="33"/>
      <c r="COV74" s="33"/>
      <c r="COW74" s="33"/>
      <c r="COX74" s="33"/>
      <c r="COY74" s="33"/>
      <c r="COZ74" s="33"/>
      <c r="CPA74" s="33"/>
      <c r="CPB74" s="33"/>
      <c r="CPC74" s="33"/>
      <c r="CPD74" s="33"/>
      <c r="CPE74" s="33"/>
      <c r="CPF74" s="33"/>
      <c r="CPG74" s="33"/>
      <c r="CPH74" s="33"/>
      <c r="CPI74" s="33"/>
      <c r="CPJ74" s="33"/>
      <c r="CPK74" s="33"/>
      <c r="CPL74" s="33"/>
      <c r="CPM74" s="33"/>
      <c r="CPN74" s="33"/>
      <c r="CPO74" s="33"/>
      <c r="CPP74" s="33"/>
      <c r="CPQ74" s="33"/>
      <c r="CPR74" s="33"/>
      <c r="CPS74" s="33"/>
      <c r="CPT74" s="33"/>
      <c r="CPU74" s="33"/>
      <c r="CPV74" s="33"/>
      <c r="CPW74" s="33"/>
      <c r="CPX74" s="33"/>
      <c r="CPY74" s="33"/>
      <c r="CPZ74" s="33"/>
      <c r="CQA74" s="33"/>
      <c r="CQB74" s="33"/>
      <c r="CQC74" s="33"/>
      <c r="CQD74" s="33"/>
      <c r="CQE74" s="33"/>
      <c r="CQF74" s="33"/>
      <c r="CQG74" s="33"/>
      <c r="CQH74" s="33"/>
      <c r="CQI74" s="33"/>
      <c r="CQJ74" s="33"/>
      <c r="CQK74" s="33"/>
      <c r="CQL74" s="33"/>
      <c r="CQM74" s="33"/>
      <c r="CQN74" s="33"/>
      <c r="CQO74" s="33"/>
      <c r="CQP74" s="33"/>
      <c r="CQQ74" s="33"/>
      <c r="CQR74" s="33"/>
      <c r="CQS74" s="33"/>
      <c r="CQT74" s="33"/>
      <c r="CQU74" s="33"/>
      <c r="CQV74" s="33"/>
      <c r="CQW74" s="33"/>
      <c r="CQX74" s="33"/>
      <c r="CQY74" s="33"/>
      <c r="CQZ74" s="33"/>
      <c r="CRA74" s="33"/>
      <c r="CRB74" s="33"/>
      <c r="CRC74" s="33"/>
      <c r="CRD74" s="33"/>
      <c r="CRE74" s="33"/>
      <c r="CRF74" s="33"/>
      <c r="CRG74" s="33"/>
      <c r="CRH74" s="33"/>
      <c r="CRI74" s="33"/>
      <c r="CRJ74" s="33"/>
      <c r="CRK74" s="33"/>
      <c r="CRL74" s="33"/>
      <c r="CRM74" s="33"/>
      <c r="CRN74" s="33"/>
      <c r="CRO74" s="33"/>
      <c r="CRP74" s="33"/>
      <c r="CRQ74" s="33"/>
      <c r="CRR74" s="33"/>
      <c r="CRS74" s="33"/>
      <c r="CRT74" s="33"/>
      <c r="CRU74" s="33"/>
      <c r="CRV74" s="33"/>
      <c r="CRW74" s="33"/>
      <c r="CRX74" s="33"/>
      <c r="CRY74" s="33"/>
      <c r="CRZ74" s="33"/>
      <c r="CSA74" s="33"/>
      <c r="CSB74" s="33"/>
      <c r="CSC74" s="33"/>
      <c r="CSD74" s="33"/>
      <c r="CSE74" s="33"/>
      <c r="CSF74" s="33"/>
      <c r="CSG74" s="33"/>
      <c r="CSH74" s="33"/>
      <c r="CSI74" s="33"/>
      <c r="CSJ74" s="33"/>
      <c r="CSK74" s="33"/>
      <c r="CSL74" s="33"/>
      <c r="CSM74" s="33"/>
      <c r="CSN74" s="33"/>
      <c r="CSO74" s="33"/>
      <c r="CSP74" s="33"/>
      <c r="CSQ74" s="33"/>
      <c r="CSR74" s="33"/>
      <c r="CSS74" s="33"/>
      <c r="CST74" s="33"/>
      <c r="CSU74" s="33"/>
      <c r="CSV74" s="33"/>
      <c r="CSW74" s="33"/>
      <c r="CSX74" s="33"/>
      <c r="CSY74" s="33"/>
      <c r="CSZ74" s="33"/>
      <c r="CTA74" s="33"/>
      <c r="CTB74" s="33"/>
      <c r="CTC74" s="33"/>
      <c r="CTD74" s="33"/>
      <c r="CTE74" s="33"/>
      <c r="CTF74" s="33"/>
      <c r="CTG74" s="33"/>
      <c r="CTH74" s="33"/>
      <c r="CTI74" s="33"/>
      <c r="CTJ74" s="33"/>
      <c r="CTK74" s="33"/>
      <c r="CTL74" s="33"/>
      <c r="CTM74" s="33"/>
      <c r="CTN74" s="33"/>
      <c r="CTO74" s="33"/>
      <c r="CTP74" s="33"/>
      <c r="CTQ74" s="33"/>
      <c r="CTR74" s="33"/>
      <c r="CTS74" s="33"/>
      <c r="CTT74" s="33"/>
      <c r="CTU74" s="33"/>
      <c r="CTV74" s="33"/>
      <c r="CTW74" s="33"/>
      <c r="CTX74" s="33"/>
      <c r="CTY74" s="33"/>
      <c r="CTZ74" s="33"/>
      <c r="CUA74" s="33"/>
      <c r="CUB74" s="33"/>
      <c r="CUC74" s="33"/>
      <c r="CUD74" s="33"/>
      <c r="CUE74" s="33"/>
      <c r="CUF74" s="33"/>
      <c r="CUG74" s="33"/>
      <c r="CUH74" s="33"/>
      <c r="CUI74" s="33"/>
      <c r="CUJ74" s="33"/>
      <c r="CUK74" s="33"/>
      <c r="CUL74" s="33"/>
      <c r="CUM74" s="33"/>
      <c r="CUN74" s="33"/>
      <c r="CUO74" s="33"/>
      <c r="CUP74" s="33"/>
      <c r="CUQ74" s="33"/>
      <c r="CUR74" s="33"/>
      <c r="CUS74" s="33"/>
      <c r="CUT74" s="33"/>
      <c r="CUU74" s="33"/>
      <c r="CUV74" s="33"/>
      <c r="CUW74" s="33"/>
      <c r="CUX74" s="33"/>
      <c r="CUY74" s="33"/>
      <c r="CUZ74" s="33"/>
      <c r="CVA74" s="33"/>
      <c r="CVB74" s="33"/>
      <c r="CVC74" s="33"/>
      <c r="CVD74" s="33"/>
      <c r="CVE74" s="33"/>
      <c r="CVF74" s="33"/>
      <c r="CVG74" s="33"/>
      <c r="CVH74" s="33"/>
      <c r="CVI74" s="33"/>
      <c r="CVJ74" s="33"/>
      <c r="CVK74" s="33"/>
      <c r="CVL74" s="33"/>
      <c r="CVM74" s="33"/>
      <c r="CVN74" s="33"/>
      <c r="CVO74" s="33"/>
      <c r="CVP74" s="33"/>
      <c r="CVQ74" s="33"/>
      <c r="CVR74" s="33"/>
      <c r="CVS74" s="33"/>
      <c r="CVT74" s="33"/>
      <c r="CVU74" s="33"/>
      <c r="CVV74" s="33"/>
      <c r="CVW74" s="33"/>
      <c r="CVX74" s="33"/>
      <c r="CVY74" s="33"/>
      <c r="CVZ74" s="33"/>
      <c r="CWA74" s="33"/>
      <c r="CWB74" s="33"/>
      <c r="CWC74" s="33"/>
      <c r="CWD74" s="33"/>
      <c r="CWE74" s="33"/>
      <c r="CWF74" s="33"/>
      <c r="CWG74" s="33"/>
      <c r="CWH74" s="33"/>
      <c r="CWI74" s="33"/>
      <c r="CWJ74" s="33"/>
      <c r="CWK74" s="33"/>
      <c r="CWL74" s="33"/>
      <c r="CWM74" s="33"/>
      <c r="CWN74" s="33"/>
      <c r="CWO74" s="33"/>
      <c r="CWP74" s="33"/>
      <c r="CWQ74" s="33"/>
      <c r="CWR74" s="33"/>
      <c r="CWS74" s="33"/>
      <c r="CWT74" s="33"/>
      <c r="CWU74" s="33"/>
      <c r="CWV74" s="33"/>
      <c r="CWW74" s="33"/>
      <c r="CWX74" s="33"/>
      <c r="CWY74" s="33"/>
      <c r="CWZ74" s="33"/>
      <c r="CXA74" s="33"/>
      <c r="CXB74" s="33"/>
      <c r="CXC74" s="33"/>
      <c r="CXD74" s="33"/>
      <c r="CXE74" s="33"/>
      <c r="CXF74" s="33"/>
      <c r="CXG74" s="33"/>
      <c r="CXH74" s="33"/>
      <c r="CXI74" s="33"/>
      <c r="CXJ74" s="33"/>
      <c r="CXK74" s="33"/>
      <c r="CXL74" s="33"/>
      <c r="CXM74" s="33"/>
      <c r="CXN74" s="33"/>
      <c r="CXO74" s="33"/>
      <c r="CXP74" s="33"/>
      <c r="CXQ74" s="33"/>
      <c r="CXR74" s="33"/>
      <c r="CXS74" s="33"/>
      <c r="CXT74" s="33"/>
      <c r="CXU74" s="33"/>
      <c r="CXV74" s="33"/>
      <c r="CXW74" s="33"/>
      <c r="CXX74" s="33"/>
      <c r="CXY74" s="33"/>
      <c r="CXZ74" s="33"/>
      <c r="CYA74" s="33"/>
      <c r="CYB74" s="33"/>
      <c r="CYC74" s="33"/>
      <c r="CYD74" s="33"/>
      <c r="CYE74" s="33"/>
      <c r="CYF74" s="33"/>
      <c r="CYG74" s="33"/>
      <c r="CYH74" s="33"/>
      <c r="CYI74" s="33"/>
      <c r="CYJ74" s="33"/>
      <c r="CYK74" s="33"/>
      <c r="CYL74" s="33"/>
      <c r="CYM74" s="33"/>
      <c r="CYN74" s="33"/>
      <c r="CYO74" s="33"/>
      <c r="CYP74" s="33"/>
      <c r="CYQ74" s="33"/>
      <c r="CYR74" s="33"/>
      <c r="CYS74" s="33"/>
      <c r="CYT74" s="33"/>
      <c r="CYU74" s="33"/>
      <c r="CYV74" s="33"/>
      <c r="CYW74" s="33"/>
      <c r="CYX74" s="33"/>
      <c r="CYY74" s="33"/>
      <c r="CYZ74" s="33"/>
      <c r="CZA74" s="33"/>
      <c r="CZB74" s="33"/>
      <c r="CZC74" s="33"/>
      <c r="CZD74" s="33"/>
      <c r="CZE74" s="33"/>
      <c r="CZF74" s="33"/>
      <c r="CZG74" s="33"/>
      <c r="CZH74" s="33"/>
      <c r="CZI74" s="33"/>
      <c r="CZJ74" s="33"/>
      <c r="CZK74" s="33"/>
      <c r="CZL74" s="33"/>
      <c r="CZM74" s="33"/>
      <c r="CZN74" s="33"/>
      <c r="CZO74" s="33"/>
      <c r="CZP74" s="33"/>
      <c r="CZQ74" s="33"/>
      <c r="CZR74" s="33"/>
      <c r="CZS74" s="33"/>
      <c r="CZT74" s="33"/>
      <c r="CZU74" s="33"/>
      <c r="CZV74" s="33"/>
      <c r="CZW74" s="33"/>
      <c r="CZX74" s="33"/>
      <c r="CZY74" s="33"/>
      <c r="CZZ74" s="33"/>
      <c r="DAA74" s="33"/>
      <c r="DAB74" s="33"/>
      <c r="DAC74" s="33"/>
      <c r="DAD74" s="33"/>
      <c r="DAE74" s="33"/>
      <c r="DAF74" s="33"/>
      <c r="DAG74" s="33"/>
      <c r="DAH74" s="33"/>
      <c r="DAI74" s="33"/>
      <c r="DAJ74" s="33"/>
      <c r="DAK74" s="33"/>
      <c r="DAL74" s="33"/>
      <c r="DAM74" s="33"/>
      <c r="DAN74" s="33"/>
      <c r="DAO74" s="33"/>
      <c r="DAP74" s="33"/>
      <c r="DAQ74" s="33"/>
      <c r="DAR74" s="33"/>
      <c r="DAS74" s="33"/>
      <c r="DAT74" s="33"/>
      <c r="DAU74" s="33"/>
      <c r="DAV74" s="33"/>
      <c r="DAW74" s="33"/>
      <c r="DAX74" s="33"/>
      <c r="DAY74" s="33"/>
      <c r="DAZ74" s="33"/>
      <c r="DBA74" s="33"/>
      <c r="DBB74" s="33"/>
      <c r="DBC74" s="33"/>
      <c r="DBD74" s="33"/>
      <c r="DBE74" s="33"/>
      <c r="DBF74" s="33"/>
      <c r="DBG74" s="33"/>
      <c r="DBH74" s="33"/>
      <c r="DBI74" s="33"/>
      <c r="DBJ74" s="33"/>
      <c r="DBK74" s="33"/>
      <c r="DBL74" s="33"/>
      <c r="DBM74" s="33"/>
      <c r="DBN74" s="33"/>
      <c r="DBO74" s="33"/>
      <c r="DBP74" s="33"/>
      <c r="DBQ74" s="33"/>
      <c r="DBR74" s="33"/>
      <c r="DBS74" s="33"/>
      <c r="DBT74" s="33"/>
      <c r="DBU74" s="33"/>
      <c r="DBV74" s="33"/>
      <c r="DBW74" s="33"/>
      <c r="DBX74" s="33"/>
      <c r="DBY74" s="33"/>
      <c r="DBZ74" s="33"/>
      <c r="DCA74" s="33"/>
      <c r="DCB74" s="33"/>
      <c r="DCC74" s="33"/>
      <c r="DCD74" s="33"/>
      <c r="DCE74" s="33"/>
      <c r="DCF74" s="33"/>
      <c r="DCG74" s="33"/>
      <c r="DCH74" s="33"/>
      <c r="DCI74" s="33"/>
      <c r="DCJ74" s="33"/>
      <c r="DCK74" s="33"/>
      <c r="DCL74" s="33"/>
      <c r="DCM74" s="33"/>
      <c r="DCN74" s="33"/>
      <c r="DCO74" s="33"/>
      <c r="DCP74" s="33"/>
      <c r="DCQ74" s="33"/>
      <c r="DCR74" s="33"/>
      <c r="DCS74" s="33"/>
      <c r="DCT74" s="33"/>
      <c r="DCU74" s="33"/>
      <c r="DCV74" s="33"/>
      <c r="DCW74" s="33"/>
      <c r="DCX74" s="33"/>
      <c r="DCY74" s="33"/>
      <c r="DCZ74" s="33"/>
      <c r="DDA74" s="33"/>
      <c r="DDB74" s="33"/>
      <c r="DDC74" s="33"/>
      <c r="DDD74" s="33"/>
      <c r="DDE74" s="33"/>
      <c r="DDF74" s="33"/>
      <c r="DDG74" s="33"/>
      <c r="DDH74" s="33"/>
      <c r="DDI74" s="33"/>
      <c r="DDJ74" s="33"/>
      <c r="DDK74" s="33"/>
      <c r="DDL74" s="33"/>
      <c r="DDM74" s="33"/>
      <c r="DDN74" s="33"/>
      <c r="DDO74" s="33"/>
      <c r="DDP74" s="33"/>
      <c r="DDQ74" s="33"/>
      <c r="DDR74" s="33"/>
      <c r="DDS74" s="33"/>
      <c r="DDT74" s="33"/>
      <c r="DDU74" s="33"/>
      <c r="DDV74" s="33"/>
      <c r="DDW74" s="33"/>
      <c r="DDX74" s="33"/>
      <c r="DDY74" s="33"/>
      <c r="DDZ74" s="33"/>
      <c r="DEA74" s="33"/>
      <c r="DEB74" s="33"/>
      <c r="DEC74" s="33"/>
      <c r="DED74" s="33"/>
      <c r="DEE74" s="33"/>
      <c r="DEF74" s="33"/>
      <c r="DEG74" s="33"/>
      <c r="DEH74" s="33"/>
      <c r="DEI74" s="33"/>
      <c r="DEJ74" s="33"/>
      <c r="DEK74" s="33"/>
      <c r="DEL74" s="33"/>
      <c r="DEM74" s="33"/>
      <c r="DEN74" s="33"/>
      <c r="DEO74" s="33"/>
      <c r="DEP74" s="33"/>
      <c r="DEQ74" s="33"/>
      <c r="DER74" s="33"/>
      <c r="DES74" s="33"/>
      <c r="DET74" s="33"/>
      <c r="DEU74" s="33"/>
      <c r="DEV74" s="33"/>
      <c r="DEW74" s="33"/>
      <c r="DEX74" s="33"/>
      <c r="DEY74" s="33"/>
      <c r="DEZ74" s="33"/>
      <c r="DFA74" s="33"/>
      <c r="DFB74" s="33"/>
      <c r="DFC74" s="33"/>
      <c r="DFD74" s="33"/>
      <c r="DFE74" s="33"/>
      <c r="DFF74" s="33"/>
      <c r="DFG74" s="33"/>
      <c r="DFH74" s="33"/>
      <c r="DFI74" s="33"/>
      <c r="DFJ74" s="33"/>
      <c r="DFK74" s="33"/>
      <c r="DFL74" s="33"/>
      <c r="DFM74" s="33"/>
      <c r="DFN74" s="33"/>
      <c r="DFO74" s="33"/>
      <c r="DFP74" s="33"/>
      <c r="DFQ74" s="33"/>
      <c r="DFR74" s="33"/>
      <c r="DFS74" s="33"/>
      <c r="DFT74" s="33"/>
      <c r="DFU74" s="33"/>
      <c r="DFV74" s="33"/>
      <c r="DFW74" s="33"/>
      <c r="DFX74" s="33"/>
      <c r="DFY74" s="33"/>
      <c r="DFZ74" s="33"/>
      <c r="DGA74" s="33"/>
      <c r="DGB74" s="33"/>
      <c r="DGC74" s="33"/>
      <c r="DGD74" s="33"/>
      <c r="DGE74" s="33"/>
      <c r="DGF74" s="33"/>
      <c r="DGG74" s="33"/>
      <c r="DGH74" s="33"/>
      <c r="DGI74" s="33"/>
      <c r="DGJ74" s="33"/>
      <c r="DGK74" s="33"/>
      <c r="DGL74" s="33"/>
      <c r="DGM74" s="33"/>
      <c r="DGN74" s="33"/>
      <c r="DGO74" s="33"/>
      <c r="DGP74" s="33"/>
      <c r="DGQ74" s="33"/>
      <c r="DGR74" s="33"/>
      <c r="DGS74" s="33"/>
      <c r="DGT74" s="33"/>
      <c r="DGU74" s="33"/>
      <c r="DGV74" s="33"/>
      <c r="DGW74" s="33"/>
      <c r="DGX74" s="33"/>
      <c r="DGY74" s="33"/>
      <c r="DGZ74" s="33"/>
      <c r="DHA74" s="33"/>
      <c r="DHB74" s="33"/>
      <c r="DHC74" s="33"/>
      <c r="DHD74" s="33"/>
      <c r="DHE74" s="33"/>
      <c r="DHF74" s="33"/>
      <c r="DHG74" s="33"/>
      <c r="DHH74" s="33"/>
      <c r="DHI74" s="33"/>
      <c r="DHJ74" s="33"/>
      <c r="DHK74" s="33"/>
      <c r="DHL74" s="33"/>
      <c r="DHM74" s="33"/>
      <c r="DHN74" s="33"/>
      <c r="DHO74" s="33"/>
      <c r="DHP74" s="33"/>
      <c r="DHQ74" s="33"/>
      <c r="DHR74" s="33"/>
      <c r="DHS74" s="33"/>
      <c r="DHT74" s="33"/>
      <c r="DHU74" s="33"/>
      <c r="DHV74" s="33"/>
      <c r="DHW74" s="33"/>
      <c r="DHX74" s="33"/>
      <c r="DHY74" s="33"/>
      <c r="DHZ74" s="33"/>
      <c r="DIA74" s="33"/>
      <c r="DIB74" s="33"/>
      <c r="DIC74" s="33"/>
      <c r="DID74" s="33"/>
      <c r="DIE74" s="33"/>
      <c r="DIF74" s="33"/>
      <c r="DIG74" s="33"/>
      <c r="DIH74" s="33"/>
      <c r="DII74" s="33"/>
      <c r="DIJ74" s="33"/>
      <c r="DIK74" s="33"/>
      <c r="DIL74" s="33"/>
      <c r="DIM74" s="33"/>
      <c r="DIN74" s="33"/>
      <c r="DIO74" s="33"/>
      <c r="DIP74" s="33"/>
      <c r="DIQ74" s="33"/>
      <c r="DIR74" s="33"/>
      <c r="DIS74" s="33"/>
      <c r="DIT74" s="33"/>
      <c r="DIU74" s="33"/>
      <c r="DIV74" s="33"/>
      <c r="DIW74" s="33"/>
      <c r="DIX74" s="33"/>
      <c r="DIY74" s="33"/>
      <c r="DIZ74" s="33"/>
      <c r="DJA74" s="33"/>
      <c r="DJB74" s="33"/>
      <c r="DJC74" s="33"/>
      <c r="DJD74" s="33"/>
      <c r="DJE74" s="33"/>
      <c r="DJF74" s="33"/>
      <c r="DJG74" s="33"/>
      <c r="DJH74" s="33"/>
      <c r="DJI74" s="33"/>
      <c r="DJJ74" s="33"/>
      <c r="DJK74" s="33"/>
      <c r="DJL74" s="33"/>
      <c r="DJM74" s="33"/>
      <c r="DJN74" s="33"/>
      <c r="DJO74" s="33"/>
      <c r="DJP74" s="33"/>
      <c r="DJQ74" s="33"/>
      <c r="DJR74" s="33"/>
      <c r="DJS74" s="33"/>
      <c r="DJT74" s="33"/>
      <c r="DJU74" s="33"/>
      <c r="DJV74" s="33"/>
      <c r="DJW74" s="33"/>
      <c r="DJX74" s="33"/>
      <c r="DJY74" s="33"/>
      <c r="DJZ74" s="33"/>
      <c r="DKA74" s="33"/>
      <c r="DKB74" s="33"/>
      <c r="DKC74" s="33"/>
      <c r="DKD74" s="33"/>
      <c r="DKE74" s="33"/>
      <c r="DKF74" s="33"/>
      <c r="DKG74" s="33"/>
      <c r="DKH74" s="33"/>
      <c r="DKI74" s="33"/>
      <c r="DKJ74" s="33"/>
      <c r="DKK74" s="33"/>
      <c r="DKL74" s="33"/>
      <c r="DKM74" s="33"/>
      <c r="DKN74" s="33"/>
      <c r="DKO74" s="33"/>
      <c r="DKP74" s="33"/>
      <c r="DKQ74" s="33"/>
      <c r="DKR74" s="33"/>
      <c r="DKS74" s="33"/>
      <c r="DKT74" s="33"/>
      <c r="DKU74" s="33"/>
      <c r="DKV74" s="33"/>
      <c r="DKW74" s="33"/>
      <c r="DKX74" s="33"/>
      <c r="DKY74" s="33"/>
      <c r="DKZ74" s="33"/>
      <c r="DLA74" s="33"/>
      <c r="DLB74" s="33"/>
      <c r="DLC74" s="33"/>
      <c r="DLD74" s="33"/>
      <c r="DLE74" s="33"/>
      <c r="DLF74" s="33"/>
      <c r="DLG74" s="33"/>
      <c r="DLH74" s="33"/>
      <c r="DLI74" s="33"/>
      <c r="DLJ74" s="33"/>
      <c r="DLK74" s="33"/>
      <c r="DLL74" s="33"/>
      <c r="DLM74" s="33"/>
      <c r="DLN74" s="33"/>
      <c r="DLO74" s="33"/>
      <c r="DLP74" s="33"/>
      <c r="DLQ74" s="33"/>
      <c r="DLR74" s="33"/>
      <c r="DLS74" s="33"/>
      <c r="DLT74" s="33"/>
      <c r="DLU74" s="33"/>
      <c r="DLV74" s="33"/>
      <c r="DLW74" s="33"/>
      <c r="DLX74" s="33"/>
      <c r="DLY74" s="33"/>
      <c r="DLZ74" s="33"/>
      <c r="DMA74" s="33"/>
      <c r="DMB74" s="33"/>
      <c r="DMC74" s="33"/>
      <c r="DMD74" s="33"/>
      <c r="DME74" s="33"/>
      <c r="DMF74" s="33"/>
      <c r="DMG74" s="33"/>
      <c r="DMH74" s="33"/>
      <c r="DMI74" s="33"/>
      <c r="DMJ74" s="33"/>
      <c r="DMK74" s="33"/>
      <c r="DML74" s="33"/>
      <c r="DMM74" s="33"/>
      <c r="DMN74" s="33"/>
      <c r="DMO74" s="33"/>
      <c r="DMP74" s="33"/>
      <c r="DMQ74" s="33"/>
      <c r="DMR74" s="33"/>
      <c r="DMS74" s="33"/>
      <c r="DMT74" s="33"/>
      <c r="DMU74" s="33"/>
      <c r="DMV74" s="33"/>
      <c r="DMW74" s="33"/>
      <c r="DMX74" s="33"/>
      <c r="DMY74" s="33"/>
      <c r="DMZ74" s="33"/>
      <c r="DNA74" s="33"/>
      <c r="DNB74" s="33"/>
      <c r="DNC74" s="33"/>
      <c r="DND74" s="33"/>
      <c r="DNE74" s="33"/>
      <c r="DNF74" s="33"/>
      <c r="DNG74" s="33"/>
      <c r="DNH74" s="33"/>
      <c r="DNI74" s="33"/>
      <c r="DNJ74" s="33"/>
      <c r="DNK74" s="33"/>
      <c r="DNL74" s="33"/>
      <c r="DNM74" s="33"/>
      <c r="DNN74" s="33"/>
      <c r="DNO74" s="33"/>
      <c r="DNP74" s="33"/>
      <c r="DNQ74" s="33"/>
      <c r="DNR74" s="33"/>
      <c r="DNS74" s="33"/>
      <c r="DNT74" s="33"/>
      <c r="DNU74" s="33"/>
      <c r="DNV74" s="33"/>
      <c r="DNW74" s="33"/>
      <c r="DNX74" s="33"/>
      <c r="DNY74" s="33"/>
      <c r="DNZ74" s="33"/>
      <c r="DOA74" s="33"/>
      <c r="DOB74" s="33"/>
      <c r="DOC74" s="33"/>
      <c r="DOD74" s="33"/>
      <c r="DOE74" s="33"/>
      <c r="DOF74" s="33"/>
      <c r="DOG74" s="33"/>
      <c r="DOH74" s="33"/>
      <c r="DOI74" s="33"/>
      <c r="DOJ74" s="33"/>
      <c r="DOK74" s="33"/>
      <c r="DOL74" s="33"/>
      <c r="DOM74" s="33"/>
      <c r="DON74" s="33"/>
      <c r="DOO74" s="33"/>
      <c r="DOP74" s="33"/>
      <c r="DOQ74" s="33"/>
      <c r="DOR74" s="33"/>
      <c r="DOS74" s="33"/>
      <c r="DOT74" s="33"/>
      <c r="DOU74" s="33"/>
      <c r="DOV74" s="33"/>
      <c r="DOW74" s="33"/>
      <c r="DOX74" s="33"/>
      <c r="DOY74" s="33"/>
      <c r="DOZ74" s="33"/>
      <c r="DPA74" s="33"/>
      <c r="DPB74" s="33"/>
      <c r="DPC74" s="33"/>
      <c r="DPD74" s="33"/>
      <c r="DPE74" s="33"/>
      <c r="DPF74" s="33"/>
      <c r="DPG74" s="33"/>
      <c r="DPH74" s="33"/>
      <c r="DPI74" s="33"/>
      <c r="DPJ74" s="33"/>
      <c r="DPK74" s="33"/>
      <c r="DPL74" s="33"/>
      <c r="DPM74" s="33"/>
      <c r="DPN74" s="33"/>
      <c r="DPO74" s="33"/>
      <c r="DPP74" s="33"/>
      <c r="DPQ74" s="33"/>
      <c r="DPR74" s="33"/>
      <c r="DPS74" s="33"/>
      <c r="DPT74" s="33"/>
      <c r="DPU74" s="33"/>
      <c r="DPV74" s="33"/>
      <c r="DPW74" s="33"/>
      <c r="DPX74" s="33"/>
      <c r="DPY74" s="33"/>
      <c r="DPZ74" s="33"/>
      <c r="DQA74" s="33"/>
      <c r="DQB74" s="33"/>
      <c r="DQC74" s="33"/>
      <c r="DQD74" s="33"/>
      <c r="DQE74" s="33"/>
      <c r="DQF74" s="33"/>
      <c r="DQG74" s="33"/>
      <c r="DQH74" s="33"/>
      <c r="DQI74" s="33"/>
      <c r="DQJ74" s="33"/>
      <c r="DQK74" s="33"/>
      <c r="DQL74" s="33"/>
      <c r="DQM74" s="33"/>
      <c r="DQN74" s="33"/>
      <c r="DQO74" s="33"/>
      <c r="DQP74" s="33"/>
      <c r="DQQ74" s="33"/>
      <c r="DQR74" s="33"/>
      <c r="DQS74" s="33"/>
      <c r="DQT74" s="33"/>
      <c r="DQU74" s="33"/>
      <c r="DQV74" s="33"/>
      <c r="DQW74" s="33"/>
      <c r="DQX74" s="33"/>
      <c r="DQY74" s="33"/>
      <c r="DQZ74" s="33"/>
      <c r="DRA74" s="33"/>
      <c r="DRB74" s="33"/>
      <c r="DRC74" s="33"/>
      <c r="DRD74" s="33"/>
      <c r="DRE74" s="33"/>
      <c r="DRF74" s="33"/>
      <c r="DRG74" s="33"/>
      <c r="DRH74" s="33"/>
      <c r="DRI74" s="33"/>
      <c r="DRJ74" s="33"/>
      <c r="DRK74" s="33"/>
      <c r="DRL74" s="33"/>
      <c r="DRM74" s="33"/>
      <c r="DRN74" s="33"/>
      <c r="DRO74" s="33"/>
      <c r="DRP74" s="33"/>
      <c r="DRQ74" s="33"/>
      <c r="DRR74" s="33"/>
      <c r="DRS74" s="33"/>
      <c r="DRT74" s="33"/>
      <c r="DRU74" s="33"/>
      <c r="DRV74" s="33"/>
      <c r="DRW74" s="33"/>
      <c r="DRX74" s="33"/>
      <c r="DRY74" s="33"/>
      <c r="DRZ74" s="33"/>
      <c r="DSA74" s="33"/>
      <c r="DSB74" s="33"/>
      <c r="DSC74" s="33"/>
      <c r="DSD74" s="33"/>
      <c r="DSE74" s="33"/>
      <c r="DSF74" s="33"/>
      <c r="DSG74" s="33"/>
      <c r="DSH74" s="33"/>
      <c r="DSI74" s="33"/>
      <c r="DSJ74" s="33"/>
      <c r="DSK74" s="33"/>
      <c r="DSL74" s="33"/>
      <c r="DSM74" s="33"/>
      <c r="DSN74" s="33"/>
      <c r="DSO74" s="33"/>
      <c r="DSP74" s="33"/>
      <c r="DSQ74" s="33"/>
      <c r="DSR74" s="33"/>
      <c r="DSS74" s="33"/>
      <c r="DST74" s="33"/>
      <c r="DSU74" s="33"/>
      <c r="DSV74" s="33"/>
      <c r="DSW74" s="33"/>
      <c r="DSX74" s="33"/>
      <c r="DSY74" s="33"/>
      <c r="DSZ74" s="33"/>
      <c r="DTA74" s="33"/>
      <c r="DTB74" s="33"/>
      <c r="DTC74" s="33"/>
      <c r="DTD74" s="33"/>
      <c r="DTE74" s="33"/>
      <c r="DTF74" s="33"/>
      <c r="DTG74" s="33"/>
      <c r="DTH74" s="33"/>
      <c r="DTI74" s="33"/>
      <c r="DTJ74" s="33"/>
      <c r="DTK74" s="33"/>
      <c r="DTL74" s="33"/>
      <c r="DTM74" s="33"/>
      <c r="DTN74" s="33"/>
      <c r="DTO74" s="33"/>
      <c r="DTP74" s="33"/>
      <c r="DTQ74" s="33"/>
      <c r="DTR74" s="33"/>
      <c r="DTS74" s="33"/>
      <c r="DTT74" s="33"/>
      <c r="DTU74" s="33"/>
      <c r="DTV74" s="33"/>
      <c r="DTW74" s="33"/>
      <c r="DTX74" s="33"/>
      <c r="DTY74" s="33"/>
      <c r="DTZ74" s="33"/>
      <c r="DUA74" s="33"/>
      <c r="DUB74" s="33"/>
      <c r="DUC74" s="33"/>
      <c r="DUD74" s="33"/>
      <c r="DUE74" s="33"/>
      <c r="DUF74" s="33"/>
      <c r="DUG74" s="33"/>
      <c r="DUH74" s="33"/>
      <c r="DUI74" s="33"/>
      <c r="DUJ74" s="33"/>
      <c r="DUK74" s="33"/>
      <c r="DUL74" s="33"/>
      <c r="DUM74" s="33"/>
      <c r="DUN74" s="33"/>
      <c r="DUO74" s="33"/>
      <c r="DUP74" s="33"/>
      <c r="DUQ74" s="33"/>
      <c r="DUR74" s="33"/>
      <c r="DUS74" s="33"/>
      <c r="DUT74" s="33"/>
      <c r="DUU74" s="33"/>
      <c r="DUV74" s="33"/>
      <c r="DUW74" s="33"/>
      <c r="DUX74" s="33"/>
      <c r="DUY74" s="33"/>
      <c r="DUZ74" s="33"/>
      <c r="DVA74" s="33"/>
      <c r="DVB74" s="33"/>
      <c r="DVC74" s="33"/>
      <c r="DVD74" s="33"/>
      <c r="DVE74" s="33"/>
      <c r="DVF74" s="33"/>
      <c r="DVG74" s="33"/>
      <c r="DVH74" s="33"/>
      <c r="DVI74" s="33"/>
      <c r="DVJ74" s="33"/>
      <c r="DVK74" s="33"/>
      <c r="DVL74" s="33"/>
      <c r="DVM74" s="33"/>
      <c r="DVN74" s="33"/>
      <c r="DVO74" s="33"/>
      <c r="DVP74" s="33"/>
      <c r="DVQ74" s="33"/>
      <c r="DVR74" s="33"/>
      <c r="DVS74" s="33"/>
      <c r="DVT74" s="33"/>
      <c r="DVU74" s="33"/>
      <c r="DVV74" s="33"/>
      <c r="DVW74" s="33"/>
      <c r="DVX74" s="33"/>
      <c r="DVY74" s="33"/>
      <c r="DVZ74" s="33"/>
      <c r="DWA74" s="33"/>
      <c r="DWB74" s="33"/>
      <c r="DWC74" s="33"/>
      <c r="DWD74" s="33"/>
      <c r="DWE74" s="33"/>
      <c r="DWF74" s="33"/>
      <c r="DWG74" s="33"/>
      <c r="DWH74" s="33"/>
      <c r="DWI74" s="33"/>
      <c r="DWJ74" s="33"/>
      <c r="DWK74" s="33"/>
      <c r="DWL74" s="33"/>
      <c r="DWM74" s="33"/>
      <c r="DWN74" s="33"/>
      <c r="DWO74" s="33"/>
      <c r="DWP74" s="33"/>
      <c r="DWQ74" s="33"/>
      <c r="DWR74" s="33"/>
      <c r="DWS74" s="33"/>
      <c r="DWT74" s="33"/>
      <c r="DWU74" s="33"/>
      <c r="DWV74" s="33"/>
      <c r="DWW74" s="33"/>
      <c r="DWX74" s="33"/>
      <c r="DWY74" s="33"/>
      <c r="DWZ74" s="33"/>
      <c r="DXA74" s="33"/>
      <c r="DXB74" s="33"/>
      <c r="DXC74" s="33"/>
      <c r="DXD74" s="33"/>
      <c r="DXE74" s="33"/>
      <c r="DXF74" s="33"/>
      <c r="DXG74" s="33"/>
      <c r="DXH74" s="33"/>
      <c r="DXI74" s="33"/>
      <c r="DXJ74" s="33"/>
      <c r="DXK74" s="33"/>
      <c r="DXL74" s="33"/>
      <c r="DXM74" s="33"/>
      <c r="DXN74" s="33"/>
      <c r="DXO74" s="33"/>
      <c r="DXP74" s="33"/>
      <c r="DXQ74" s="33"/>
      <c r="DXR74" s="33"/>
      <c r="DXS74" s="33"/>
      <c r="DXT74" s="33"/>
      <c r="DXU74" s="33"/>
      <c r="DXV74" s="33"/>
      <c r="DXW74" s="33"/>
      <c r="DXX74" s="33"/>
      <c r="DXY74" s="33"/>
      <c r="DXZ74" s="33"/>
      <c r="DYA74" s="33"/>
      <c r="DYB74" s="33"/>
      <c r="DYC74" s="33"/>
      <c r="DYD74" s="33"/>
      <c r="DYE74" s="33"/>
      <c r="DYF74" s="33"/>
      <c r="DYG74" s="33"/>
      <c r="DYH74" s="33"/>
      <c r="DYI74" s="33"/>
      <c r="DYJ74" s="33"/>
      <c r="DYK74" s="33"/>
      <c r="DYL74" s="33"/>
      <c r="DYM74" s="33"/>
      <c r="DYN74" s="33"/>
      <c r="DYO74" s="33"/>
      <c r="DYP74" s="33"/>
      <c r="DYQ74" s="33"/>
      <c r="DYR74" s="33"/>
      <c r="DYS74" s="33"/>
      <c r="DYT74" s="33"/>
      <c r="DYU74" s="33"/>
      <c r="DYV74" s="33"/>
      <c r="DYW74" s="33"/>
      <c r="DYX74" s="33"/>
      <c r="DYY74" s="33"/>
      <c r="DYZ74" s="33"/>
      <c r="DZA74" s="33"/>
      <c r="DZB74" s="33"/>
      <c r="DZC74" s="33"/>
      <c r="DZD74" s="33"/>
      <c r="DZE74" s="33"/>
      <c r="DZF74" s="33"/>
      <c r="DZG74" s="33"/>
      <c r="DZH74" s="33"/>
      <c r="DZI74" s="33"/>
      <c r="DZJ74" s="33"/>
      <c r="DZK74" s="33"/>
      <c r="DZL74" s="33"/>
      <c r="DZM74" s="33"/>
      <c r="DZN74" s="33"/>
      <c r="DZO74" s="33"/>
      <c r="DZP74" s="33"/>
      <c r="DZQ74" s="33"/>
      <c r="DZR74" s="33"/>
      <c r="DZS74" s="33"/>
      <c r="DZT74" s="33"/>
      <c r="DZU74" s="33"/>
      <c r="DZV74" s="33"/>
      <c r="DZW74" s="33"/>
      <c r="DZX74" s="33"/>
      <c r="DZY74" s="33"/>
      <c r="DZZ74" s="33"/>
      <c r="EAA74" s="33"/>
      <c r="EAB74" s="33"/>
      <c r="EAC74" s="33"/>
      <c r="EAD74" s="33"/>
      <c r="EAE74" s="33"/>
      <c r="EAF74" s="33"/>
      <c r="EAG74" s="33"/>
      <c r="EAH74" s="33"/>
      <c r="EAI74" s="33"/>
      <c r="EAJ74" s="33"/>
      <c r="EAK74" s="33"/>
      <c r="EAL74" s="33"/>
      <c r="EAM74" s="33"/>
      <c r="EAN74" s="33"/>
      <c r="EAO74" s="33"/>
      <c r="EAP74" s="33"/>
      <c r="EAQ74" s="33"/>
      <c r="EAR74" s="33"/>
      <c r="EAS74" s="33"/>
      <c r="EAT74" s="33"/>
      <c r="EAU74" s="33"/>
      <c r="EAV74" s="33"/>
      <c r="EAW74" s="33"/>
      <c r="EAX74" s="33"/>
      <c r="EAY74" s="33"/>
      <c r="EAZ74" s="33"/>
      <c r="EBA74" s="33"/>
      <c r="EBB74" s="33"/>
      <c r="EBC74" s="33"/>
      <c r="EBD74" s="33"/>
      <c r="EBE74" s="33"/>
      <c r="EBF74" s="33"/>
      <c r="EBG74" s="33"/>
      <c r="EBH74" s="33"/>
      <c r="EBI74" s="33"/>
      <c r="EBJ74" s="33"/>
      <c r="EBK74" s="33"/>
      <c r="EBL74" s="33"/>
      <c r="EBM74" s="33"/>
      <c r="EBN74" s="33"/>
      <c r="EBO74" s="33"/>
      <c r="EBP74" s="33"/>
      <c r="EBQ74" s="33"/>
      <c r="EBR74" s="33"/>
      <c r="EBS74" s="33"/>
      <c r="EBT74" s="33"/>
      <c r="EBU74" s="33"/>
      <c r="EBV74" s="33"/>
      <c r="EBW74" s="33"/>
      <c r="EBX74" s="33"/>
      <c r="EBY74" s="33"/>
      <c r="EBZ74" s="33"/>
      <c r="ECA74" s="33"/>
      <c r="ECB74" s="33"/>
      <c r="ECC74" s="33"/>
      <c r="ECD74" s="33"/>
      <c r="ECE74" s="33"/>
      <c r="ECF74" s="33"/>
      <c r="ECG74" s="33"/>
      <c r="ECH74" s="33"/>
      <c r="ECI74" s="33"/>
      <c r="ECJ74" s="33"/>
      <c r="ECK74" s="33"/>
      <c r="ECL74" s="33"/>
      <c r="ECM74" s="33"/>
      <c r="ECN74" s="33"/>
      <c r="ECO74" s="33"/>
      <c r="ECP74" s="33"/>
      <c r="ECQ74" s="33"/>
      <c r="ECR74" s="33"/>
      <c r="ECS74" s="33"/>
      <c r="ECT74" s="33"/>
      <c r="ECU74" s="33"/>
      <c r="ECV74" s="33"/>
      <c r="ECW74" s="33"/>
      <c r="ECX74" s="33"/>
      <c r="ECY74" s="33"/>
      <c r="ECZ74" s="33"/>
      <c r="EDA74" s="33"/>
      <c r="EDB74" s="33"/>
      <c r="EDC74" s="33"/>
      <c r="EDD74" s="33"/>
      <c r="EDE74" s="33"/>
      <c r="EDF74" s="33"/>
      <c r="EDG74" s="33"/>
      <c r="EDH74" s="33"/>
      <c r="EDI74" s="33"/>
      <c r="EDJ74" s="33"/>
      <c r="EDK74" s="33"/>
      <c r="EDL74" s="33"/>
      <c r="EDM74" s="33"/>
      <c r="EDN74" s="33"/>
      <c r="EDO74" s="33"/>
      <c r="EDP74" s="33"/>
      <c r="EDQ74" s="33"/>
      <c r="EDR74" s="33"/>
      <c r="EDS74" s="33"/>
      <c r="EDT74" s="33"/>
      <c r="EDU74" s="33"/>
      <c r="EDV74" s="33"/>
      <c r="EDW74" s="33"/>
      <c r="EDX74" s="33"/>
      <c r="EDY74" s="33"/>
      <c r="EDZ74" s="33"/>
      <c r="EEA74" s="33"/>
      <c r="EEB74" s="33"/>
      <c r="EEC74" s="33"/>
      <c r="EED74" s="33"/>
      <c r="EEE74" s="33"/>
      <c r="EEF74" s="33"/>
      <c r="EEG74" s="33"/>
      <c r="EEH74" s="33"/>
      <c r="EEI74" s="33"/>
      <c r="EEJ74" s="33"/>
      <c r="EEK74" s="33"/>
      <c r="EEL74" s="33"/>
      <c r="EEM74" s="33"/>
      <c r="EEN74" s="33"/>
      <c r="EEO74" s="33"/>
      <c r="EEP74" s="33"/>
      <c r="EEQ74" s="33"/>
      <c r="EER74" s="33"/>
      <c r="EES74" s="33"/>
      <c r="EET74" s="33"/>
      <c r="EEU74" s="33"/>
      <c r="EEV74" s="33"/>
      <c r="EEW74" s="33"/>
      <c r="EEX74" s="33"/>
      <c r="EEY74" s="33"/>
      <c r="EEZ74" s="33"/>
      <c r="EFA74" s="33"/>
      <c r="EFB74" s="33"/>
      <c r="EFC74" s="33"/>
      <c r="EFD74" s="33"/>
      <c r="EFE74" s="33"/>
      <c r="EFF74" s="33"/>
      <c r="EFG74" s="33"/>
      <c r="EFH74" s="33"/>
      <c r="EFI74" s="33"/>
      <c r="EFJ74" s="33"/>
      <c r="EFK74" s="33"/>
      <c r="EFL74" s="33"/>
      <c r="EFM74" s="33"/>
      <c r="EFN74" s="33"/>
      <c r="EFO74" s="33"/>
      <c r="EFP74" s="33"/>
      <c r="EFQ74" s="33"/>
      <c r="EFR74" s="33"/>
      <c r="EFS74" s="33"/>
      <c r="EFT74" s="33"/>
      <c r="EFU74" s="33"/>
      <c r="EFV74" s="33"/>
      <c r="EFW74" s="33"/>
      <c r="EFX74" s="33"/>
      <c r="EFY74" s="33"/>
      <c r="EFZ74" s="33"/>
      <c r="EGA74" s="33"/>
      <c r="EGB74" s="33"/>
      <c r="EGC74" s="33"/>
      <c r="EGD74" s="33"/>
      <c r="EGE74" s="33"/>
      <c r="EGF74" s="33"/>
      <c r="EGG74" s="33"/>
      <c r="EGH74" s="33"/>
      <c r="EGI74" s="33"/>
      <c r="EGJ74" s="33"/>
      <c r="EGK74" s="33"/>
      <c r="EGL74" s="33"/>
      <c r="EGM74" s="33"/>
      <c r="EGN74" s="33"/>
      <c r="EGO74" s="33"/>
      <c r="EGP74" s="33"/>
      <c r="EGQ74" s="33"/>
      <c r="EGR74" s="33"/>
      <c r="EGS74" s="33"/>
      <c r="EGT74" s="33"/>
      <c r="EGU74" s="33"/>
      <c r="EGV74" s="33"/>
      <c r="EGW74" s="33"/>
      <c r="EGX74" s="33"/>
      <c r="EGY74" s="33"/>
      <c r="EGZ74" s="33"/>
      <c r="EHA74" s="33"/>
      <c r="EHB74" s="33"/>
      <c r="EHC74" s="33"/>
      <c r="EHD74" s="33"/>
      <c r="EHE74" s="33"/>
      <c r="EHF74" s="33"/>
      <c r="EHG74" s="33"/>
      <c r="EHH74" s="33"/>
      <c r="EHI74" s="33"/>
      <c r="EHJ74" s="33"/>
      <c r="EHK74" s="33"/>
      <c r="EHL74" s="33"/>
      <c r="EHM74" s="33"/>
      <c r="EHN74" s="33"/>
      <c r="EHO74" s="33"/>
      <c r="EHP74" s="33"/>
      <c r="EHQ74" s="33"/>
      <c r="EHR74" s="33"/>
      <c r="EHS74" s="33"/>
      <c r="EHT74" s="33"/>
      <c r="EHU74" s="33"/>
      <c r="EHV74" s="33"/>
      <c r="EHW74" s="33"/>
      <c r="EHX74" s="33"/>
      <c r="EHY74" s="33"/>
      <c r="EHZ74" s="33"/>
      <c r="EIA74" s="33"/>
      <c r="EIB74" s="33"/>
      <c r="EIC74" s="33"/>
      <c r="EID74" s="33"/>
      <c r="EIE74" s="33"/>
      <c r="EIF74" s="33"/>
      <c r="EIG74" s="33"/>
      <c r="EIH74" s="33"/>
      <c r="EII74" s="33"/>
      <c r="EIJ74" s="33"/>
      <c r="EIK74" s="33"/>
      <c r="EIL74" s="33"/>
      <c r="EIM74" s="33"/>
      <c r="EIN74" s="33"/>
      <c r="EIO74" s="33"/>
      <c r="EIP74" s="33"/>
      <c r="EIQ74" s="33"/>
      <c r="EIR74" s="33"/>
      <c r="EIS74" s="33"/>
      <c r="EIT74" s="33"/>
      <c r="EIU74" s="33"/>
      <c r="EIV74" s="33"/>
      <c r="EIW74" s="33"/>
      <c r="EIX74" s="33"/>
      <c r="EIY74" s="33"/>
      <c r="EIZ74" s="33"/>
      <c r="EJA74" s="33"/>
      <c r="EJB74" s="33"/>
      <c r="EJC74" s="33"/>
      <c r="EJD74" s="33"/>
      <c r="EJE74" s="33"/>
      <c r="EJF74" s="33"/>
      <c r="EJG74" s="33"/>
      <c r="EJH74" s="33"/>
      <c r="EJI74" s="33"/>
      <c r="EJJ74" s="33"/>
      <c r="EJK74" s="33"/>
      <c r="EJL74" s="33"/>
      <c r="EJM74" s="33"/>
      <c r="EJN74" s="33"/>
      <c r="EJO74" s="33"/>
      <c r="EJP74" s="33"/>
      <c r="EJQ74" s="33"/>
      <c r="EJR74" s="33"/>
      <c r="EJS74" s="33"/>
      <c r="EJT74" s="33"/>
      <c r="EJU74" s="33"/>
      <c r="EJV74" s="33"/>
      <c r="EJW74" s="33"/>
      <c r="EJX74" s="33"/>
      <c r="EJY74" s="33"/>
      <c r="EJZ74" s="33"/>
      <c r="EKA74" s="33"/>
      <c r="EKB74" s="33"/>
      <c r="EKC74" s="33"/>
      <c r="EKD74" s="33"/>
      <c r="EKE74" s="33"/>
      <c r="EKF74" s="33"/>
      <c r="EKG74" s="33"/>
      <c r="EKH74" s="33"/>
      <c r="EKI74" s="33"/>
      <c r="EKJ74" s="33"/>
      <c r="EKK74" s="33"/>
      <c r="EKL74" s="33"/>
      <c r="EKM74" s="33"/>
      <c r="EKN74" s="33"/>
      <c r="EKO74" s="33"/>
      <c r="EKP74" s="33"/>
      <c r="EKQ74" s="33"/>
      <c r="EKR74" s="33"/>
      <c r="EKS74" s="33"/>
      <c r="EKT74" s="33"/>
      <c r="EKU74" s="33"/>
      <c r="EKV74" s="33"/>
      <c r="EKW74" s="33"/>
      <c r="EKX74" s="33"/>
      <c r="EKY74" s="33"/>
      <c r="EKZ74" s="33"/>
      <c r="ELA74" s="33"/>
      <c r="ELB74" s="33"/>
      <c r="ELC74" s="33"/>
      <c r="ELD74" s="33"/>
      <c r="ELE74" s="33"/>
      <c r="ELF74" s="33"/>
      <c r="ELG74" s="33"/>
      <c r="ELH74" s="33"/>
      <c r="ELI74" s="33"/>
      <c r="ELJ74" s="33"/>
      <c r="ELK74" s="33"/>
      <c r="ELL74" s="33"/>
      <c r="ELM74" s="33"/>
      <c r="ELN74" s="33"/>
      <c r="ELO74" s="33"/>
      <c r="ELP74" s="33"/>
      <c r="ELQ74" s="33"/>
      <c r="ELR74" s="33"/>
      <c r="ELS74" s="33"/>
      <c r="ELT74" s="33"/>
      <c r="ELU74" s="33"/>
      <c r="ELV74" s="33"/>
      <c r="ELW74" s="33"/>
      <c r="ELX74" s="33"/>
      <c r="ELY74" s="33"/>
      <c r="ELZ74" s="33"/>
      <c r="EMA74" s="33"/>
      <c r="EMB74" s="33"/>
      <c r="EMC74" s="33"/>
      <c r="EMD74" s="33"/>
      <c r="EME74" s="33"/>
      <c r="EMF74" s="33"/>
      <c r="EMG74" s="33"/>
      <c r="EMH74" s="33"/>
      <c r="EMI74" s="33"/>
      <c r="EMJ74" s="33"/>
      <c r="EMK74" s="33"/>
      <c r="EML74" s="33"/>
      <c r="EMM74" s="33"/>
      <c r="EMN74" s="33"/>
      <c r="EMO74" s="33"/>
      <c r="EMP74" s="33"/>
      <c r="EMQ74" s="33"/>
      <c r="EMR74" s="33"/>
      <c r="EMS74" s="33"/>
      <c r="EMT74" s="33"/>
      <c r="EMU74" s="33"/>
      <c r="EMV74" s="33"/>
      <c r="EMW74" s="33"/>
      <c r="EMX74" s="33"/>
      <c r="EMY74" s="33"/>
      <c r="EMZ74" s="33"/>
      <c r="ENA74" s="33"/>
      <c r="ENB74" s="33"/>
      <c r="ENC74" s="33"/>
      <c r="END74" s="33"/>
      <c r="ENE74" s="33"/>
      <c r="ENF74" s="33"/>
      <c r="ENG74" s="33"/>
      <c r="ENH74" s="33"/>
      <c r="ENI74" s="33"/>
      <c r="ENJ74" s="33"/>
      <c r="ENK74" s="33"/>
      <c r="ENL74" s="33"/>
      <c r="ENM74" s="33"/>
      <c r="ENN74" s="33"/>
      <c r="ENO74" s="33"/>
      <c r="ENP74" s="33"/>
      <c r="ENQ74" s="33"/>
      <c r="ENR74" s="33"/>
      <c r="ENS74" s="33"/>
      <c r="ENT74" s="33"/>
      <c r="ENU74" s="33"/>
      <c r="ENV74" s="33"/>
      <c r="ENW74" s="33"/>
      <c r="ENX74" s="33"/>
      <c r="ENY74" s="33"/>
      <c r="ENZ74" s="33"/>
      <c r="EOA74" s="33"/>
      <c r="EOB74" s="33"/>
      <c r="EOC74" s="33"/>
      <c r="EOD74" s="33"/>
      <c r="EOE74" s="33"/>
      <c r="EOF74" s="33"/>
      <c r="EOG74" s="33"/>
      <c r="EOH74" s="33"/>
      <c r="EOI74" s="33"/>
      <c r="EOJ74" s="33"/>
      <c r="EOK74" s="33"/>
      <c r="EOL74" s="33"/>
      <c r="EOM74" s="33"/>
      <c r="EON74" s="33"/>
      <c r="EOO74" s="33"/>
      <c r="EOP74" s="33"/>
      <c r="EOQ74" s="33"/>
      <c r="EOR74" s="33"/>
      <c r="EOS74" s="33"/>
      <c r="EOT74" s="33"/>
      <c r="EOU74" s="33"/>
      <c r="EOV74" s="33"/>
      <c r="EOW74" s="33"/>
      <c r="EOX74" s="33"/>
      <c r="EOY74" s="33"/>
      <c r="EOZ74" s="33"/>
      <c r="EPA74" s="33"/>
      <c r="EPB74" s="33"/>
      <c r="EPC74" s="33"/>
      <c r="EPD74" s="33"/>
      <c r="EPE74" s="33"/>
      <c r="EPF74" s="33"/>
      <c r="EPG74" s="33"/>
      <c r="EPH74" s="33"/>
      <c r="EPI74" s="33"/>
      <c r="EPJ74" s="33"/>
      <c r="EPK74" s="33"/>
      <c r="EPL74" s="33"/>
      <c r="EPM74" s="33"/>
      <c r="EPN74" s="33"/>
      <c r="EPO74" s="33"/>
      <c r="EPP74" s="33"/>
      <c r="EPQ74" s="33"/>
      <c r="EPR74" s="33"/>
      <c r="EPS74" s="33"/>
      <c r="EPT74" s="33"/>
      <c r="EPU74" s="33"/>
      <c r="EPV74" s="33"/>
      <c r="EPW74" s="33"/>
      <c r="EPX74" s="33"/>
      <c r="EPY74" s="33"/>
      <c r="EPZ74" s="33"/>
      <c r="EQA74" s="33"/>
      <c r="EQB74" s="33"/>
      <c r="EQC74" s="33"/>
      <c r="EQD74" s="33"/>
      <c r="EQE74" s="33"/>
      <c r="EQF74" s="33"/>
      <c r="EQG74" s="33"/>
      <c r="EQH74" s="33"/>
      <c r="EQI74" s="33"/>
      <c r="EQJ74" s="33"/>
      <c r="EQK74" s="33"/>
      <c r="EQL74" s="33"/>
      <c r="EQM74" s="33"/>
      <c r="EQN74" s="33"/>
      <c r="EQO74" s="33"/>
      <c r="EQP74" s="33"/>
      <c r="EQQ74" s="33"/>
      <c r="EQR74" s="33"/>
      <c r="EQS74" s="33"/>
      <c r="EQT74" s="33"/>
      <c r="EQU74" s="33"/>
      <c r="EQV74" s="33"/>
      <c r="EQW74" s="33"/>
      <c r="EQX74" s="33"/>
      <c r="EQY74" s="33"/>
      <c r="EQZ74" s="33"/>
      <c r="ERA74" s="33"/>
      <c r="ERB74" s="33"/>
      <c r="ERC74" s="33"/>
      <c r="ERD74" s="33"/>
      <c r="ERE74" s="33"/>
      <c r="ERF74" s="33"/>
      <c r="ERG74" s="33"/>
      <c r="ERH74" s="33"/>
      <c r="ERI74" s="33"/>
      <c r="ERJ74" s="33"/>
      <c r="ERK74" s="33"/>
      <c r="ERL74" s="33"/>
      <c r="ERM74" s="33"/>
      <c r="ERN74" s="33"/>
      <c r="ERO74" s="33"/>
      <c r="ERP74" s="33"/>
      <c r="ERQ74" s="33"/>
      <c r="ERR74" s="33"/>
      <c r="ERS74" s="33"/>
      <c r="ERT74" s="33"/>
      <c r="ERU74" s="33"/>
      <c r="ERV74" s="33"/>
      <c r="ERW74" s="33"/>
      <c r="ERX74" s="33"/>
      <c r="ERY74" s="33"/>
      <c r="ERZ74" s="33"/>
      <c r="ESA74" s="33"/>
      <c r="ESB74" s="33"/>
      <c r="ESC74" s="33"/>
      <c r="ESD74" s="33"/>
      <c r="ESE74" s="33"/>
      <c r="ESF74" s="33"/>
      <c r="ESG74" s="33"/>
      <c r="ESH74" s="33"/>
      <c r="ESI74" s="33"/>
      <c r="ESJ74" s="33"/>
      <c r="ESK74" s="33"/>
      <c r="ESL74" s="33"/>
      <c r="ESM74" s="33"/>
      <c r="ESN74" s="33"/>
      <c r="ESO74" s="33"/>
      <c r="ESP74" s="33"/>
      <c r="ESQ74" s="33"/>
      <c r="ESR74" s="33"/>
      <c r="ESS74" s="33"/>
      <c r="EST74" s="33"/>
      <c r="ESU74" s="33"/>
      <c r="ESV74" s="33"/>
      <c r="ESW74" s="33"/>
      <c r="ESX74" s="33"/>
      <c r="ESY74" s="33"/>
      <c r="ESZ74" s="33"/>
      <c r="ETA74" s="33"/>
      <c r="ETB74" s="33"/>
      <c r="ETC74" s="33"/>
      <c r="ETD74" s="33"/>
      <c r="ETE74" s="33"/>
      <c r="ETF74" s="33"/>
      <c r="ETG74" s="33"/>
      <c r="ETH74" s="33"/>
      <c r="ETI74" s="33"/>
      <c r="ETJ74" s="33"/>
      <c r="ETK74" s="33"/>
      <c r="ETL74" s="33"/>
      <c r="ETM74" s="33"/>
      <c r="ETN74" s="33"/>
      <c r="ETO74" s="33"/>
      <c r="ETP74" s="33"/>
      <c r="ETQ74" s="33"/>
      <c r="ETR74" s="33"/>
      <c r="ETS74" s="33"/>
      <c r="ETT74" s="33"/>
      <c r="ETU74" s="33"/>
      <c r="ETV74" s="33"/>
      <c r="ETW74" s="33"/>
      <c r="ETX74" s="33"/>
      <c r="ETY74" s="33"/>
      <c r="ETZ74" s="33"/>
      <c r="EUA74" s="33"/>
      <c r="EUB74" s="33"/>
      <c r="EUC74" s="33"/>
      <c r="EUD74" s="33"/>
      <c r="EUE74" s="33"/>
      <c r="EUF74" s="33"/>
      <c r="EUG74" s="33"/>
      <c r="EUH74" s="33"/>
      <c r="EUI74" s="33"/>
      <c r="EUJ74" s="33"/>
      <c r="EUK74" s="33"/>
      <c r="EUL74" s="33"/>
      <c r="EUM74" s="33"/>
      <c r="EUN74" s="33"/>
      <c r="EUO74" s="33"/>
      <c r="EUP74" s="33"/>
      <c r="EUQ74" s="33"/>
      <c r="EUR74" s="33"/>
      <c r="EUS74" s="33"/>
      <c r="EUT74" s="33"/>
      <c r="EUU74" s="33"/>
      <c r="EUV74" s="33"/>
      <c r="EUW74" s="33"/>
      <c r="EUX74" s="33"/>
      <c r="EUY74" s="33"/>
      <c r="EUZ74" s="33"/>
      <c r="EVA74" s="33"/>
      <c r="EVB74" s="33"/>
      <c r="EVC74" s="33"/>
      <c r="EVD74" s="33"/>
      <c r="EVE74" s="33"/>
      <c r="EVF74" s="33"/>
      <c r="EVG74" s="33"/>
      <c r="EVH74" s="33"/>
      <c r="EVI74" s="33"/>
      <c r="EVJ74" s="33"/>
      <c r="EVK74" s="33"/>
      <c r="EVL74" s="33"/>
      <c r="EVM74" s="33"/>
      <c r="EVN74" s="33"/>
      <c r="EVO74" s="33"/>
      <c r="EVP74" s="33"/>
      <c r="EVQ74" s="33"/>
      <c r="EVR74" s="33"/>
      <c r="EVS74" s="33"/>
      <c r="EVT74" s="33"/>
      <c r="EVU74" s="33"/>
      <c r="EVV74" s="33"/>
      <c r="EVW74" s="33"/>
      <c r="EVX74" s="33"/>
      <c r="EVY74" s="33"/>
      <c r="EVZ74" s="33"/>
      <c r="EWA74" s="33"/>
      <c r="EWB74" s="33"/>
      <c r="EWC74" s="33"/>
      <c r="EWD74" s="33"/>
      <c r="EWE74" s="33"/>
      <c r="EWF74" s="33"/>
      <c r="EWG74" s="33"/>
      <c r="EWH74" s="33"/>
      <c r="EWI74" s="33"/>
      <c r="EWJ74" s="33"/>
      <c r="EWK74" s="33"/>
      <c r="EWL74" s="33"/>
      <c r="EWM74" s="33"/>
      <c r="EWN74" s="33"/>
      <c r="EWO74" s="33"/>
      <c r="EWP74" s="33"/>
      <c r="EWQ74" s="33"/>
      <c r="EWR74" s="33"/>
      <c r="EWS74" s="33"/>
      <c r="EWT74" s="33"/>
      <c r="EWU74" s="33"/>
      <c r="EWV74" s="33"/>
      <c r="EWW74" s="33"/>
      <c r="EWX74" s="33"/>
      <c r="EWY74" s="33"/>
      <c r="EWZ74" s="33"/>
      <c r="EXA74" s="33"/>
      <c r="EXB74" s="33"/>
      <c r="EXC74" s="33"/>
      <c r="EXD74" s="33"/>
      <c r="EXE74" s="33"/>
      <c r="EXF74" s="33"/>
      <c r="EXG74" s="33"/>
      <c r="EXH74" s="33"/>
      <c r="EXI74" s="33"/>
      <c r="EXJ74" s="33"/>
      <c r="EXK74" s="33"/>
      <c r="EXL74" s="33"/>
      <c r="EXM74" s="33"/>
      <c r="EXN74" s="33"/>
      <c r="EXO74" s="33"/>
      <c r="EXP74" s="33"/>
      <c r="EXQ74" s="33"/>
      <c r="EXR74" s="33"/>
      <c r="EXS74" s="33"/>
      <c r="EXT74" s="33"/>
      <c r="EXU74" s="33"/>
      <c r="EXV74" s="33"/>
      <c r="EXW74" s="33"/>
      <c r="EXX74" s="33"/>
      <c r="EXY74" s="33"/>
      <c r="EXZ74" s="33"/>
      <c r="EYA74" s="33"/>
      <c r="EYB74" s="33"/>
      <c r="EYC74" s="33"/>
      <c r="EYD74" s="33"/>
      <c r="EYE74" s="33"/>
      <c r="EYF74" s="33"/>
      <c r="EYG74" s="33"/>
      <c r="EYH74" s="33"/>
      <c r="EYI74" s="33"/>
      <c r="EYJ74" s="33"/>
      <c r="EYK74" s="33"/>
      <c r="EYL74" s="33"/>
      <c r="EYM74" s="33"/>
      <c r="EYN74" s="33"/>
      <c r="EYO74" s="33"/>
      <c r="EYP74" s="33"/>
      <c r="EYQ74" s="33"/>
      <c r="EYR74" s="33"/>
      <c r="EYS74" s="33"/>
      <c r="EYT74" s="33"/>
      <c r="EYU74" s="33"/>
      <c r="EYV74" s="33"/>
      <c r="EYW74" s="33"/>
      <c r="EYX74" s="33"/>
      <c r="EYY74" s="33"/>
      <c r="EYZ74" s="33"/>
      <c r="EZA74" s="33"/>
      <c r="EZB74" s="33"/>
      <c r="EZC74" s="33"/>
      <c r="EZD74" s="33"/>
      <c r="EZE74" s="33"/>
      <c r="EZF74" s="33"/>
      <c r="EZG74" s="33"/>
      <c r="EZH74" s="33"/>
      <c r="EZI74" s="33"/>
      <c r="EZJ74" s="33"/>
      <c r="EZK74" s="33"/>
      <c r="EZL74" s="33"/>
      <c r="EZM74" s="33"/>
      <c r="EZN74" s="33"/>
      <c r="EZO74" s="33"/>
      <c r="EZP74" s="33"/>
      <c r="EZQ74" s="33"/>
      <c r="EZR74" s="33"/>
      <c r="EZS74" s="33"/>
      <c r="EZT74" s="33"/>
      <c r="EZU74" s="33"/>
      <c r="EZV74" s="33"/>
      <c r="EZW74" s="33"/>
      <c r="EZX74" s="33"/>
      <c r="EZY74" s="33"/>
      <c r="EZZ74" s="33"/>
      <c r="FAA74" s="33"/>
      <c r="FAB74" s="33"/>
      <c r="FAC74" s="33"/>
      <c r="FAD74" s="33"/>
      <c r="FAE74" s="33"/>
      <c r="FAF74" s="33"/>
      <c r="FAG74" s="33"/>
      <c r="FAH74" s="33"/>
      <c r="FAI74" s="33"/>
      <c r="FAJ74" s="33"/>
      <c r="FAK74" s="33"/>
      <c r="FAL74" s="33"/>
      <c r="FAM74" s="33"/>
      <c r="FAN74" s="33"/>
      <c r="FAO74" s="33"/>
      <c r="FAP74" s="33"/>
      <c r="FAQ74" s="33"/>
      <c r="FAR74" s="33"/>
      <c r="FAS74" s="33"/>
      <c r="FAT74" s="33"/>
      <c r="FAU74" s="33"/>
      <c r="FAV74" s="33"/>
      <c r="FAW74" s="33"/>
      <c r="FAX74" s="33"/>
      <c r="FAY74" s="33"/>
      <c r="FAZ74" s="33"/>
      <c r="FBA74" s="33"/>
      <c r="FBB74" s="33"/>
      <c r="FBC74" s="33"/>
      <c r="FBD74" s="33"/>
      <c r="FBE74" s="33"/>
      <c r="FBF74" s="33"/>
      <c r="FBG74" s="33"/>
      <c r="FBH74" s="33"/>
      <c r="FBI74" s="33"/>
      <c r="FBJ74" s="33"/>
      <c r="FBK74" s="33"/>
      <c r="FBL74" s="33"/>
      <c r="FBM74" s="33"/>
      <c r="FBN74" s="33"/>
      <c r="FBO74" s="33"/>
      <c r="FBP74" s="33"/>
      <c r="FBQ74" s="33"/>
      <c r="FBR74" s="33"/>
      <c r="FBS74" s="33"/>
      <c r="FBT74" s="33"/>
      <c r="FBU74" s="33"/>
      <c r="FBV74" s="33"/>
      <c r="FBW74" s="33"/>
      <c r="FBX74" s="33"/>
      <c r="FBY74" s="33"/>
      <c r="FBZ74" s="33"/>
      <c r="FCA74" s="33"/>
      <c r="FCB74" s="33"/>
      <c r="FCC74" s="33"/>
      <c r="FCD74" s="33"/>
      <c r="FCE74" s="33"/>
      <c r="FCF74" s="33"/>
      <c r="FCG74" s="33"/>
      <c r="FCH74" s="33"/>
      <c r="FCI74" s="33"/>
      <c r="FCJ74" s="33"/>
      <c r="FCK74" s="33"/>
      <c r="FCL74" s="33"/>
      <c r="FCM74" s="33"/>
      <c r="FCN74" s="33"/>
      <c r="FCO74" s="33"/>
      <c r="FCP74" s="33"/>
      <c r="FCQ74" s="33"/>
      <c r="FCR74" s="33"/>
      <c r="FCS74" s="33"/>
      <c r="FCT74" s="33"/>
      <c r="FCU74" s="33"/>
      <c r="FCV74" s="33"/>
      <c r="FCW74" s="33"/>
      <c r="FCX74" s="33"/>
      <c r="FCY74" s="33"/>
      <c r="FCZ74" s="33"/>
      <c r="FDA74" s="33"/>
      <c r="FDB74" s="33"/>
      <c r="FDC74" s="33"/>
      <c r="FDD74" s="33"/>
      <c r="FDE74" s="33"/>
      <c r="FDF74" s="33"/>
      <c r="FDG74" s="33"/>
      <c r="FDH74" s="33"/>
      <c r="FDI74" s="33"/>
      <c r="FDJ74" s="33"/>
      <c r="FDK74" s="33"/>
      <c r="FDL74" s="33"/>
      <c r="FDM74" s="33"/>
      <c r="FDN74" s="33"/>
      <c r="FDO74" s="33"/>
      <c r="FDP74" s="33"/>
      <c r="FDQ74" s="33"/>
      <c r="FDR74" s="33"/>
      <c r="FDS74" s="33"/>
      <c r="FDT74" s="33"/>
      <c r="FDU74" s="33"/>
      <c r="FDV74" s="33"/>
      <c r="FDW74" s="33"/>
      <c r="FDX74" s="33"/>
      <c r="FDY74" s="33"/>
      <c r="FDZ74" s="33"/>
      <c r="FEA74" s="33"/>
      <c r="FEB74" s="33"/>
      <c r="FEC74" s="33"/>
      <c r="FED74" s="33"/>
      <c r="FEE74" s="33"/>
      <c r="FEF74" s="33"/>
      <c r="FEG74" s="33"/>
      <c r="FEH74" s="33"/>
      <c r="FEI74" s="33"/>
      <c r="FEJ74" s="33"/>
      <c r="FEK74" s="33"/>
      <c r="FEL74" s="33"/>
      <c r="FEM74" s="33"/>
      <c r="FEN74" s="33"/>
      <c r="FEO74" s="33"/>
      <c r="FEP74" s="33"/>
      <c r="FEQ74" s="33"/>
      <c r="FER74" s="33"/>
      <c r="FES74" s="33"/>
      <c r="FET74" s="33"/>
      <c r="FEU74" s="33"/>
      <c r="FEV74" s="33"/>
      <c r="FEW74" s="33"/>
      <c r="FEX74" s="33"/>
      <c r="FEY74" s="33"/>
      <c r="FEZ74" s="33"/>
      <c r="FFA74" s="33"/>
      <c r="FFB74" s="33"/>
      <c r="FFC74" s="33"/>
      <c r="FFD74" s="33"/>
      <c r="FFE74" s="33"/>
      <c r="FFF74" s="33"/>
      <c r="FFG74" s="33"/>
      <c r="FFH74" s="33"/>
      <c r="FFI74" s="33"/>
      <c r="FFJ74" s="33"/>
      <c r="FFK74" s="33"/>
      <c r="FFL74" s="33"/>
      <c r="FFM74" s="33"/>
      <c r="FFN74" s="33"/>
      <c r="FFO74" s="33"/>
      <c r="FFP74" s="33"/>
      <c r="FFQ74" s="33"/>
      <c r="FFR74" s="33"/>
      <c r="FFS74" s="33"/>
      <c r="FFT74" s="33"/>
      <c r="FFU74" s="33"/>
      <c r="FFV74" s="33"/>
      <c r="FFW74" s="33"/>
      <c r="FFX74" s="33"/>
      <c r="FFY74" s="33"/>
      <c r="FFZ74" s="33"/>
      <c r="FGA74" s="33"/>
      <c r="FGB74" s="33"/>
      <c r="FGC74" s="33"/>
      <c r="FGD74" s="33"/>
      <c r="FGE74" s="33"/>
      <c r="FGF74" s="33"/>
      <c r="FGG74" s="33"/>
      <c r="FGH74" s="33"/>
      <c r="FGI74" s="33"/>
      <c r="FGJ74" s="33"/>
      <c r="FGK74" s="33"/>
      <c r="FGL74" s="33"/>
      <c r="FGM74" s="33"/>
      <c r="FGN74" s="33"/>
      <c r="FGO74" s="33"/>
      <c r="FGP74" s="33"/>
      <c r="FGQ74" s="33"/>
      <c r="FGR74" s="33"/>
      <c r="FGS74" s="33"/>
      <c r="FGT74" s="33"/>
      <c r="FGU74" s="33"/>
      <c r="FGV74" s="33"/>
      <c r="FGW74" s="33"/>
      <c r="FGX74" s="33"/>
      <c r="FGY74" s="33"/>
      <c r="FGZ74" s="33"/>
      <c r="FHA74" s="33"/>
      <c r="FHB74" s="33"/>
      <c r="FHC74" s="33"/>
      <c r="FHD74" s="33"/>
      <c r="FHE74" s="33"/>
      <c r="FHF74" s="33"/>
      <c r="FHG74" s="33"/>
      <c r="FHH74" s="33"/>
      <c r="FHI74" s="33"/>
      <c r="FHJ74" s="33"/>
      <c r="FHK74" s="33"/>
      <c r="FHL74" s="33"/>
      <c r="FHM74" s="33"/>
      <c r="FHN74" s="33"/>
      <c r="FHO74" s="33"/>
      <c r="FHP74" s="33"/>
      <c r="FHQ74" s="33"/>
      <c r="FHR74" s="33"/>
      <c r="FHS74" s="33"/>
      <c r="FHT74" s="33"/>
      <c r="FHU74" s="33"/>
      <c r="FHV74" s="33"/>
      <c r="FHW74" s="33"/>
      <c r="FHX74" s="33"/>
      <c r="FHY74" s="33"/>
      <c r="FHZ74" s="33"/>
      <c r="FIA74" s="33"/>
      <c r="FIB74" s="33"/>
      <c r="FIC74" s="33"/>
      <c r="FID74" s="33"/>
      <c r="FIE74" s="33"/>
      <c r="FIF74" s="33"/>
      <c r="FIG74" s="33"/>
      <c r="FIH74" s="33"/>
      <c r="FII74" s="33"/>
      <c r="FIJ74" s="33"/>
      <c r="FIK74" s="33"/>
      <c r="FIL74" s="33"/>
      <c r="FIM74" s="33"/>
      <c r="FIN74" s="33"/>
      <c r="FIO74" s="33"/>
      <c r="FIP74" s="33"/>
      <c r="FIQ74" s="33"/>
      <c r="FIR74" s="33"/>
      <c r="FIS74" s="33"/>
      <c r="FIT74" s="33"/>
      <c r="FIU74" s="33"/>
      <c r="FIV74" s="33"/>
      <c r="FIW74" s="33"/>
      <c r="FIX74" s="33"/>
      <c r="FIY74" s="33"/>
      <c r="FIZ74" s="33"/>
      <c r="FJA74" s="33"/>
      <c r="FJB74" s="33"/>
      <c r="FJC74" s="33"/>
      <c r="FJD74" s="33"/>
      <c r="FJE74" s="33"/>
      <c r="FJF74" s="33"/>
      <c r="FJG74" s="33"/>
      <c r="FJH74" s="33"/>
      <c r="FJI74" s="33"/>
      <c r="FJJ74" s="33"/>
      <c r="FJK74" s="33"/>
      <c r="FJL74" s="33"/>
      <c r="FJM74" s="33"/>
      <c r="FJN74" s="33"/>
      <c r="FJO74" s="33"/>
      <c r="FJP74" s="33"/>
      <c r="FJQ74" s="33"/>
      <c r="FJR74" s="33"/>
      <c r="FJS74" s="33"/>
      <c r="FJT74" s="33"/>
      <c r="FJU74" s="33"/>
      <c r="FJV74" s="33"/>
      <c r="FJW74" s="33"/>
      <c r="FJX74" s="33"/>
      <c r="FJY74" s="33"/>
      <c r="FJZ74" s="33"/>
      <c r="FKA74" s="33"/>
      <c r="FKB74" s="33"/>
      <c r="FKC74" s="33"/>
      <c r="FKD74" s="33"/>
      <c r="FKE74" s="33"/>
      <c r="FKF74" s="33"/>
      <c r="FKG74" s="33"/>
      <c r="FKH74" s="33"/>
      <c r="FKI74" s="33"/>
      <c r="FKJ74" s="33"/>
      <c r="FKK74" s="33"/>
      <c r="FKL74" s="33"/>
      <c r="FKM74" s="33"/>
      <c r="FKN74" s="33"/>
      <c r="FKO74" s="33"/>
      <c r="FKP74" s="33"/>
      <c r="FKQ74" s="33"/>
      <c r="FKR74" s="33"/>
      <c r="FKS74" s="33"/>
      <c r="FKT74" s="33"/>
      <c r="FKU74" s="33"/>
      <c r="FKV74" s="33"/>
      <c r="FKW74" s="33"/>
      <c r="FKX74" s="33"/>
      <c r="FKY74" s="33"/>
      <c r="FKZ74" s="33"/>
      <c r="FLA74" s="33"/>
      <c r="FLB74" s="33"/>
      <c r="FLC74" s="33"/>
      <c r="FLD74" s="33"/>
      <c r="FLE74" s="33"/>
      <c r="FLF74" s="33"/>
      <c r="FLG74" s="33"/>
      <c r="FLH74" s="33"/>
      <c r="FLI74" s="33"/>
      <c r="FLJ74" s="33"/>
      <c r="FLK74" s="33"/>
      <c r="FLL74" s="33"/>
      <c r="FLM74" s="33"/>
      <c r="FLN74" s="33"/>
      <c r="FLO74" s="33"/>
      <c r="FLP74" s="33"/>
      <c r="FLQ74" s="33"/>
      <c r="FLR74" s="33"/>
      <c r="FLS74" s="33"/>
      <c r="FLT74" s="33"/>
      <c r="FLU74" s="33"/>
      <c r="FLV74" s="33"/>
      <c r="FLW74" s="33"/>
      <c r="FLX74" s="33"/>
      <c r="FLY74" s="33"/>
      <c r="FLZ74" s="33"/>
      <c r="FMA74" s="33"/>
      <c r="FMB74" s="33"/>
      <c r="FMC74" s="33"/>
      <c r="FMD74" s="33"/>
      <c r="FME74" s="33"/>
      <c r="FMF74" s="33"/>
      <c r="FMG74" s="33"/>
      <c r="FMH74" s="33"/>
      <c r="FMI74" s="33"/>
      <c r="FMJ74" s="33"/>
      <c r="FMK74" s="33"/>
      <c r="FML74" s="33"/>
      <c r="FMM74" s="33"/>
      <c r="FMN74" s="33"/>
      <c r="FMO74" s="33"/>
      <c r="FMP74" s="33"/>
      <c r="FMQ74" s="33"/>
      <c r="FMR74" s="33"/>
      <c r="FMS74" s="33"/>
      <c r="FMT74" s="33"/>
      <c r="FMU74" s="33"/>
      <c r="FMV74" s="33"/>
      <c r="FMW74" s="33"/>
      <c r="FMX74" s="33"/>
      <c r="FMY74" s="33"/>
      <c r="FMZ74" s="33"/>
      <c r="FNA74" s="33"/>
      <c r="FNB74" s="33"/>
      <c r="FNC74" s="33"/>
      <c r="FND74" s="33"/>
      <c r="FNE74" s="33"/>
      <c r="FNF74" s="33"/>
      <c r="FNG74" s="33"/>
      <c r="FNH74" s="33"/>
      <c r="FNI74" s="33"/>
      <c r="FNJ74" s="33"/>
      <c r="FNK74" s="33"/>
      <c r="FNL74" s="33"/>
      <c r="FNM74" s="33"/>
      <c r="FNN74" s="33"/>
      <c r="FNO74" s="33"/>
      <c r="FNP74" s="33"/>
      <c r="FNQ74" s="33"/>
      <c r="FNR74" s="33"/>
      <c r="FNS74" s="33"/>
      <c r="FNT74" s="33"/>
      <c r="FNU74" s="33"/>
      <c r="FNV74" s="33"/>
      <c r="FNW74" s="33"/>
      <c r="FNX74" s="33"/>
      <c r="FNY74" s="33"/>
      <c r="FNZ74" s="33"/>
      <c r="FOA74" s="33"/>
      <c r="FOB74" s="33"/>
      <c r="FOC74" s="33"/>
      <c r="FOD74" s="33"/>
      <c r="FOE74" s="33"/>
      <c r="FOF74" s="33"/>
      <c r="FOG74" s="33"/>
      <c r="FOH74" s="33"/>
      <c r="FOI74" s="33"/>
      <c r="FOJ74" s="33"/>
      <c r="FOK74" s="33"/>
      <c r="FOL74" s="33"/>
      <c r="FOM74" s="33"/>
      <c r="FON74" s="33"/>
      <c r="FOO74" s="33"/>
      <c r="FOP74" s="33"/>
      <c r="FOQ74" s="33"/>
      <c r="FOR74" s="33"/>
      <c r="FOS74" s="33"/>
      <c r="FOT74" s="33"/>
      <c r="FOU74" s="33"/>
      <c r="FOV74" s="33"/>
      <c r="FOW74" s="33"/>
      <c r="FOX74" s="33"/>
      <c r="FOY74" s="33"/>
      <c r="FOZ74" s="33"/>
      <c r="FPA74" s="33"/>
      <c r="FPB74" s="33"/>
      <c r="FPC74" s="33"/>
      <c r="FPD74" s="33"/>
      <c r="FPE74" s="33"/>
      <c r="FPF74" s="33"/>
      <c r="FPG74" s="33"/>
      <c r="FPH74" s="33"/>
      <c r="FPI74" s="33"/>
      <c r="FPJ74" s="33"/>
      <c r="FPK74" s="33"/>
      <c r="FPL74" s="33"/>
      <c r="FPM74" s="33"/>
      <c r="FPN74" s="33"/>
      <c r="FPO74" s="33"/>
      <c r="FPP74" s="33"/>
      <c r="FPQ74" s="33"/>
      <c r="FPR74" s="33"/>
      <c r="FPS74" s="33"/>
      <c r="FPT74" s="33"/>
      <c r="FPU74" s="33"/>
      <c r="FPV74" s="33"/>
      <c r="FPW74" s="33"/>
      <c r="FPX74" s="33"/>
      <c r="FPY74" s="33"/>
      <c r="FPZ74" s="33"/>
      <c r="FQA74" s="33"/>
      <c r="FQB74" s="33"/>
      <c r="FQC74" s="33"/>
      <c r="FQD74" s="33"/>
      <c r="FQE74" s="33"/>
      <c r="FQF74" s="33"/>
      <c r="FQG74" s="33"/>
      <c r="FQH74" s="33"/>
      <c r="FQI74" s="33"/>
      <c r="FQJ74" s="33"/>
      <c r="FQK74" s="33"/>
      <c r="FQL74" s="33"/>
      <c r="FQM74" s="33"/>
      <c r="FQN74" s="33"/>
      <c r="FQO74" s="33"/>
      <c r="FQP74" s="33"/>
      <c r="FQQ74" s="33"/>
      <c r="FQR74" s="33"/>
      <c r="FQS74" s="33"/>
      <c r="FQT74" s="33"/>
      <c r="FQU74" s="33"/>
      <c r="FQV74" s="33"/>
      <c r="FQW74" s="33"/>
      <c r="FQX74" s="33"/>
      <c r="FQY74" s="33"/>
      <c r="FQZ74" s="33"/>
      <c r="FRA74" s="33"/>
      <c r="FRB74" s="33"/>
      <c r="FRC74" s="33"/>
      <c r="FRD74" s="33"/>
      <c r="FRE74" s="33"/>
      <c r="FRF74" s="33"/>
      <c r="FRG74" s="33"/>
      <c r="FRH74" s="33"/>
      <c r="FRI74" s="33"/>
      <c r="FRJ74" s="33"/>
      <c r="FRK74" s="33"/>
      <c r="FRL74" s="33"/>
      <c r="FRM74" s="33"/>
      <c r="FRN74" s="33"/>
      <c r="FRO74" s="33"/>
      <c r="FRP74" s="33"/>
      <c r="FRQ74" s="33"/>
      <c r="FRR74" s="33"/>
      <c r="FRS74" s="33"/>
      <c r="FRT74" s="33"/>
      <c r="FRU74" s="33"/>
      <c r="FRV74" s="33"/>
      <c r="FRW74" s="33"/>
      <c r="FRX74" s="33"/>
      <c r="FRY74" s="33"/>
      <c r="FRZ74" s="33"/>
      <c r="FSA74" s="33"/>
      <c r="FSB74" s="33"/>
      <c r="FSC74" s="33"/>
      <c r="FSD74" s="33"/>
      <c r="FSE74" s="33"/>
      <c r="FSF74" s="33"/>
      <c r="FSG74" s="33"/>
      <c r="FSH74" s="33"/>
      <c r="FSI74" s="33"/>
      <c r="FSJ74" s="33"/>
      <c r="FSK74" s="33"/>
      <c r="FSL74" s="33"/>
      <c r="FSM74" s="33"/>
      <c r="FSN74" s="33"/>
      <c r="FSO74" s="33"/>
      <c r="FSP74" s="33"/>
      <c r="FSQ74" s="33"/>
      <c r="FSR74" s="33"/>
      <c r="FSS74" s="33"/>
      <c r="FST74" s="33"/>
      <c r="FSU74" s="33"/>
      <c r="FSV74" s="33"/>
      <c r="FSW74" s="33"/>
      <c r="FSX74" s="33"/>
      <c r="FSY74" s="33"/>
      <c r="FSZ74" s="33"/>
      <c r="FTA74" s="33"/>
      <c r="FTB74" s="33"/>
      <c r="FTC74" s="33"/>
      <c r="FTD74" s="33"/>
      <c r="FTE74" s="33"/>
      <c r="FTF74" s="33"/>
      <c r="FTG74" s="33"/>
      <c r="FTH74" s="33"/>
      <c r="FTI74" s="33"/>
      <c r="FTJ74" s="33"/>
      <c r="FTK74" s="33"/>
      <c r="FTL74" s="33"/>
      <c r="FTM74" s="33"/>
      <c r="FTN74" s="33"/>
      <c r="FTO74" s="33"/>
      <c r="FTP74" s="33"/>
      <c r="FTQ74" s="33"/>
      <c r="FTR74" s="33"/>
      <c r="FTS74" s="33"/>
      <c r="FTT74" s="33"/>
      <c r="FTU74" s="33"/>
      <c r="FTV74" s="33"/>
      <c r="FTW74" s="33"/>
      <c r="FTX74" s="33"/>
      <c r="FTY74" s="33"/>
      <c r="FTZ74" s="33"/>
      <c r="FUA74" s="33"/>
      <c r="FUB74" s="33"/>
      <c r="FUC74" s="33"/>
      <c r="FUD74" s="33"/>
      <c r="FUE74" s="33"/>
      <c r="FUF74" s="33"/>
      <c r="FUG74" s="33"/>
      <c r="FUH74" s="33"/>
      <c r="FUI74" s="33"/>
      <c r="FUJ74" s="33"/>
      <c r="FUK74" s="33"/>
      <c r="FUL74" s="33"/>
      <c r="FUM74" s="33"/>
      <c r="FUN74" s="33"/>
      <c r="FUO74" s="33"/>
      <c r="FUP74" s="33"/>
      <c r="FUQ74" s="33"/>
      <c r="FUR74" s="33"/>
      <c r="FUS74" s="33"/>
      <c r="FUT74" s="33"/>
      <c r="FUU74" s="33"/>
      <c r="FUV74" s="33"/>
      <c r="FUW74" s="33"/>
      <c r="FUX74" s="33"/>
      <c r="FUY74" s="33"/>
      <c r="FUZ74" s="33"/>
      <c r="FVA74" s="33"/>
      <c r="FVB74" s="33"/>
      <c r="FVC74" s="33"/>
      <c r="FVD74" s="33"/>
      <c r="FVE74" s="33"/>
      <c r="FVF74" s="33"/>
      <c r="FVG74" s="33"/>
      <c r="FVH74" s="33"/>
      <c r="FVI74" s="33"/>
      <c r="FVJ74" s="33"/>
      <c r="FVK74" s="33"/>
      <c r="FVL74" s="33"/>
      <c r="FVM74" s="33"/>
      <c r="FVN74" s="33"/>
      <c r="FVO74" s="33"/>
      <c r="FVP74" s="33"/>
      <c r="FVQ74" s="33"/>
      <c r="FVR74" s="33"/>
      <c r="FVS74" s="33"/>
      <c r="FVT74" s="33"/>
      <c r="FVU74" s="33"/>
      <c r="FVV74" s="33"/>
      <c r="FVW74" s="33"/>
      <c r="FVX74" s="33"/>
      <c r="FVY74" s="33"/>
      <c r="FVZ74" s="33"/>
      <c r="FWA74" s="33"/>
      <c r="FWB74" s="33"/>
      <c r="FWC74" s="33"/>
      <c r="FWD74" s="33"/>
      <c r="FWE74" s="33"/>
      <c r="FWF74" s="33"/>
      <c r="FWG74" s="33"/>
      <c r="FWH74" s="33"/>
      <c r="FWI74" s="33"/>
      <c r="FWJ74" s="33"/>
      <c r="FWK74" s="33"/>
      <c r="FWL74" s="33"/>
      <c r="FWM74" s="33"/>
      <c r="FWN74" s="33"/>
      <c r="FWO74" s="33"/>
      <c r="FWP74" s="33"/>
      <c r="FWQ74" s="33"/>
      <c r="FWR74" s="33"/>
      <c r="FWS74" s="33"/>
      <c r="FWT74" s="33"/>
      <c r="FWU74" s="33"/>
      <c r="FWV74" s="33"/>
      <c r="FWW74" s="33"/>
      <c r="FWX74" s="33"/>
      <c r="FWY74" s="33"/>
      <c r="FWZ74" s="33"/>
      <c r="FXA74" s="33"/>
      <c r="FXB74" s="33"/>
      <c r="FXC74" s="33"/>
      <c r="FXD74" s="33"/>
      <c r="FXE74" s="33"/>
      <c r="FXF74" s="33"/>
      <c r="FXG74" s="33"/>
      <c r="FXH74" s="33"/>
      <c r="FXI74" s="33"/>
      <c r="FXJ74" s="33"/>
      <c r="FXK74" s="33"/>
      <c r="FXL74" s="33"/>
      <c r="FXM74" s="33"/>
      <c r="FXN74" s="33"/>
      <c r="FXO74" s="33"/>
      <c r="FXP74" s="33"/>
      <c r="FXQ74" s="33"/>
      <c r="FXR74" s="33"/>
      <c r="FXS74" s="33"/>
      <c r="FXT74" s="33"/>
      <c r="FXU74" s="33"/>
      <c r="FXV74" s="33"/>
      <c r="FXW74" s="33"/>
      <c r="FXX74" s="33"/>
      <c r="FXY74" s="33"/>
      <c r="FXZ74" s="33"/>
      <c r="FYA74" s="33"/>
      <c r="FYB74" s="33"/>
      <c r="FYC74" s="33"/>
      <c r="FYD74" s="33"/>
      <c r="FYE74" s="33"/>
      <c r="FYF74" s="33"/>
      <c r="FYG74" s="33"/>
      <c r="FYH74" s="33"/>
      <c r="FYI74" s="33"/>
      <c r="FYJ74" s="33"/>
      <c r="FYK74" s="33"/>
      <c r="FYL74" s="33"/>
      <c r="FYM74" s="33"/>
      <c r="FYN74" s="33"/>
      <c r="FYO74" s="33"/>
      <c r="FYP74" s="33"/>
      <c r="FYQ74" s="33"/>
      <c r="FYR74" s="33"/>
      <c r="FYS74" s="33"/>
      <c r="FYT74" s="33"/>
      <c r="FYU74" s="33"/>
      <c r="FYV74" s="33"/>
      <c r="FYW74" s="33"/>
      <c r="FYX74" s="33"/>
      <c r="FYY74" s="33"/>
      <c r="FYZ74" s="33"/>
      <c r="FZA74" s="33"/>
      <c r="FZB74" s="33"/>
      <c r="FZC74" s="33"/>
      <c r="FZD74" s="33"/>
      <c r="FZE74" s="33"/>
      <c r="FZF74" s="33"/>
      <c r="FZG74" s="33"/>
      <c r="FZH74" s="33"/>
      <c r="FZI74" s="33"/>
      <c r="FZJ74" s="33"/>
      <c r="FZK74" s="33"/>
      <c r="FZL74" s="33"/>
      <c r="FZM74" s="33"/>
      <c r="FZN74" s="33"/>
      <c r="FZO74" s="33"/>
      <c r="FZP74" s="33"/>
      <c r="FZQ74" s="33"/>
      <c r="FZR74" s="33"/>
      <c r="FZS74" s="33"/>
      <c r="FZT74" s="33"/>
      <c r="FZU74" s="33"/>
      <c r="FZV74" s="33"/>
      <c r="FZW74" s="33"/>
      <c r="FZX74" s="33"/>
      <c r="FZY74" s="33"/>
      <c r="FZZ74" s="33"/>
      <c r="GAA74" s="33"/>
      <c r="GAB74" s="33"/>
      <c r="GAC74" s="33"/>
      <c r="GAD74" s="33"/>
      <c r="GAE74" s="33"/>
      <c r="GAF74" s="33"/>
      <c r="GAG74" s="33"/>
      <c r="GAH74" s="33"/>
      <c r="GAI74" s="33"/>
      <c r="GAJ74" s="33"/>
      <c r="GAK74" s="33"/>
      <c r="GAL74" s="33"/>
      <c r="GAM74" s="33"/>
      <c r="GAN74" s="33"/>
      <c r="GAO74" s="33"/>
      <c r="GAP74" s="33"/>
      <c r="GAQ74" s="33"/>
      <c r="GAR74" s="33"/>
      <c r="GAS74" s="33"/>
      <c r="GAT74" s="33"/>
      <c r="GAU74" s="33"/>
      <c r="GAV74" s="33"/>
      <c r="GAW74" s="33"/>
      <c r="GAX74" s="33"/>
      <c r="GAY74" s="33"/>
      <c r="GAZ74" s="33"/>
      <c r="GBA74" s="33"/>
      <c r="GBB74" s="33"/>
      <c r="GBC74" s="33"/>
      <c r="GBD74" s="33"/>
      <c r="GBE74" s="33"/>
      <c r="GBF74" s="33"/>
      <c r="GBG74" s="33"/>
      <c r="GBH74" s="33"/>
      <c r="GBI74" s="33"/>
      <c r="GBJ74" s="33"/>
      <c r="GBK74" s="33"/>
      <c r="GBL74" s="33"/>
      <c r="GBM74" s="33"/>
      <c r="GBN74" s="33"/>
      <c r="GBO74" s="33"/>
      <c r="GBP74" s="33"/>
      <c r="GBQ74" s="33"/>
      <c r="GBR74" s="33"/>
      <c r="GBS74" s="33"/>
      <c r="GBT74" s="33"/>
      <c r="GBU74" s="33"/>
      <c r="GBV74" s="33"/>
      <c r="GBW74" s="33"/>
      <c r="GBX74" s="33"/>
      <c r="GBY74" s="33"/>
      <c r="GBZ74" s="33"/>
      <c r="GCA74" s="33"/>
      <c r="GCB74" s="33"/>
      <c r="GCC74" s="33"/>
      <c r="GCD74" s="33"/>
      <c r="GCE74" s="33"/>
      <c r="GCF74" s="33"/>
      <c r="GCG74" s="33"/>
      <c r="GCH74" s="33"/>
      <c r="GCI74" s="33"/>
      <c r="GCJ74" s="33"/>
      <c r="GCK74" s="33"/>
      <c r="GCL74" s="33"/>
      <c r="GCM74" s="33"/>
      <c r="GCN74" s="33"/>
      <c r="GCO74" s="33"/>
      <c r="GCP74" s="33"/>
      <c r="GCQ74" s="33"/>
      <c r="GCR74" s="33"/>
      <c r="GCS74" s="33"/>
      <c r="GCT74" s="33"/>
      <c r="GCU74" s="33"/>
      <c r="GCV74" s="33"/>
      <c r="GCW74" s="33"/>
      <c r="GCX74" s="33"/>
      <c r="GCY74" s="33"/>
      <c r="GCZ74" s="33"/>
      <c r="GDA74" s="33"/>
      <c r="GDB74" s="33"/>
      <c r="GDC74" s="33"/>
      <c r="GDD74" s="33"/>
      <c r="GDE74" s="33"/>
      <c r="GDF74" s="33"/>
      <c r="GDG74" s="33"/>
      <c r="GDH74" s="33"/>
      <c r="GDI74" s="33"/>
      <c r="GDJ74" s="33"/>
      <c r="GDK74" s="33"/>
      <c r="GDL74" s="33"/>
      <c r="GDM74" s="33"/>
      <c r="GDN74" s="33"/>
      <c r="GDO74" s="33"/>
      <c r="GDP74" s="33"/>
      <c r="GDQ74" s="33"/>
      <c r="GDR74" s="33"/>
      <c r="GDS74" s="33"/>
      <c r="GDT74" s="33"/>
      <c r="GDU74" s="33"/>
      <c r="GDV74" s="33"/>
      <c r="GDW74" s="33"/>
      <c r="GDX74" s="33"/>
      <c r="GDY74" s="33"/>
      <c r="GDZ74" s="33"/>
      <c r="GEA74" s="33"/>
      <c r="GEB74" s="33"/>
      <c r="GEC74" s="33"/>
      <c r="GED74" s="33"/>
      <c r="GEE74" s="33"/>
      <c r="GEF74" s="33"/>
      <c r="GEG74" s="33"/>
      <c r="GEH74" s="33"/>
      <c r="GEI74" s="33"/>
      <c r="GEJ74" s="33"/>
      <c r="GEK74" s="33"/>
      <c r="GEL74" s="33"/>
      <c r="GEM74" s="33"/>
      <c r="GEN74" s="33"/>
      <c r="GEO74" s="33"/>
      <c r="GEP74" s="33"/>
      <c r="GEQ74" s="33"/>
      <c r="GER74" s="33"/>
      <c r="GES74" s="33"/>
      <c r="GET74" s="33"/>
      <c r="GEU74" s="33"/>
      <c r="GEV74" s="33"/>
      <c r="GEW74" s="33"/>
      <c r="GEX74" s="33"/>
      <c r="GEY74" s="33"/>
      <c r="GEZ74" s="33"/>
      <c r="GFA74" s="33"/>
      <c r="GFB74" s="33"/>
      <c r="GFC74" s="33"/>
      <c r="GFD74" s="33"/>
      <c r="GFE74" s="33"/>
      <c r="GFF74" s="33"/>
      <c r="GFG74" s="33"/>
      <c r="GFH74" s="33"/>
      <c r="GFI74" s="33"/>
      <c r="GFJ74" s="33"/>
      <c r="GFK74" s="33"/>
      <c r="GFL74" s="33"/>
      <c r="GFM74" s="33"/>
      <c r="GFN74" s="33"/>
      <c r="GFO74" s="33"/>
      <c r="GFP74" s="33"/>
      <c r="GFQ74" s="33"/>
      <c r="GFR74" s="33"/>
      <c r="GFS74" s="33"/>
      <c r="GFT74" s="33"/>
      <c r="GFU74" s="33"/>
      <c r="GFV74" s="33"/>
      <c r="GFW74" s="33"/>
      <c r="GFX74" s="33"/>
      <c r="GFY74" s="33"/>
      <c r="GFZ74" s="33"/>
      <c r="GGA74" s="33"/>
      <c r="GGB74" s="33"/>
      <c r="GGC74" s="33"/>
      <c r="GGD74" s="33"/>
      <c r="GGE74" s="33"/>
      <c r="GGF74" s="33"/>
      <c r="GGG74" s="33"/>
      <c r="GGH74" s="33"/>
      <c r="GGI74" s="33"/>
      <c r="GGJ74" s="33"/>
      <c r="GGK74" s="33"/>
      <c r="GGL74" s="33"/>
      <c r="GGM74" s="33"/>
      <c r="GGN74" s="33"/>
      <c r="GGO74" s="33"/>
      <c r="GGP74" s="33"/>
      <c r="GGQ74" s="33"/>
      <c r="GGR74" s="33"/>
      <c r="GGS74" s="33"/>
      <c r="GGT74" s="33"/>
      <c r="GGU74" s="33"/>
      <c r="GGV74" s="33"/>
      <c r="GGW74" s="33"/>
      <c r="GGX74" s="33"/>
      <c r="GGY74" s="33"/>
      <c r="GGZ74" s="33"/>
      <c r="GHA74" s="33"/>
      <c r="GHB74" s="33"/>
      <c r="GHC74" s="33"/>
      <c r="GHD74" s="33"/>
      <c r="GHE74" s="33"/>
      <c r="GHF74" s="33"/>
      <c r="GHG74" s="33"/>
      <c r="GHH74" s="33"/>
      <c r="GHI74" s="33"/>
      <c r="GHJ74" s="33"/>
      <c r="GHK74" s="33"/>
      <c r="GHL74" s="33"/>
      <c r="GHM74" s="33"/>
      <c r="GHN74" s="33"/>
      <c r="GHO74" s="33"/>
      <c r="GHP74" s="33"/>
      <c r="GHQ74" s="33"/>
      <c r="GHR74" s="33"/>
      <c r="GHS74" s="33"/>
      <c r="GHT74" s="33"/>
      <c r="GHU74" s="33"/>
      <c r="GHV74" s="33"/>
      <c r="GHW74" s="33"/>
      <c r="GHX74" s="33"/>
      <c r="GHY74" s="33"/>
      <c r="GHZ74" s="33"/>
      <c r="GIA74" s="33"/>
      <c r="GIB74" s="33"/>
      <c r="GIC74" s="33"/>
      <c r="GID74" s="33"/>
      <c r="GIE74" s="33"/>
      <c r="GIF74" s="33"/>
      <c r="GIG74" s="33"/>
      <c r="GIH74" s="33"/>
      <c r="GII74" s="33"/>
      <c r="GIJ74" s="33"/>
      <c r="GIK74" s="33"/>
      <c r="GIL74" s="33"/>
      <c r="GIM74" s="33"/>
      <c r="GIN74" s="33"/>
      <c r="GIO74" s="33"/>
      <c r="GIP74" s="33"/>
      <c r="GIQ74" s="33"/>
      <c r="GIR74" s="33"/>
      <c r="GIS74" s="33"/>
      <c r="GIT74" s="33"/>
      <c r="GIU74" s="33"/>
      <c r="GIV74" s="33"/>
      <c r="GIW74" s="33"/>
      <c r="GIX74" s="33"/>
      <c r="GIY74" s="33"/>
      <c r="GIZ74" s="33"/>
      <c r="GJA74" s="33"/>
      <c r="GJB74" s="33"/>
      <c r="GJC74" s="33"/>
      <c r="GJD74" s="33"/>
      <c r="GJE74" s="33"/>
      <c r="GJF74" s="33"/>
      <c r="GJG74" s="33"/>
      <c r="GJH74" s="33"/>
      <c r="GJI74" s="33"/>
      <c r="GJJ74" s="33"/>
      <c r="GJK74" s="33"/>
      <c r="GJL74" s="33"/>
      <c r="GJM74" s="33"/>
      <c r="GJN74" s="33"/>
      <c r="GJO74" s="33"/>
      <c r="GJP74" s="33"/>
      <c r="GJQ74" s="33"/>
      <c r="GJR74" s="33"/>
      <c r="GJS74" s="33"/>
      <c r="GJT74" s="33"/>
      <c r="GJU74" s="33"/>
      <c r="GJV74" s="33"/>
      <c r="GJW74" s="33"/>
      <c r="GJX74" s="33"/>
      <c r="GJY74" s="33"/>
      <c r="GJZ74" s="33"/>
      <c r="GKA74" s="33"/>
      <c r="GKB74" s="33"/>
      <c r="GKC74" s="33"/>
      <c r="GKD74" s="33"/>
      <c r="GKE74" s="33"/>
      <c r="GKF74" s="33"/>
      <c r="GKG74" s="33"/>
      <c r="GKH74" s="33"/>
      <c r="GKI74" s="33"/>
      <c r="GKJ74" s="33"/>
      <c r="GKK74" s="33"/>
      <c r="GKL74" s="33"/>
      <c r="GKM74" s="33"/>
      <c r="GKN74" s="33"/>
      <c r="GKO74" s="33"/>
      <c r="GKP74" s="33"/>
      <c r="GKQ74" s="33"/>
      <c r="GKR74" s="33"/>
      <c r="GKS74" s="33"/>
      <c r="GKT74" s="33"/>
      <c r="GKU74" s="33"/>
      <c r="GKV74" s="33"/>
      <c r="GKW74" s="33"/>
      <c r="GKX74" s="33"/>
      <c r="GKY74" s="33"/>
      <c r="GKZ74" s="33"/>
      <c r="GLA74" s="33"/>
      <c r="GLB74" s="33"/>
      <c r="GLC74" s="33"/>
      <c r="GLD74" s="33"/>
      <c r="GLE74" s="33"/>
      <c r="GLF74" s="33"/>
      <c r="GLG74" s="33"/>
      <c r="GLH74" s="33"/>
      <c r="GLI74" s="33"/>
      <c r="GLJ74" s="33"/>
      <c r="GLK74" s="33"/>
      <c r="GLL74" s="33"/>
      <c r="GLM74" s="33"/>
      <c r="GLN74" s="33"/>
      <c r="GLO74" s="33"/>
      <c r="GLP74" s="33"/>
      <c r="GLQ74" s="33"/>
      <c r="GLR74" s="33"/>
      <c r="GLS74" s="33"/>
      <c r="GLT74" s="33"/>
      <c r="GLU74" s="33"/>
      <c r="GLV74" s="33"/>
      <c r="GLW74" s="33"/>
      <c r="GLX74" s="33"/>
      <c r="GLY74" s="33"/>
      <c r="GLZ74" s="33"/>
      <c r="GMA74" s="33"/>
      <c r="GMB74" s="33"/>
      <c r="GMC74" s="33"/>
      <c r="GMD74" s="33"/>
      <c r="GME74" s="33"/>
      <c r="GMF74" s="33"/>
      <c r="GMG74" s="33"/>
      <c r="GMH74" s="33"/>
      <c r="GMI74" s="33"/>
      <c r="GMJ74" s="33"/>
      <c r="GMK74" s="33"/>
      <c r="GML74" s="33"/>
      <c r="GMM74" s="33"/>
      <c r="GMN74" s="33"/>
      <c r="GMO74" s="33"/>
      <c r="GMP74" s="33"/>
      <c r="GMQ74" s="33"/>
      <c r="GMR74" s="33"/>
      <c r="GMS74" s="33"/>
      <c r="GMT74" s="33"/>
      <c r="GMU74" s="33"/>
      <c r="GMV74" s="33"/>
      <c r="GMW74" s="33"/>
      <c r="GMX74" s="33"/>
      <c r="GMY74" s="33"/>
      <c r="GMZ74" s="33"/>
      <c r="GNA74" s="33"/>
      <c r="GNB74" s="33"/>
      <c r="GNC74" s="33"/>
      <c r="GND74" s="33"/>
      <c r="GNE74" s="33"/>
      <c r="GNF74" s="33"/>
      <c r="GNG74" s="33"/>
      <c r="GNH74" s="33"/>
      <c r="GNI74" s="33"/>
      <c r="GNJ74" s="33"/>
      <c r="GNK74" s="33"/>
      <c r="GNL74" s="33"/>
      <c r="GNM74" s="33"/>
      <c r="GNN74" s="33"/>
      <c r="GNO74" s="33"/>
      <c r="GNP74" s="33"/>
      <c r="GNQ74" s="33"/>
      <c r="GNR74" s="33"/>
      <c r="GNS74" s="33"/>
      <c r="GNT74" s="33"/>
      <c r="GNU74" s="33"/>
      <c r="GNV74" s="33"/>
      <c r="GNW74" s="33"/>
      <c r="GNX74" s="33"/>
      <c r="GNY74" s="33"/>
      <c r="GNZ74" s="33"/>
      <c r="GOA74" s="33"/>
      <c r="GOB74" s="33"/>
      <c r="GOC74" s="33"/>
      <c r="GOD74" s="33"/>
      <c r="GOE74" s="33"/>
      <c r="GOF74" s="33"/>
      <c r="GOG74" s="33"/>
      <c r="GOH74" s="33"/>
      <c r="GOI74" s="33"/>
      <c r="GOJ74" s="33"/>
      <c r="GOK74" s="33"/>
      <c r="GOL74" s="33"/>
      <c r="GOM74" s="33"/>
      <c r="GON74" s="33"/>
      <c r="GOO74" s="33"/>
      <c r="GOP74" s="33"/>
      <c r="GOQ74" s="33"/>
      <c r="GOR74" s="33"/>
      <c r="GOS74" s="33"/>
      <c r="GOT74" s="33"/>
      <c r="GOU74" s="33"/>
      <c r="GOV74" s="33"/>
      <c r="GOW74" s="33"/>
      <c r="GOX74" s="33"/>
      <c r="GOY74" s="33"/>
      <c r="GOZ74" s="33"/>
      <c r="GPA74" s="33"/>
      <c r="GPB74" s="33"/>
      <c r="GPC74" s="33"/>
      <c r="GPD74" s="33"/>
      <c r="GPE74" s="33"/>
      <c r="GPF74" s="33"/>
      <c r="GPG74" s="33"/>
      <c r="GPH74" s="33"/>
      <c r="GPI74" s="33"/>
      <c r="GPJ74" s="33"/>
      <c r="GPK74" s="33"/>
      <c r="GPL74" s="33"/>
      <c r="GPM74" s="33"/>
      <c r="GPN74" s="33"/>
      <c r="GPO74" s="33"/>
      <c r="GPP74" s="33"/>
      <c r="GPQ74" s="33"/>
      <c r="GPR74" s="33"/>
      <c r="GPS74" s="33"/>
      <c r="GPT74" s="33"/>
      <c r="GPU74" s="33"/>
      <c r="GPV74" s="33"/>
      <c r="GPW74" s="33"/>
      <c r="GPX74" s="33"/>
      <c r="GPY74" s="33"/>
      <c r="GPZ74" s="33"/>
      <c r="GQA74" s="33"/>
      <c r="GQB74" s="33"/>
      <c r="GQC74" s="33"/>
      <c r="GQD74" s="33"/>
      <c r="GQE74" s="33"/>
      <c r="GQF74" s="33"/>
      <c r="GQG74" s="33"/>
      <c r="GQH74" s="33"/>
      <c r="GQI74" s="33"/>
      <c r="GQJ74" s="33"/>
      <c r="GQK74" s="33"/>
      <c r="GQL74" s="33"/>
      <c r="GQM74" s="33"/>
      <c r="GQN74" s="33"/>
      <c r="GQO74" s="33"/>
      <c r="GQP74" s="33"/>
      <c r="GQQ74" s="33"/>
      <c r="GQR74" s="33"/>
      <c r="GQS74" s="33"/>
      <c r="GQT74" s="33"/>
      <c r="GQU74" s="33"/>
      <c r="GQV74" s="33"/>
      <c r="GQW74" s="33"/>
      <c r="GQX74" s="33"/>
      <c r="GQY74" s="33"/>
      <c r="GQZ74" s="33"/>
      <c r="GRA74" s="33"/>
      <c r="GRB74" s="33"/>
      <c r="GRC74" s="33"/>
      <c r="GRD74" s="33"/>
      <c r="GRE74" s="33"/>
      <c r="GRF74" s="33"/>
      <c r="GRG74" s="33"/>
      <c r="GRH74" s="33"/>
      <c r="GRI74" s="33"/>
      <c r="GRJ74" s="33"/>
      <c r="GRK74" s="33"/>
      <c r="GRL74" s="33"/>
      <c r="GRM74" s="33"/>
      <c r="GRN74" s="33"/>
      <c r="GRO74" s="33"/>
      <c r="GRP74" s="33"/>
      <c r="GRQ74" s="33"/>
      <c r="GRR74" s="33"/>
      <c r="GRS74" s="33"/>
      <c r="GRT74" s="33"/>
      <c r="GRU74" s="33"/>
      <c r="GRV74" s="33"/>
      <c r="GRW74" s="33"/>
      <c r="GRX74" s="33"/>
      <c r="GRY74" s="33"/>
      <c r="GRZ74" s="33"/>
      <c r="GSA74" s="33"/>
      <c r="GSB74" s="33"/>
      <c r="GSC74" s="33"/>
      <c r="GSD74" s="33"/>
      <c r="GSE74" s="33"/>
      <c r="GSF74" s="33"/>
      <c r="GSG74" s="33"/>
      <c r="GSH74" s="33"/>
      <c r="GSI74" s="33"/>
      <c r="GSJ74" s="33"/>
      <c r="GSK74" s="33"/>
      <c r="GSL74" s="33"/>
      <c r="GSM74" s="33"/>
      <c r="GSN74" s="33"/>
      <c r="GSO74" s="33"/>
      <c r="GSP74" s="33"/>
      <c r="GSQ74" s="33"/>
      <c r="GSR74" s="33"/>
      <c r="GSS74" s="33"/>
      <c r="GST74" s="33"/>
      <c r="GSU74" s="33"/>
      <c r="GSV74" s="33"/>
      <c r="GSW74" s="33"/>
      <c r="GSX74" s="33"/>
      <c r="GSY74" s="33"/>
      <c r="GSZ74" s="33"/>
      <c r="GTA74" s="33"/>
      <c r="GTB74" s="33"/>
      <c r="GTC74" s="33"/>
      <c r="GTD74" s="33"/>
      <c r="GTE74" s="33"/>
      <c r="GTF74" s="33"/>
      <c r="GTG74" s="33"/>
      <c r="GTH74" s="33"/>
      <c r="GTI74" s="33"/>
      <c r="GTJ74" s="33"/>
      <c r="GTK74" s="33"/>
      <c r="GTL74" s="33"/>
      <c r="GTM74" s="33"/>
      <c r="GTN74" s="33"/>
      <c r="GTO74" s="33"/>
      <c r="GTP74" s="33"/>
      <c r="GTQ74" s="33"/>
      <c r="GTR74" s="33"/>
      <c r="GTS74" s="33"/>
      <c r="GTT74" s="33"/>
      <c r="GTU74" s="33"/>
      <c r="GTV74" s="33"/>
      <c r="GTW74" s="33"/>
      <c r="GTX74" s="33"/>
      <c r="GTY74" s="33"/>
      <c r="GTZ74" s="33"/>
      <c r="GUA74" s="33"/>
      <c r="GUB74" s="33"/>
      <c r="GUC74" s="33"/>
      <c r="GUD74" s="33"/>
      <c r="GUE74" s="33"/>
      <c r="GUF74" s="33"/>
      <c r="GUG74" s="33"/>
      <c r="GUH74" s="33"/>
      <c r="GUI74" s="33"/>
      <c r="GUJ74" s="33"/>
      <c r="GUK74" s="33"/>
      <c r="GUL74" s="33"/>
      <c r="GUM74" s="33"/>
      <c r="GUN74" s="33"/>
      <c r="GUO74" s="33"/>
      <c r="GUP74" s="33"/>
      <c r="GUQ74" s="33"/>
      <c r="GUR74" s="33"/>
      <c r="GUS74" s="33"/>
      <c r="GUT74" s="33"/>
      <c r="GUU74" s="33"/>
      <c r="GUV74" s="33"/>
      <c r="GUW74" s="33"/>
      <c r="GUX74" s="33"/>
      <c r="GUY74" s="33"/>
      <c r="GUZ74" s="33"/>
      <c r="GVA74" s="33"/>
      <c r="GVB74" s="33"/>
      <c r="GVC74" s="33"/>
      <c r="GVD74" s="33"/>
      <c r="GVE74" s="33"/>
      <c r="GVF74" s="33"/>
      <c r="GVG74" s="33"/>
      <c r="GVH74" s="33"/>
      <c r="GVI74" s="33"/>
      <c r="GVJ74" s="33"/>
      <c r="GVK74" s="33"/>
      <c r="GVL74" s="33"/>
      <c r="GVM74" s="33"/>
      <c r="GVN74" s="33"/>
      <c r="GVO74" s="33"/>
      <c r="GVP74" s="33"/>
      <c r="GVQ74" s="33"/>
      <c r="GVR74" s="33"/>
      <c r="GVS74" s="33"/>
      <c r="GVT74" s="33"/>
      <c r="GVU74" s="33"/>
      <c r="GVV74" s="33"/>
      <c r="GVW74" s="33"/>
      <c r="GVX74" s="33"/>
      <c r="GVY74" s="33"/>
      <c r="GVZ74" s="33"/>
      <c r="GWA74" s="33"/>
      <c r="GWB74" s="33"/>
      <c r="GWC74" s="33"/>
      <c r="GWD74" s="33"/>
      <c r="GWE74" s="33"/>
      <c r="GWF74" s="33"/>
      <c r="GWG74" s="33"/>
      <c r="GWH74" s="33"/>
      <c r="GWI74" s="33"/>
      <c r="GWJ74" s="33"/>
      <c r="GWK74" s="33"/>
      <c r="GWL74" s="33"/>
      <c r="GWM74" s="33"/>
      <c r="GWN74" s="33"/>
      <c r="GWO74" s="33"/>
      <c r="GWP74" s="33"/>
      <c r="GWQ74" s="33"/>
      <c r="GWR74" s="33"/>
      <c r="GWS74" s="33"/>
      <c r="GWT74" s="33"/>
      <c r="GWU74" s="33"/>
      <c r="GWV74" s="33"/>
      <c r="GWW74" s="33"/>
      <c r="GWX74" s="33"/>
      <c r="GWY74" s="33"/>
      <c r="GWZ74" s="33"/>
      <c r="GXA74" s="33"/>
      <c r="GXB74" s="33"/>
      <c r="GXC74" s="33"/>
      <c r="GXD74" s="33"/>
      <c r="GXE74" s="33"/>
      <c r="GXF74" s="33"/>
      <c r="GXG74" s="33"/>
      <c r="GXH74" s="33"/>
      <c r="GXI74" s="33"/>
      <c r="GXJ74" s="33"/>
      <c r="GXK74" s="33"/>
      <c r="GXL74" s="33"/>
      <c r="GXM74" s="33"/>
      <c r="GXN74" s="33"/>
      <c r="GXO74" s="33"/>
      <c r="GXP74" s="33"/>
      <c r="GXQ74" s="33"/>
      <c r="GXR74" s="33"/>
      <c r="GXS74" s="33"/>
      <c r="GXT74" s="33"/>
      <c r="GXU74" s="33"/>
      <c r="GXV74" s="33"/>
      <c r="GXW74" s="33"/>
      <c r="GXX74" s="33"/>
      <c r="GXY74" s="33"/>
      <c r="GXZ74" s="33"/>
      <c r="GYA74" s="33"/>
      <c r="GYB74" s="33"/>
      <c r="GYC74" s="33"/>
      <c r="GYD74" s="33"/>
      <c r="GYE74" s="33"/>
      <c r="GYF74" s="33"/>
      <c r="GYG74" s="33"/>
      <c r="GYH74" s="33"/>
      <c r="GYI74" s="33"/>
      <c r="GYJ74" s="33"/>
      <c r="GYK74" s="33"/>
      <c r="GYL74" s="33"/>
      <c r="GYM74" s="33"/>
      <c r="GYN74" s="33"/>
      <c r="GYO74" s="33"/>
      <c r="GYP74" s="33"/>
      <c r="GYQ74" s="33"/>
      <c r="GYR74" s="33"/>
      <c r="GYS74" s="33"/>
      <c r="GYT74" s="33"/>
      <c r="GYU74" s="33"/>
      <c r="GYV74" s="33"/>
      <c r="GYW74" s="33"/>
      <c r="GYX74" s="33"/>
      <c r="GYY74" s="33"/>
      <c r="GYZ74" s="33"/>
      <c r="GZA74" s="33"/>
      <c r="GZB74" s="33"/>
      <c r="GZC74" s="33"/>
      <c r="GZD74" s="33"/>
      <c r="GZE74" s="33"/>
      <c r="GZF74" s="33"/>
      <c r="GZG74" s="33"/>
      <c r="GZH74" s="33"/>
      <c r="GZI74" s="33"/>
      <c r="GZJ74" s="33"/>
      <c r="GZK74" s="33"/>
      <c r="GZL74" s="33"/>
      <c r="GZM74" s="33"/>
      <c r="GZN74" s="33"/>
      <c r="GZO74" s="33"/>
      <c r="GZP74" s="33"/>
      <c r="GZQ74" s="33"/>
      <c r="GZR74" s="33"/>
      <c r="GZS74" s="33"/>
      <c r="GZT74" s="33"/>
      <c r="GZU74" s="33"/>
      <c r="GZV74" s="33"/>
      <c r="GZW74" s="33"/>
      <c r="GZX74" s="33"/>
      <c r="GZY74" s="33"/>
      <c r="GZZ74" s="33"/>
      <c r="HAA74" s="33"/>
      <c r="HAB74" s="33"/>
      <c r="HAC74" s="33"/>
      <c r="HAD74" s="33"/>
      <c r="HAE74" s="33"/>
      <c r="HAF74" s="33"/>
      <c r="HAG74" s="33"/>
      <c r="HAH74" s="33"/>
      <c r="HAI74" s="33"/>
      <c r="HAJ74" s="33"/>
      <c r="HAK74" s="33"/>
      <c r="HAL74" s="33"/>
      <c r="HAM74" s="33"/>
      <c r="HAN74" s="33"/>
      <c r="HAO74" s="33"/>
      <c r="HAP74" s="33"/>
      <c r="HAQ74" s="33"/>
      <c r="HAR74" s="33"/>
      <c r="HAS74" s="33"/>
      <c r="HAT74" s="33"/>
      <c r="HAU74" s="33"/>
      <c r="HAV74" s="33"/>
      <c r="HAW74" s="33"/>
      <c r="HAX74" s="33"/>
      <c r="HAY74" s="33"/>
      <c r="HAZ74" s="33"/>
      <c r="HBA74" s="33"/>
      <c r="HBB74" s="33"/>
      <c r="HBC74" s="33"/>
      <c r="HBD74" s="33"/>
      <c r="HBE74" s="33"/>
      <c r="HBF74" s="33"/>
      <c r="HBG74" s="33"/>
      <c r="HBH74" s="33"/>
      <c r="HBI74" s="33"/>
      <c r="HBJ74" s="33"/>
      <c r="HBK74" s="33"/>
      <c r="HBL74" s="33"/>
      <c r="HBM74" s="33"/>
      <c r="HBN74" s="33"/>
      <c r="HBO74" s="33"/>
      <c r="HBP74" s="33"/>
      <c r="HBQ74" s="33"/>
      <c r="HBR74" s="33"/>
      <c r="HBS74" s="33"/>
      <c r="HBT74" s="33"/>
      <c r="HBU74" s="33"/>
      <c r="HBV74" s="33"/>
      <c r="HBW74" s="33"/>
      <c r="HBX74" s="33"/>
      <c r="HBY74" s="33"/>
      <c r="HBZ74" s="33"/>
      <c r="HCA74" s="33"/>
      <c r="HCB74" s="33"/>
      <c r="HCC74" s="33"/>
      <c r="HCD74" s="33"/>
      <c r="HCE74" s="33"/>
      <c r="HCF74" s="33"/>
      <c r="HCG74" s="33"/>
      <c r="HCH74" s="33"/>
      <c r="HCI74" s="33"/>
      <c r="HCJ74" s="33"/>
      <c r="HCK74" s="33"/>
      <c r="HCL74" s="33"/>
      <c r="HCM74" s="33"/>
      <c r="HCN74" s="33"/>
      <c r="HCO74" s="33"/>
      <c r="HCP74" s="33"/>
      <c r="HCQ74" s="33"/>
      <c r="HCR74" s="33"/>
      <c r="HCS74" s="33"/>
      <c r="HCT74" s="33"/>
      <c r="HCU74" s="33"/>
      <c r="HCV74" s="33"/>
      <c r="HCW74" s="33"/>
      <c r="HCX74" s="33"/>
      <c r="HCY74" s="33"/>
      <c r="HCZ74" s="33"/>
      <c r="HDA74" s="33"/>
      <c r="HDB74" s="33"/>
      <c r="HDC74" s="33"/>
      <c r="HDD74" s="33"/>
      <c r="HDE74" s="33"/>
      <c r="HDF74" s="33"/>
      <c r="HDG74" s="33"/>
      <c r="HDH74" s="33"/>
      <c r="HDI74" s="33"/>
      <c r="HDJ74" s="33"/>
      <c r="HDK74" s="33"/>
      <c r="HDL74" s="33"/>
      <c r="HDM74" s="33"/>
      <c r="HDN74" s="33"/>
      <c r="HDO74" s="33"/>
      <c r="HDP74" s="33"/>
      <c r="HDQ74" s="33"/>
      <c r="HDR74" s="33"/>
      <c r="HDS74" s="33"/>
      <c r="HDT74" s="33"/>
      <c r="HDU74" s="33"/>
      <c r="HDV74" s="33"/>
      <c r="HDW74" s="33"/>
      <c r="HDX74" s="33"/>
      <c r="HDY74" s="33"/>
      <c r="HDZ74" s="33"/>
      <c r="HEA74" s="33"/>
      <c r="HEB74" s="33"/>
      <c r="HEC74" s="33"/>
      <c r="HED74" s="33"/>
      <c r="HEE74" s="33"/>
      <c r="HEF74" s="33"/>
      <c r="HEG74" s="33"/>
      <c r="HEH74" s="33"/>
      <c r="HEI74" s="33"/>
      <c r="HEJ74" s="33"/>
      <c r="HEK74" s="33"/>
      <c r="HEL74" s="33"/>
      <c r="HEM74" s="33"/>
      <c r="HEN74" s="33"/>
      <c r="HEO74" s="33"/>
      <c r="HEP74" s="33"/>
      <c r="HEQ74" s="33"/>
      <c r="HER74" s="33"/>
      <c r="HES74" s="33"/>
      <c r="HET74" s="33"/>
      <c r="HEU74" s="33"/>
      <c r="HEV74" s="33"/>
      <c r="HEW74" s="33"/>
      <c r="HEX74" s="33"/>
      <c r="HEY74" s="33"/>
      <c r="HEZ74" s="33"/>
      <c r="HFA74" s="33"/>
      <c r="HFB74" s="33"/>
      <c r="HFC74" s="33"/>
      <c r="HFD74" s="33"/>
      <c r="HFE74" s="33"/>
      <c r="HFF74" s="33"/>
      <c r="HFG74" s="33"/>
      <c r="HFH74" s="33"/>
      <c r="HFI74" s="33"/>
      <c r="HFJ74" s="33"/>
      <c r="HFK74" s="33"/>
      <c r="HFL74" s="33"/>
      <c r="HFM74" s="33"/>
      <c r="HFN74" s="33"/>
      <c r="HFO74" s="33"/>
      <c r="HFP74" s="33"/>
      <c r="HFQ74" s="33"/>
      <c r="HFR74" s="33"/>
      <c r="HFS74" s="33"/>
      <c r="HFT74" s="33"/>
      <c r="HFU74" s="33"/>
      <c r="HFV74" s="33"/>
      <c r="HFW74" s="33"/>
      <c r="HFX74" s="33"/>
      <c r="HFY74" s="33"/>
      <c r="HFZ74" s="33"/>
      <c r="HGA74" s="33"/>
      <c r="HGB74" s="33"/>
      <c r="HGC74" s="33"/>
      <c r="HGD74" s="33"/>
      <c r="HGE74" s="33"/>
      <c r="HGF74" s="33"/>
      <c r="HGG74" s="33"/>
      <c r="HGH74" s="33"/>
      <c r="HGI74" s="33"/>
      <c r="HGJ74" s="33"/>
      <c r="HGK74" s="33"/>
      <c r="HGL74" s="33"/>
      <c r="HGM74" s="33"/>
      <c r="HGN74" s="33"/>
      <c r="HGO74" s="33"/>
      <c r="HGP74" s="33"/>
      <c r="HGQ74" s="33"/>
      <c r="HGR74" s="33"/>
      <c r="HGS74" s="33"/>
      <c r="HGT74" s="33"/>
      <c r="HGU74" s="33"/>
      <c r="HGV74" s="33"/>
      <c r="HGW74" s="33"/>
      <c r="HGX74" s="33"/>
      <c r="HGY74" s="33"/>
      <c r="HGZ74" s="33"/>
      <c r="HHA74" s="33"/>
      <c r="HHB74" s="33"/>
      <c r="HHC74" s="33"/>
      <c r="HHD74" s="33"/>
      <c r="HHE74" s="33"/>
      <c r="HHF74" s="33"/>
      <c r="HHG74" s="33"/>
      <c r="HHH74" s="33"/>
      <c r="HHI74" s="33"/>
      <c r="HHJ74" s="33"/>
      <c r="HHK74" s="33"/>
      <c r="HHL74" s="33"/>
      <c r="HHM74" s="33"/>
      <c r="HHN74" s="33"/>
      <c r="HHO74" s="33"/>
      <c r="HHP74" s="33"/>
      <c r="HHQ74" s="33"/>
      <c r="HHR74" s="33"/>
      <c r="HHS74" s="33"/>
      <c r="HHT74" s="33"/>
      <c r="HHU74" s="33"/>
      <c r="HHV74" s="33"/>
      <c r="HHW74" s="33"/>
      <c r="HHX74" s="33"/>
      <c r="HHY74" s="33"/>
      <c r="HHZ74" s="33"/>
      <c r="HIA74" s="33"/>
      <c r="HIB74" s="33"/>
      <c r="HIC74" s="33"/>
      <c r="HID74" s="33"/>
      <c r="HIE74" s="33"/>
      <c r="HIF74" s="33"/>
      <c r="HIG74" s="33"/>
      <c r="HIH74" s="33"/>
      <c r="HII74" s="33"/>
      <c r="HIJ74" s="33"/>
      <c r="HIK74" s="33"/>
      <c r="HIL74" s="33"/>
      <c r="HIM74" s="33"/>
      <c r="HIN74" s="33"/>
      <c r="HIO74" s="33"/>
      <c r="HIP74" s="33"/>
      <c r="HIQ74" s="33"/>
      <c r="HIR74" s="33"/>
      <c r="HIS74" s="33"/>
      <c r="HIT74" s="33"/>
      <c r="HIU74" s="33"/>
      <c r="HIV74" s="33"/>
      <c r="HIW74" s="33"/>
      <c r="HIX74" s="33"/>
      <c r="HIY74" s="33"/>
      <c r="HIZ74" s="33"/>
      <c r="HJA74" s="33"/>
      <c r="HJB74" s="33"/>
      <c r="HJC74" s="33"/>
      <c r="HJD74" s="33"/>
      <c r="HJE74" s="33"/>
      <c r="HJF74" s="33"/>
      <c r="HJG74" s="33"/>
      <c r="HJH74" s="33"/>
      <c r="HJI74" s="33"/>
      <c r="HJJ74" s="33"/>
      <c r="HJK74" s="33"/>
      <c r="HJL74" s="33"/>
      <c r="HJM74" s="33"/>
      <c r="HJN74" s="33"/>
      <c r="HJO74" s="33"/>
      <c r="HJP74" s="33"/>
      <c r="HJQ74" s="33"/>
      <c r="HJR74" s="33"/>
      <c r="HJS74" s="33"/>
      <c r="HJT74" s="33"/>
      <c r="HJU74" s="33"/>
      <c r="HJV74" s="33"/>
      <c r="HJW74" s="33"/>
      <c r="HJX74" s="33"/>
      <c r="HJY74" s="33"/>
      <c r="HJZ74" s="33"/>
      <c r="HKA74" s="33"/>
      <c r="HKB74" s="33"/>
      <c r="HKC74" s="33"/>
      <c r="HKD74" s="33"/>
      <c r="HKE74" s="33"/>
      <c r="HKF74" s="33"/>
      <c r="HKG74" s="33"/>
      <c r="HKH74" s="33"/>
      <c r="HKI74" s="33"/>
      <c r="HKJ74" s="33"/>
      <c r="HKK74" s="33"/>
      <c r="HKL74" s="33"/>
      <c r="HKM74" s="33"/>
      <c r="HKN74" s="33"/>
      <c r="HKO74" s="33"/>
      <c r="HKP74" s="33"/>
      <c r="HKQ74" s="33"/>
      <c r="HKR74" s="33"/>
      <c r="HKS74" s="33"/>
      <c r="HKT74" s="33"/>
      <c r="HKU74" s="33"/>
      <c r="HKV74" s="33"/>
      <c r="HKW74" s="33"/>
      <c r="HKX74" s="33"/>
      <c r="HKY74" s="33"/>
      <c r="HKZ74" s="33"/>
      <c r="HLA74" s="33"/>
      <c r="HLB74" s="33"/>
      <c r="HLC74" s="33"/>
      <c r="HLD74" s="33"/>
      <c r="HLE74" s="33"/>
      <c r="HLF74" s="33"/>
      <c r="HLG74" s="33"/>
      <c r="HLH74" s="33"/>
      <c r="HLI74" s="33"/>
      <c r="HLJ74" s="33"/>
      <c r="HLK74" s="33"/>
      <c r="HLL74" s="33"/>
      <c r="HLM74" s="33"/>
      <c r="HLN74" s="33"/>
      <c r="HLO74" s="33"/>
      <c r="HLP74" s="33"/>
      <c r="HLQ74" s="33"/>
      <c r="HLR74" s="33"/>
      <c r="HLS74" s="33"/>
      <c r="HLT74" s="33"/>
      <c r="HLU74" s="33"/>
      <c r="HLV74" s="33"/>
      <c r="HLW74" s="33"/>
      <c r="HLX74" s="33"/>
      <c r="HLY74" s="33"/>
      <c r="HLZ74" s="33"/>
      <c r="HMA74" s="33"/>
      <c r="HMB74" s="33"/>
      <c r="HMC74" s="33"/>
      <c r="HMD74" s="33"/>
      <c r="HME74" s="33"/>
      <c r="HMF74" s="33"/>
      <c r="HMG74" s="33"/>
      <c r="HMH74" s="33"/>
      <c r="HMI74" s="33"/>
      <c r="HMJ74" s="33"/>
      <c r="HMK74" s="33"/>
      <c r="HML74" s="33"/>
      <c r="HMM74" s="33"/>
      <c r="HMN74" s="33"/>
      <c r="HMO74" s="33"/>
      <c r="HMP74" s="33"/>
      <c r="HMQ74" s="33"/>
      <c r="HMR74" s="33"/>
      <c r="HMS74" s="33"/>
      <c r="HMT74" s="33"/>
      <c r="HMU74" s="33"/>
      <c r="HMV74" s="33"/>
      <c r="HMW74" s="33"/>
      <c r="HMX74" s="33"/>
      <c r="HMY74" s="33"/>
      <c r="HMZ74" s="33"/>
      <c r="HNA74" s="33"/>
      <c r="HNB74" s="33"/>
      <c r="HNC74" s="33"/>
      <c r="HND74" s="33"/>
      <c r="HNE74" s="33"/>
      <c r="HNF74" s="33"/>
      <c r="HNG74" s="33"/>
      <c r="HNH74" s="33"/>
      <c r="HNI74" s="33"/>
      <c r="HNJ74" s="33"/>
      <c r="HNK74" s="33"/>
      <c r="HNL74" s="33"/>
      <c r="HNM74" s="33"/>
      <c r="HNN74" s="33"/>
      <c r="HNO74" s="33"/>
      <c r="HNP74" s="33"/>
      <c r="HNQ74" s="33"/>
      <c r="HNR74" s="33"/>
      <c r="HNS74" s="33"/>
      <c r="HNT74" s="33"/>
      <c r="HNU74" s="33"/>
      <c r="HNV74" s="33"/>
      <c r="HNW74" s="33"/>
      <c r="HNX74" s="33"/>
      <c r="HNY74" s="33"/>
      <c r="HNZ74" s="33"/>
      <c r="HOA74" s="33"/>
      <c r="HOB74" s="33"/>
      <c r="HOC74" s="33"/>
      <c r="HOD74" s="33"/>
      <c r="HOE74" s="33"/>
      <c r="HOF74" s="33"/>
      <c r="HOG74" s="33"/>
      <c r="HOH74" s="33"/>
      <c r="HOI74" s="33"/>
      <c r="HOJ74" s="33"/>
      <c r="HOK74" s="33"/>
      <c r="HOL74" s="33"/>
      <c r="HOM74" s="33"/>
      <c r="HON74" s="33"/>
      <c r="HOO74" s="33"/>
      <c r="HOP74" s="33"/>
      <c r="HOQ74" s="33"/>
      <c r="HOR74" s="33"/>
      <c r="HOS74" s="33"/>
      <c r="HOT74" s="33"/>
      <c r="HOU74" s="33"/>
      <c r="HOV74" s="33"/>
      <c r="HOW74" s="33"/>
      <c r="HOX74" s="33"/>
      <c r="HOY74" s="33"/>
      <c r="HOZ74" s="33"/>
      <c r="HPA74" s="33"/>
      <c r="HPB74" s="33"/>
      <c r="HPC74" s="33"/>
      <c r="HPD74" s="33"/>
      <c r="HPE74" s="33"/>
      <c r="HPF74" s="33"/>
      <c r="HPG74" s="33"/>
      <c r="HPH74" s="33"/>
      <c r="HPI74" s="33"/>
      <c r="HPJ74" s="33"/>
      <c r="HPK74" s="33"/>
      <c r="HPL74" s="33"/>
      <c r="HPM74" s="33"/>
      <c r="HPN74" s="33"/>
      <c r="HPO74" s="33"/>
      <c r="HPP74" s="33"/>
      <c r="HPQ74" s="33"/>
      <c r="HPR74" s="33"/>
      <c r="HPS74" s="33"/>
      <c r="HPT74" s="33"/>
      <c r="HPU74" s="33"/>
      <c r="HPV74" s="33"/>
      <c r="HPW74" s="33"/>
      <c r="HPX74" s="33"/>
      <c r="HPY74" s="33"/>
      <c r="HPZ74" s="33"/>
      <c r="HQA74" s="33"/>
      <c r="HQB74" s="33"/>
      <c r="HQC74" s="33"/>
      <c r="HQD74" s="33"/>
      <c r="HQE74" s="33"/>
      <c r="HQF74" s="33"/>
      <c r="HQG74" s="33"/>
      <c r="HQH74" s="33"/>
      <c r="HQI74" s="33"/>
      <c r="HQJ74" s="33"/>
      <c r="HQK74" s="33"/>
      <c r="HQL74" s="33"/>
      <c r="HQM74" s="33"/>
      <c r="HQN74" s="33"/>
      <c r="HQO74" s="33"/>
      <c r="HQP74" s="33"/>
      <c r="HQQ74" s="33"/>
      <c r="HQR74" s="33"/>
      <c r="HQS74" s="33"/>
      <c r="HQT74" s="33"/>
      <c r="HQU74" s="33"/>
      <c r="HQV74" s="33"/>
      <c r="HQW74" s="33"/>
      <c r="HQX74" s="33"/>
      <c r="HQY74" s="33"/>
      <c r="HQZ74" s="33"/>
      <c r="HRA74" s="33"/>
      <c r="HRB74" s="33"/>
      <c r="HRC74" s="33"/>
      <c r="HRD74" s="33"/>
      <c r="HRE74" s="33"/>
      <c r="HRF74" s="33"/>
      <c r="HRG74" s="33"/>
      <c r="HRH74" s="33"/>
      <c r="HRI74" s="33"/>
      <c r="HRJ74" s="33"/>
      <c r="HRK74" s="33"/>
      <c r="HRL74" s="33"/>
      <c r="HRM74" s="33"/>
      <c r="HRN74" s="33"/>
      <c r="HRO74" s="33"/>
      <c r="HRP74" s="33"/>
      <c r="HRQ74" s="33"/>
      <c r="HRR74" s="33"/>
      <c r="HRS74" s="33"/>
      <c r="HRT74" s="33"/>
      <c r="HRU74" s="33"/>
      <c r="HRV74" s="33"/>
      <c r="HRW74" s="33"/>
      <c r="HRX74" s="33"/>
      <c r="HRY74" s="33"/>
      <c r="HRZ74" s="33"/>
      <c r="HSA74" s="33"/>
      <c r="HSB74" s="33"/>
      <c r="HSC74" s="33"/>
      <c r="HSD74" s="33"/>
      <c r="HSE74" s="33"/>
      <c r="HSF74" s="33"/>
      <c r="HSG74" s="33"/>
      <c r="HSH74" s="33"/>
      <c r="HSI74" s="33"/>
      <c r="HSJ74" s="33"/>
      <c r="HSK74" s="33"/>
      <c r="HSL74" s="33"/>
      <c r="HSM74" s="33"/>
      <c r="HSN74" s="33"/>
      <c r="HSO74" s="33"/>
      <c r="HSP74" s="33"/>
      <c r="HSQ74" s="33"/>
      <c r="HSR74" s="33"/>
      <c r="HSS74" s="33"/>
      <c r="HST74" s="33"/>
      <c r="HSU74" s="33"/>
      <c r="HSV74" s="33"/>
      <c r="HSW74" s="33"/>
      <c r="HSX74" s="33"/>
      <c r="HSY74" s="33"/>
      <c r="HSZ74" s="33"/>
      <c r="HTA74" s="33"/>
      <c r="HTB74" s="33"/>
      <c r="HTC74" s="33"/>
      <c r="HTD74" s="33"/>
      <c r="HTE74" s="33"/>
      <c r="HTF74" s="33"/>
      <c r="HTG74" s="33"/>
      <c r="HTH74" s="33"/>
      <c r="HTI74" s="33"/>
      <c r="HTJ74" s="33"/>
      <c r="HTK74" s="33"/>
      <c r="HTL74" s="33"/>
      <c r="HTM74" s="33"/>
      <c r="HTN74" s="33"/>
      <c r="HTO74" s="33"/>
      <c r="HTP74" s="33"/>
      <c r="HTQ74" s="33"/>
      <c r="HTR74" s="33"/>
      <c r="HTS74" s="33"/>
      <c r="HTT74" s="33"/>
      <c r="HTU74" s="33"/>
      <c r="HTV74" s="33"/>
      <c r="HTW74" s="33"/>
      <c r="HTX74" s="33"/>
      <c r="HTY74" s="33"/>
      <c r="HTZ74" s="33"/>
      <c r="HUA74" s="33"/>
      <c r="HUB74" s="33"/>
      <c r="HUC74" s="33"/>
      <c r="HUD74" s="33"/>
      <c r="HUE74" s="33"/>
      <c r="HUF74" s="33"/>
      <c r="HUG74" s="33"/>
      <c r="HUH74" s="33"/>
      <c r="HUI74" s="33"/>
      <c r="HUJ74" s="33"/>
      <c r="HUK74" s="33"/>
      <c r="HUL74" s="33"/>
      <c r="HUM74" s="33"/>
      <c r="HUN74" s="33"/>
      <c r="HUO74" s="33"/>
      <c r="HUP74" s="33"/>
      <c r="HUQ74" s="33"/>
      <c r="HUR74" s="33"/>
      <c r="HUS74" s="33"/>
      <c r="HUT74" s="33"/>
      <c r="HUU74" s="33"/>
      <c r="HUV74" s="33"/>
      <c r="HUW74" s="33"/>
      <c r="HUX74" s="33"/>
      <c r="HUY74" s="33"/>
      <c r="HUZ74" s="33"/>
      <c r="HVA74" s="33"/>
      <c r="HVB74" s="33"/>
      <c r="HVC74" s="33"/>
      <c r="HVD74" s="33"/>
      <c r="HVE74" s="33"/>
      <c r="HVF74" s="33"/>
      <c r="HVG74" s="33"/>
      <c r="HVH74" s="33"/>
      <c r="HVI74" s="33"/>
      <c r="HVJ74" s="33"/>
      <c r="HVK74" s="33"/>
      <c r="HVL74" s="33"/>
      <c r="HVM74" s="33"/>
      <c r="HVN74" s="33"/>
      <c r="HVO74" s="33"/>
      <c r="HVP74" s="33"/>
      <c r="HVQ74" s="33"/>
      <c r="HVR74" s="33"/>
      <c r="HVS74" s="33"/>
      <c r="HVT74" s="33"/>
      <c r="HVU74" s="33"/>
      <c r="HVV74" s="33"/>
      <c r="HVW74" s="33"/>
      <c r="HVX74" s="33"/>
      <c r="HVY74" s="33"/>
      <c r="HVZ74" s="33"/>
      <c r="HWA74" s="33"/>
      <c r="HWB74" s="33"/>
      <c r="HWC74" s="33"/>
      <c r="HWD74" s="33"/>
      <c r="HWE74" s="33"/>
      <c r="HWF74" s="33"/>
      <c r="HWG74" s="33"/>
      <c r="HWH74" s="33"/>
      <c r="HWI74" s="33"/>
      <c r="HWJ74" s="33"/>
      <c r="HWK74" s="33"/>
      <c r="HWL74" s="33"/>
      <c r="HWM74" s="33"/>
      <c r="HWN74" s="33"/>
      <c r="HWO74" s="33"/>
      <c r="HWP74" s="33"/>
      <c r="HWQ74" s="33"/>
      <c r="HWR74" s="33"/>
      <c r="HWS74" s="33"/>
      <c r="HWT74" s="33"/>
      <c r="HWU74" s="33"/>
      <c r="HWV74" s="33"/>
      <c r="HWW74" s="33"/>
      <c r="HWX74" s="33"/>
      <c r="HWY74" s="33"/>
      <c r="HWZ74" s="33"/>
      <c r="HXA74" s="33"/>
      <c r="HXB74" s="33"/>
      <c r="HXC74" s="33"/>
      <c r="HXD74" s="33"/>
      <c r="HXE74" s="33"/>
      <c r="HXF74" s="33"/>
      <c r="HXG74" s="33"/>
      <c r="HXH74" s="33"/>
      <c r="HXI74" s="33"/>
      <c r="HXJ74" s="33"/>
      <c r="HXK74" s="33"/>
      <c r="HXL74" s="33"/>
      <c r="HXM74" s="33"/>
      <c r="HXN74" s="33"/>
      <c r="HXO74" s="33"/>
      <c r="HXP74" s="33"/>
      <c r="HXQ74" s="33"/>
      <c r="HXR74" s="33"/>
      <c r="HXS74" s="33"/>
      <c r="HXT74" s="33"/>
      <c r="HXU74" s="33"/>
      <c r="HXV74" s="33"/>
      <c r="HXW74" s="33"/>
      <c r="HXX74" s="33"/>
      <c r="HXY74" s="33"/>
      <c r="HXZ74" s="33"/>
      <c r="HYA74" s="33"/>
      <c r="HYB74" s="33"/>
      <c r="HYC74" s="33"/>
      <c r="HYD74" s="33"/>
      <c r="HYE74" s="33"/>
      <c r="HYF74" s="33"/>
      <c r="HYG74" s="33"/>
      <c r="HYH74" s="33"/>
      <c r="HYI74" s="33"/>
      <c r="HYJ74" s="33"/>
      <c r="HYK74" s="33"/>
      <c r="HYL74" s="33"/>
      <c r="HYM74" s="33"/>
      <c r="HYN74" s="33"/>
      <c r="HYO74" s="33"/>
      <c r="HYP74" s="33"/>
      <c r="HYQ74" s="33"/>
      <c r="HYR74" s="33"/>
      <c r="HYS74" s="33"/>
      <c r="HYT74" s="33"/>
      <c r="HYU74" s="33"/>
      <c r="HYV74" s="33"/>
      <c r="HYW74" s="33"/>
      <c r="HYX74" s="33"/>
      <c r="HYY74" s="33"/>
      <c r="HYZ74" s="33"/>
      <c r="HZA74" s="33"/>
      <c r="HZB74" s="33"/>
      <c r="HZC74" s="33"/>
      <c r="HZD74" s="33"/>
      <c r="HZE74" s="33"/>
      <c r="HZF74" s="33"/>
      <c r="HZG74" s="33"/>
      <c r="HZH74" s="33"/>
      <c r="HZI74" s="33"/>
      <c r="HZJ74" s="33"/>
      <c r="HZK74" s="33"/>
      <c r="HZL74" s="33"/>
      <c r="HZM74" s="33"/>
      <c r="HZN74" s="33"/>
      <c r="HZO74" s="33"/>
      <c r="HZP74" s="33"/>
      <c r="HZQ74" s="33"/>
      <c r="HZR74" s="33"/>
      <c r="HZS74" s="33"/>
      <c r="HZT74" s="33"/>
      <c r="HZU74" s="33"/>
      <c r="HZV74" s="33"/>
      <c r="HZW74" s="33"/>
      <c r="HZX74" s="33"/>
      <c r="HZY74" s="33"/>
      <c r="HZZ74" s="33"/>
      <c r="IAA74" s="33"/>
      <c r="IAB74" s="33"/>
      <c r="IAC74" s="33"/>
      <c r="IAD74" s="33"/>
      <c r="IAE74" s="33"/>
      <c r="IAF74" s="33"/>
      <c r="IAG74" s="33"/>
      <c r="IAH74" s="33"/>
      <c r="IAI74" s="33"/>
      <c r="IAJ74" s="33"/>
      <c r="IAK74" s="33"/>
      <c r="IAL74" s="33"/>
      <c r="IAM74" s="33"/>
      <c r="IAN74" s="33"/>
      <c r="IAO74" s="33"/>
      <c r="IAP74" s="33"/>
      <c r="IAQ74" s="33"/>
      <c r="IAR74" s="33"/>
      <c r="IAS74" s="33"/>
      <c r="IAT74" s="33"/>
      <c r="IAU74" s="33"/>
      <c r="IAV74" s="33"/>
      <c r="IAW74" s="33"/>
      <c r="IAX74" s="33"/>
      <c r="IAY74" s="33"/>
      <c r="IAZ74" s="33"/>
      <c r="IBA74" s="33"/>
      <c r="IBB74" s="33"/>
      <c r="IBC74" s="33"/>
      <c r="IBD74" s="33"/>
      <c r="IBE74" s="33"/>
      <c r="IBF74" s="33"/>
      <c r="IBG74" s="33"/>
      <c r="IBH74" s="33"/>
      <c r="IBI74" s="33"/>
      <c r="IBJ74" s="33"/>
      <c r="IBK74" s="33"/>
      <c r="IBL74" s="33"/>
      <c r="IBM74" s="33"/>
      <c r="IBN74" s="33"/>
      <c r="IBO74" s="33"/>
      <c r="IBP74" s="33"/>
      <c r="IBQ74" s="33"/>
      <c r="IBR74" s="33"/>
      <c r="IBS74" s="33"/>
      <c r="IBT74" s="33"/>
      <c r="IBU74" s="33"/>
      <c r="IBV74" s="33"/>
      <c r="IBW74" s="33"/>
      <c r="IBX74" s="33"/>
      <c r="IBY74" s="33"/>
      <c r="IBZ74" s="33"/>
      <c r="ICA74" s="33"/>
      <c r="ICB74" s="33"/>
      <c r="ICC74" s="33"/>
      <c r="ICD74" s="33"/>
      <c r="ICE74" s="33"/>
      <c r="ICF74" s="33"/>
      <c r="ICG74" s="33"/>
      <c r="ICH74" s="33"/>
      <c r="ICI74" s="33"/>
      <c r="ICJ74" s="33"/>
      <c r="ICK74" s="33"/>
      <c r="ICL74" s="33"/>
      <c r="ICM74" s="33"/>
      <c r="ICN74" s="33"/>
      <c r="ICO74" s="33"/>
      <c r="ICP74" s="33"/>
      <c r="ICQ74" s="33"/>
      <c r="ICR74" s="33"/>
      <c r="ICS74" s="33"/>
      <c r="ICT74" s="33"/>
      <c r="ICU74" s="33"/>
      <c r="ICV74" s="33"/>
      <c r="ICW74" s="33"/>
      <c r="ICX74" s="33"/>
      <c r="ICY74" s="33"/>
      <c r="ICZ74" s="33"/>
      <c r="IDA74" s="33"/>
      <c r="IDB74" s="33"/>
      <c r="IDC74" s="33"/>
      <c r="IDD74" s="33"/>
      <c r="IDE74" s="33"/>
      <c r="IDF74" s="33"/>
      <c r="IDG74" s="33"/>
      <c r="IDH74" s="33"/>
      <c r="IDI74" s="33"/>
      <c r="IDJ74" s="33"/>
      <c r="IDK74" s="33"/>
      <c r="IDL74" s="33"/>
      <c r="IDM74" s="33"/>
      <c r="IDN74" s="33"/>
      <c r="IDO74" s="33"/>
      <c r="IDP74" s="33"/>
      <c r="IDQ74" s="33"/>
      <c r="IDR74" s="33"/>
      <c r="IDS74" s="33"/>
      <c r="IDT74" s="33"/>
      <c r="IDU74" s="33"/>
      <c r="IDV74" s="33"/>
      <c r="IDW74" s="33"/>
      <c r="IDX74" s="33"/>
      <c r="IDY74" s="33"/>
      <c r="IDZ74" s="33"/>
      <c r="IEA74" s="33"/>
      <c r="IEB74" s="33"/>
      <c r="IEC74" s="33"/>
      <c r="IED74" s="33"/>
      <c r="IEE74" s="33"/>
      <c r="IEF74" s="33"/>
      <c r="IEG74" s="33"/>
      <c r="IEH74" s="33"/>
      <c r="IEI74" s="33"/>
      <c r="IEJ74" s="33"/>
      <c r="IEK74" s="33"/>
      <c r="IEL74" s="33"/>
      <c r="IEM74" s="33"/>
      <c r="IEN74" s="33"/>
      <c r="IEO74" s="33"/>
      <c r="IEP74" s="33"/>
      <c r="IEQ74" s="33"/>
      <c r="IER74" s="33"/>
      <c r="IES74" s="33"/>
      <c r="IET74" s="33"/>
      <c r="IEU74" s="33"/>
      <c r="IEV74" s="33"/>
      <c r="IEW74" s="33"/>
      <c r="IEX74" s="33"/>
      <c r="IEY74" s="33"/>
      <c r="IEZ74" s="33"/>
      <c r="IFA74" s="33"/>
      <c r="IFB74" s="33"/>
      <c r="IFC74" s="33"/>
      <c r="IFD74" s="33"/>
      <c r="IFE74" s="33"/>
      <c r="IFF74" s="33"/>
      <c r="IFG74" s="33"/>
      <c r="IFH74" s="33"/>
      <c r="IFI74" s="33"/>
      <c r="IFJ74" s="33"/>
      <c r="IFK74" s="33"/>
      <c r="IFL74" s="33"/>
      <c r="IFM74" s="33"/>
      <c r="IFN74" s="33"/>
      <c r="IFO74" s="33"/>
      <c r="IFP74" s="33"/>
      <c r="IFQ74" s="33"/>
      <c r="IFR74" s="33"/>
      <c r="IFS74" s="33"/>
      <c r="IFT74" s="33"/>
      <c r="IFU74" s="33"/>
      <c r="IFV74" s="33"/>
      <c r="IFW74" s="33"/>
      <c r="IFX74" s="33"/>
      <c r="IFY74" s="33"/>
      <c r="IFZ74" s="33"/>
      <c r="IGA74" s="33"/>
      <c r="IGB74" s="33"/>
      <c r="IGC74" s="33"/>
      <c r="IGD74" s="33"/>
      <c r="IGE74" s="33"/>
      <c r="IGF74" s="33"/>
      <c r="IGG74" s="33"/>
      <c r="IGH74" s="33"/>
      <c r="IGI74" s="33"/>
      <c r="IGJ74" s="33"/>
      <c r="IGK74" s="33"/>
      <c r="IGL74" s="33"/>
      <c r="IGM74" s="33"/>
      <c r="IGN74" s="33"/>
      <c r="IGO74" s="33"/>
      <c r="IGP74" s="33"/>
      <c r="IGQ74" s="33"/>
      <c r="IGR74" s="33"/>
      <c r="IGS74" s="33"/>
      <c r="IGT74" s="33"/>
      <c r="IGU74" s="33"/>
      <c r="IGV74" s="33"/>
      <c r="IGW74" s="33"/>
      <c r="IGX74" s="33"/>
      <c r="IGY74" s="33"/>
      <c r="IGZ74" s="33"/>
      <c r="IHA74" s="33"/>
      <c r="IHB74" s="33"/>
      <c r="IHC74" s="33"/>
      <c r="IHD74" s="33"/>
      <c r="IHE74" s="33"/>
      <c r="IHF74" s="33"/>
      <c r="IHG74" s="33"/>
      <c r="IHH74" s="33"/>
      <c r="IHI74" s="33"/>
      <c r="IHJ74" s="33"/>
      <c r="IHK74" s="33"/>
      <c r="IHL74" s="33"/>
      <c r="IHM74" s="33"/>
      <c r="IHN74" s="33"/>
      <c r="IHO74" s="33"/>
      <c r="IHP74" s="33"/>
      <c r="IHQ74" s="33"/>
      <c r="IHR74" s="33"/>
      <c r="IHS74" s="33"/>
      <c r="IHT74" s="33"/>
      <c r="IHU74" s="33"/>
      <c r="IHV74" s="33"/>
      <c r="IHW74" s="33"/>
      <c r="IHX74" s="33"/>
      <c r="IHY74" s="33"/>
      <c r="IHZ74" s="33"/>
      <c r="IIA74" s="33"/>
      <c r="IIB74" s="33"/>
      <c r="IIC74" s="33"/>
      <c r="IID74" s="33"/>
      <c r="IIE74" s="33"/>
      <c r="IIF74" s="33"/>
      <c r="IIG74" s="33"/>
      <c r="IIH74" s="33"/>
      <c r="III74" s="33"/>
      <c r="IIJ74" s="33"/>
      <c r="IIK74" s="33"/>
      <c r="IIL74" s="33"/>
      <c r="IIM74" s="33"/>
      <c r="IIN74" s="33"/>
      <c r="IIO74" s="33"/>
      <c r="IIP74" s="33"/>
      <c r="IIQ74" s="33"/>
      <c r="IIR74" s="33"/>
      <c r="IIS74" s="33"/>
      <c r="IIT74" s="33"/>
      <c r="IIU74" s="33"/>
      <c r="IIV74" s="33"/>
      <c r="IIW74" s="33"/>
      <c r="IIX74" s="33"/>
      <c r="IIY74" s="33"/>
      <c r="IIZ74" s="33"/>
      <c r="IJA74" s="33"/>
      <c r="IJB74" s="33"/>
      <c r="IJC74" s="33"/>
      <c r="IJD74" s="33"/>
      <c r="IJE74" s="33"/>
      <c r="IJF74" s="33"/>
      <c r="IJG74" s="33"/>
      <c r="IJH74" s="33"/>
      <c r="IJI74" s="33"/>
      <c r="IJJ74" s="33"/>
      <c r="IJK74" s="33"/>
      <c r="IJL74" s="33"/>
      <c r="IJM74" s="33"/>
      <c r="IJN74" s="33"/>
      <c r="IJO74" s="33"/>
      <c r="IJP74" s="33"/>
      <c r="IJQ74" s="33"/>
      <c r="IJR74" s="33"/>
      <c r="IJS74" s="33"/>
      <c r="IJT74" s="33"/>
      <c r="IJU74" s="33"/>
      <c r="IJV74" s="33"/>
      <c r="IJW74" s="33"/>
      <c r="IJX74" s="33"/>
      <c r="IJY74" s="33"/>
      <c r="IJZ74" s="33"/>
      <c r="IKA74" s="33"/>
      <c r="IKB74" s="33"/>
      <c r="IKC74" s="33"/>
      <c r="IKD74" s="33"/>
      <c r="IKE74" s="33"/>
      <c r="IKF74" s="33"/>
      <c r="IKG74" s="33"/>
      <c r="IKH74" s="33"/>
      <c r="IKI74" s="33"/>
      <c r="IKJ74" s="33"/>
      <c r="IKK74" s="33"/>
      <c r="IKL74" s="33"/>
      <c r="IKM74" s="33"/>
      <c r="IKN74" s="33"/>
      <c r="IKO74" s="33"/>
      <c r="IKP74" s="33"/>
      <c r="IKQ74" s="33"/>
      <c r="IKR74" s="33"/>
      <c r="IKS74" s="33"/>
      <c r="IKT74" s="33"/>
      <c r="IKU74" s="33"/>
      <c r="IKV74" s="33"/>
      <c r="IKW74" s="33"/>
      <c r="IKX74" s="33"/>
      <c r="IKY74" s="33"/>
      <c r="IKZ74" s="33"/>
      <c r="ILA74" s="33"/>
      <c r="ILB74" s="33"/>
      <c r="ILC74" s="33"/>
      <c r="ILD74" s="33"/>
      <c r="ILE74" s="33"/>
      <c r="ILF74" s="33"/>
      <c r="ILG74" s="33"/>
      <c r="ILH74" s="33"/>
      <c r="ILI74" s="33"/>
      <c r="ILJ74" s="33"/>
      <c r="ILK74" s="33"/>
      <c r="ILL74" s="33"/>
      <c r="ILM74" s="33"/>
      <c r="ILN74" s="33"/>
      <c r="ILO74" s="33"/>
      <c r="ILP74" s="33"/>
      <c r="ILQ74" s="33"/>
      <c r="ILR74" s="33"/>
      <c r="ILS74" s="33"/>
      <c r="ILT74" s="33"/>
      <c r="ILU74" s="33"/>
      <c r="ILV74" s="33"/>
      <c r="ILW74" s="33"/>
      <c r="ILX74" s="33"/>
      <c r="ILY74" s="33"/>
      <c r="ILZ74" s="33"/>
      <c r="IMA74" s="33"/>
      <c r="IMB74" s="33"/>
      <c r="IMC74" s="33"/>
      <c r="IMD74" s="33"/>
      <c r="IME74" s="33"/>
      <c r="IMF74" s="33"/>
      <c r="IMG74" s="33"/>
      <c r="IMH74" s="33"/>
      <c r="IMI74" s="33"/>
      <c r="IMJ74" s="33"/>
      <c r="IMK74" s="33"/>
      <c r="IML74" s="33"/>
      <c r="IMM74" s="33"/>
      <c r="IMN74" s="33"/>
      <c r="IMO74" s="33"/>
      <c r="IMP74" s="33"/>
      <c r="IMQ74" s="33"/>
      <c r="IMR74" s="33"/>
      <c r="IMS74" s="33"/>
      <c r="IMT74" s="33"/>
      <c r="IMU74" s="33"/>
      <c r="IMV74" s="33"/>
      <c r="IMW74" s="33"/>
      <c r="IMX74" s="33"/>
      <c r="IMY74" s="33"/>
      <c r="IMZ74" s="33"/>
      <c r="INA74" s="33"/>
      <c r="INB74" s="33"/>
      <c r="INC74" s="33"/>
      <c r="IND74" s="33"/>
      <c r="INE74" s="33"/>
      <c r="INF74" s="33"/>
      <c r="ING74" s="33"/>
      <c r="INH74" s="33"/>
      <c r="INI74" s="33"/>
      <c r="INJ74" s="33"/>
      <c r="INK74" s="33"/>
      <c r="INL74" s="33"/>
      <c r="INM74" s="33"/>
      <c r="INN74" s="33"/>
      <c r="INO74" s="33"/>
      <c r="INP74" s="33"/>
      <c r="INQ74" s="33"/>
      <c r="INR74" s="33"/>
      <c r="INS74" s="33"/>
      <c r="INT74" s="33"/>
      <c r="INU74" s="33"/>
      <c r="INV74" s="33"/>
      <c r="INW74" s="33"/>
      <c r="INX74" s="33"/>
      <c r="INY74" s="33"/>
      <c r="INZ74" s="33"/>
      <c r="IOA74" s="33"/>
      <c r="IOB74" s="33"/>
      <c r="IOC74" s="33"/>
      <c r="IOD74" s="33"/>
      <c r="IOE74" s="33"/>
      <c r="IOF74" s="33"/>
      <c r="IOG74" s="33"/>
      <c r="IOH74" s="33"/>
      <c r="IOI74" s="33"/>
      <c r="IOJ74" s="33"/>
      <c r="IOK74" s="33"/>
      <c r="IOL74" s="33"/>
      <c r="IOM74" s="33"/>
      <c r="ION74" s="33"/>
      <c r="IOO74" s="33"/>
      <c r="IOP74" s="33"/>
      <c r="IOQ74" s="33"/>
      <c r="IOR74" s="33"/>
      <c r="IOS74" s="33"/>
      <c r="IOT74" s="33"/>
      <c r="IOU74" s="33"/>
      <c r="IOV74" s="33"/>
      <c r="IOW74" s="33"/>
      <c r="IOX74" s="33"/>
      <c r="IOY74" s="33"/>
      <c r="IOZ74" s="33"/>
      <c r="IPA74" s="33"/>
      <c r="IPB74" s="33"/>
      <c r="IPC74" s="33"/>
      <c r="IPD74" s="33"/>
      <c r="IPE74" s="33"/>
      <c r="IPF74" s="33"/>
      <c r="IPG74" s="33"/>
      <c r="IPH74" s="33"/>
      <c r="IPI74" s="33"/>
      <c r="IPJ74" s="33"/>
      <c r="IPK74" s="33"/>
      <c r="IPL74" s="33"/>
      <c r="IPM74" s="33"/>
      <c r="IPN74" s="33"/>
      <c r="IPO74" s="33"/>
      <c r="IPP74" s="33"/>
      <c r="IPQ74" s="33"/>
      <c r="IPR74" s="33"/>
      <c r="IPS74" s="33"/>
      <c r="IPT74" s="33"/>
      <c r="IPU74" s="33"/>
      <c r="IPV74" s="33"/>
      <c r="IPW74" s="33"/>
      <c r="IPX74" s="33"/>
      <c r="IPY74" s="33"/>
      <c r="IPZ74" s="33"/>
      <c r="IQA74" s="33"/>
      <c r="IQB74" s="33"/>
      <c r="IQC74" s="33"/>
      <c r="IQD74" s="33"/>
      <c r="IQE74" s="33"/>
      <c r="IQF74" s="33"/>
      <c r="IQG74" s="33"/>
      <c r="IQH74" s="33"/>
      <c r="IQI74" s="33"/>
      <c r="IQJ74" s="33"/>
      <c r="IQK74" s="33"/>
      <c r="IQL74" s="33"/>
      <c r="IQM74" s="33"/>
      <c r="IQN74" s="33"/>
      <c r="IQO74" s="33"/>
      <c r="IQP74" s="33"/>
      <c r="IQQ74" s="33"/>
      <c r="IQR74" s="33"/>
      <c r="IQS74" s="33"/>
      <c r="IQT74" s="33"/>
      <c r="IQU74" s="33"/>
      <c r="IQV74" s="33"/>
      <c r="IQW74" s="33"/>
      <c r="IQX74" s="33"/>
      <c r="IQY74" s="33"/>
      <c r="IQZ74" s="33"/>
      <c r="IRA74" s="33"/>
      <c r="IRB74" s="33"/>
      <c r="IRC74" s="33"/>
      <c r="IRD74" s="33"/>
      <c r="IRE74" s="33"/>
      <c r="IRF74" s="33"/>
      <c r="IRG74" s="33"/>
      <c r="IRH74" s="33"/>
      <c r="IRI74" s="33"/>
      <c r="IRJ74" s="33"/>
      <c r="IRK74" s="33"/>
      <c r="IRL74" s="33"/>
      <c r="IRM74" s="33"/>
      <c r="IRN74" s="33"/>
      <c r="IRO74" s="33"/>
      <c r="IRP74" s="33"/>
      <c r="IRQ74" s="33"/>
      <c r="IRR74" s="33"/>
      <c r="IRS74" s="33"/>
      <c r="IRT74" s="33"/>
      <c r="IRU74" s="33"/>
      <c r="IRV74" s="33"/>
      <c r="IRW74" s="33"/>
      <c r="IRX74" s="33"/>
      <c r="IRY74" s="33"/>
      <c r="IRZ74" s="33"/>
      <c r="ISA74" s="33"/>
      <c r="ISB74" s="33"/>
      <c r="ISC74" s="33"/>
      <c r="ISD74" s="33"/>
      <c r="ISE74" s="33"/>
      <c r="ISF74" s="33"/>
      <c r="ISG74" s="33"/>
      <c r="ISH74" s="33"/>
      <c r="ISI74" s="33"/>
      <c r="ISJ74" s="33"/>
      <c r="ISK74" s="33"/>
      <c r="ISL74" s="33"/>
      <c r="ISM74" s="33"/>
      <c r="ISN74" s="33"/>
      <c r="ISO74" s="33"/>
      <c r="ISP74" s="33"/>
      <c r="ISQ74" s="33"/>
      <c r="ISR74" s="33"/>
      <c r="ISS74" s="33"/>
      <c r="IST74" s="33"/>
      <c r="ISU74" s="33"/>
      <c r="ISV74" s="33"/>
      <c r="ISW74" s="33"/>
      <c r="ISX74" s="33"/>
      <c r="ISY74" s="33"/>
      <c r="ISZ74" s="33"/>
      <c r="ITA74" s="33"/>
      <c r="ITB74" s="33"/>
      <c r="ITC74" s="33"/>
      <c r="ITD74" s="33"/>
      <c r="ITE74" s="33"/>
      <c r="ITF74" s="33"/>
      <c r="ITG74" s="33"/>
      <c r="ITH74" s="33"/>
      <c r="ITI74" s="33"/>
      <c r="ITJ74" s="33"/>
      <c r="ITK74" s="33"/>
      <c r="ITL74" s="33"/>
      <c r="ITM74" s="33"/>
      <c r="ITN74" s="33"/>
      <c r="ITO74" s="33"/>
      <c r="ITP74" s="33"/>
      <c r="ITQ74" s="33"/>
      <c r="ITR74" s="33"/>
      <c r="ITS74" s="33"/>
      <c r="ITT74" s="33"/>
      <c r="ITU74" s="33"/>
      <c r="ITV74" s="33"/>
      <c r="ITW74" s="33"/>
      <c r="ITX74" s="33"/>
      <c r="ITY74" s="33"/>
      <c r="ITZ74" s="33"/>
      <c r="IUA74" s="33"/>
      <c r="IUB74" s="33"/>
      <c r="IUC74" s="33"/>
      <c r="IUD74" s="33"/>
      <c r="IUE74" s="33"/>
      <c r="IUF74" s="33"/>
      <c r="IUG74" s="33"/>
      <c r="IUH74" s="33"/>
      <c r="IUI74" s="33"/>
      <c r="IUJ74" s="33"/>
      <c r="IUK74" s="33"/>
      <c r="IUL74" s="33"/>
      <c r="IUM74" s="33"/>
      <c r="IUN74" s="33"/>
      <c r="IUO74" s="33"/>
      <c r="IUP74" s="33"/>
      <c r="IUQ74" s="33"/>
      <c r="IUR74" s="33"/>
      <c r="IUS74" s="33"/>
      <c r="IUT74" s="33"/>
      <c r="IUU74" s="33"/>
      <c r="IUV74" s="33"/>
      <c r="IUW74" s="33"/>
      <c r="IUX74" s="33"/>
      <c r="IUY74" s="33"/>
      <c r="IUZ74" s="33"/>
      <c r="IVA74" s="33"/>
      <c r="IVB74" s="33"/>
      <c r="IVC74" s="33"/>
      <c r="IVD74" s="33"/>
      <c r="IVE74" s="33"/>
      <c r="IVF74" s="33"/>
      <c r="IVG74" s="33"/>
      <c r="IVH74" s="33"/>
      <c r="IVI74" s="33"/>
      <c r="IVJ74" s="33"/>
      <c r="IVK74" s="33"/>
      <c r="IVL74" s="33"/>
      <c r="IVM74" s="33"/>
      <c r="IVN74" s="33"/>
      <c r="IVO74" s="33"/>
      <c r="IVP74" s="33"/>
      <c r="IVQ74" s="33"/>
      <c r="IVR74" s="33"/>
      <c r="IVS74" s="33"/>
      <c r="IVT74" s="33"/>
      <c r="IVU74" s="33"/>
      <c r="IVV74" s="33"/>
      <c r="IVW74" s="33"/>
      <c r="IVX74" s="33"/>
      <c r="IVY74" s="33"/>
      <c r="IVZ74" s="33"/>
      <c r="IWA74" s="33"/>
      <c r="IWB74" s="33"/>
      <c r="IWC74" s="33"/>
      <c r="IWD74" s="33"/>
      <c r="IWE74" s="33"/>
      <c r="IWF74" s="33"/>
      <c r="IWG74" s="33"/>
      <c r="IWH74" s="33"/>
      <c r="IWI74" s="33"/>
      <c r="IWJ74" s="33"/>
      <c r="IWK74" s="33"/>
      <c r="IWL74" s="33"/>
      <c r="IWM74" s="33"/>
      <c r="IWN74" s="33"/>
      <c r="IWO74" s="33"/>
      <c r="IWP74" s="33"/>
      <c r="IWQ74" s="33"/>
      <c r="IWR74" s="33"/>
      <c r="IWS74" s="33"/>
      <c r="IWT74" s="33"/>
      <c r="IWU74" s="33"/>
      <c r="IWV74" s="33"/>
      <c r="IWW74" s="33"/>
      <c r="IWX74" s="33"/>
      <c r="IWY74" s="33"/>
      <c r="IWZ74" s="33"/>
      <c r="IXA74" s="33"/>
      <c r="IXB74" s="33"/>
      <c r="IXC74" s="33"/>
      <c r="IXD74" s="33"/>
      <c r="IXE74" s="33"/>
      <c r="IXF74" s="33"/>
      <c r="IXG74" s="33"/>
      <c r="IXH74" s="33"/>
      <c r="IXI74" s="33"/>
      <c r="IXJ74" s="33"/>
      <c r="IXK74" s="33"/>
      <c r="IXL74" s="33"/>
      <c r="IXM74" s="33"/>
      <c r="IXN74" s="33"/>
      <c r="IXO74" s="33"/>
      <c r="IXP74" s="33"/>
      <c r="IXQ74" s="33"/>
      <c r="IXR74" s="33"/>
      <c r="IXS74" s="33"/>
      <c r="IXT74" s="33"/>
      <c r="IXU74" s="33"/>
      <c r="IXV74" s="33"/>
      <c r="IXW74" s="33"/>
      <c r="IXX74" s="33"/>
      <c r="IXY74" s="33"/>
      <c r="IXZ74" s="33"/>
      <c r="IYA74" s="33"/>
      <c r="IYB74" s="33"/>
      <c r="IYC74" s="33"/>
      <c r="IYD74" s="33"/>
      <c r="IYE74" s="33"/>
      <c r="IYF74" s="33"/>
      <c r="IYG74" s="33"/>
      <c r="IYH74" s="33"/>
      <c r="IYI74" s="33"/>
      <c r="IYJ74" s="33"/>
      <c r="IYK74" s="33"/>
      <c r="IYL74" s="33"/>
      <c r="IYM74" s="33"/>
      <c r="IYN74" s="33"/>
      <c r="IYO74" s="33"/>
      <c r="IYP74" s="33"/>
      <c r="IYQ74" s="33"/>
      <c r="IYR74" s="33"/>
      <c r="IYS74" s="33"/>
      <c r="IYT74" s="33"/>
      <c r="IYU74" s="33"/>
      <c r="IYV74" s="33"/>
      <c r="IYW74" s="33"/>
      <c r="IYX74" s="33"/>
      <c r="IYY74" s="33"/>
      <c r="IYZ74" s="33"/>
      <c r="IZA74" s="33"/>
      <c r="IZB74" s="33"/>
      <c r="IZC74" s="33"/>
      <c r="IZD74" s="33"/>
      <c r="IZE74" s="33"/>
      <c r="IZF74" s="33"/>
      <c r="IZG74" s="33"/>
      <c r="IZH74" s="33"/>
      <c r="IZI74" s="33"/>
      <c r="IZJ74" s="33"/>
      <c r="IZK74" s="33"/>
      <c r="IZL74" s="33"/>
      <c r="IZM74" s="33"/>
      <c r="IZN74" s="33"/>
      <c r="IZO74" s="33"/>
      <c r="IZP74" s="33"/>
      <c r="IZQ74" s="33"/>
      <c r="IZR74" s="33"/>
      <c r="IZS74" s="33"/>
      <c r="IZT74" s="33"/>
      <c r="IZU74" s="33"/>
      <c r="IZV74" s="33"/>
      <c r="IZW74" s="33"/>
      <c r="IZX74" s="33"/>
      <c r="IZY74" s="33"/>
      <c r="IZZ74" s="33"/>
      <c r="JAA74" s="33"/>
      <c r="JAB74" s="33"/>
      <c r="JAC74" s="33"/>
      <c r="JAD74" s="33"/>
      <c r="JAE74" s="33"/>
      <c r="JAF74" s="33"/>
      <c r="JAG74" s="33"/>
      <c r="JAH74" s="33"/>
      <c r="JAI74" s="33"/>
      <c r="JAJ74" s="33"/>
      <c r="JAK74" s="33"/>
      <c r="JAL74" s="33"/>
      <c r="JAM74" s="33"/>
      <c r="JAN74" s="33"/>
      <c r="JAO74" s="33"/>
      <c r="JAP74" s="33"/>
      <c r="JAQ74" s="33"/>
      <c r="JAR74" s="33"/>
      <c r="JAS74" s="33"/>
      <c r="JAT74" s="33"/>
      <c r="JAU74" s="33"/>
      <c r="JAV74" s="33"/>
      <c r="JAW74" s="33"/>
      <c r="JAX74" s="33"/>
      <c r="JAY74" s="33"/>
      <c r="JAZ74" s="33"/>
      <c r="JBA74" s="33"/>
      <c r="JBB74" s="33"/>
      <c r="JBC74" s="33"/>
      <c r="JBD74" s="33"/>
      <c r="JBE74" s="33"/>
      <c r="JBF74" s="33"/>
      <c r="JBG74" s="33"/>
      <c r="JBH74" s="33"/>
      <c r="JBI74" s="33"/>
      <c r="JBJ74" s="33"/>
      <c r="JBK74" s="33"/>
      <c r="JBL74" s="33"/>
      <c r="JBM74" s="33"/>
      <c r="JBN74" s="33"/>
      <c r="JBO74" s="33"/>
      <c r="JBP74" s="33"/>
      <c r="JBQ74" s="33"/>
      <c r="JBR74" s="33"/>
      <c r="JBS74" s="33"/>
      <c r="JBT74" s="33"/>
      <c r="JBU74" s="33"/>
      <c r="JBV74" s="33"/>
      <c r="JBW74" s="33"/>
      <c r="JBX74" s="33"/>
      <c r="JBY74" s="33"/>
      <c r="JBZ74" s="33"/>
      <c r="JCA74" s="33"/>
      <c r="JCB74" s="33"/>
      <c r="JCC74" s="33"/>
      <c r="JCD74" s="33"/>
      <c r="JCE74" s="33"/>
      <c r="JCF74" s="33"/>
      <c r="JCG74" s="33"/>
      <c r="JCH74" s="33"/>
      <c r="JCI74" s="33"/>
      <c r="JCJ74" s="33"/>
      <c r="JCK74" s="33"/>
      <c r="JCL74" s="33"/>
      <c r="JCM74" s="33"/>
      <c r="JCN74" s="33"/>
      <c r="JCO74" s="33"/>
      <c r="JCP74" s="33"/>
      <c r="JCQ74" s="33"/>
      <c r="JCR74" s="33"/>
      <c r="JCS74" s="33"/>
      <c r="JCT74" s="33"/>
      <c r="JCU74" s="33"/>
      <c r="JCV74" s="33"/>
      <c r="JCW74" s="33"/>
      <c r="JCX74" s="33"/>
      <c r="JCY74" s="33"/>
      <c r="JCZ74" s="33"/>
      <c r="JDA74" s="33"/>
      <c r="JDB74" s="33"/>
      <c r="JDC74" s="33"/>
      <c r="JDD74" s="33"/>
      <c r="JDE74" s="33"/>
      <c r="JDF74" s="33"/>
      <c r="JDG74" s="33"/>
      <c r="JDH74" s="33"/>
      <c r="JDI74" s="33"/>
      <c r="JDJ74" s="33"/>
      <c r="JDK74" s="33"/>
      <c r="JDL74" s="33"/>
      <c r="JDM74" s="33"/>
      <c r="JDN74" s="33"/>
      <c r="JDO74" s="33"/>
      <c r="JDP74" s="33"/>
      <c r="JDQ74" s="33"/>
      <c r="JDR74" s="33"/>
      <c r="JDS74" s="33"/>
      <c r="JDT74" s="33"/>
      <c r="JDU74" s="33"/>
      <c r="JDV74" s="33"/>
      <c r="JDW74" s="33"/>
      <c r="JDX74" s="33"/>
      <c r="JDY74" s="33"/>
      <c r="JDZ74" s="33"/>
      <c r="JEA74" s="33"/>
      <c r="JEB74" s="33"/>
      <c r="JEC74" s="33"/>
      <c r="JED74" s="33"/>
      <c r="JEE74" s="33"/>
      <c r="JEF74" s="33"/>
      <c r="JEG74" s="33"/>
      <c r="JEH74" s="33"/>
      <c r="JEI74" s="33"/>
      <c r="JEJ74" s="33"/>
      <c r="JEK74" s="33"/>
      <c r="JEL74" s="33"/>
      <c r="JEM74" s="33"/>
      <c r="JEN74" s="33"/>
      <c r="JEO74" s="33"/>
      <c r="JEP74" s="33"/>
      <c r="JEQ74" s="33"/>
      <c r="JER74" s="33"/>
      <c r="JES74" s="33"/>
      <c r="JET74" s="33"/>
      <c r="JEU74" s="33"/>
      <c r="JEV74" s="33"/>
      <c r="JEW74" s="33"/>
      <c r="JEX74" s="33"/>
      <c r="JEY74" s="33"/>
      <c r="JEZ74" s="33"/>
      <c r="JFA74" s="33"/>
      <c r="JFB74" s="33"/>
      <c r="JFC74" s="33"/>
      <c r="JFD74" s="33"/>
      <c r="JFE74" s="33"/>
      <c r="JFF74" s="33"/>
      <c r="JFG74" s="33"/>
      <c r="JFH74" s="33"/>
      <c r="JFI74" s="33"/>
      <c r="JFJ74" s="33"/>
      <c r="JFK74" s="33"/>
      <c r="JFL74" s="33"/>
      <c r="JFM74" s="33"/>
      <c r="JFN74" s="33"/>
      <c r="JFO74" s="33"/>
      <c r="JFP74" s="33"/>
      <c r="JFQ74" s="33"/>
      <c r="JFR74" s="33"/>
      <c r="JFS74" s="33"/>
      <c r="JFT74" s="33"/>
      <c r="JFU74" s="33"/>
      <c r="JFV74" s="33"/>
      <c r="JFW74" s="33"/>
      <c r="JFX74" s="33"/>
      <c r="JFY74" s="33"/>
      <c r="JFZ74" s="33"/>
      <c r="JGA74" s="33"/>
      <c r="JGB74" s="33"/>
      <c r="JGC74" s="33"/>
      <c r="JGD74" s="33"/>
      <c r="JGE74" s="33"/>
      <c r="JGF74" s="33"/>
      <c r="JGG74" s="33"/>
      <c r="JGH74" s="33"/>
      <c r="JGI74" s="33"/>
      <c r="JGJ74" s="33"/>
      <c r="JGK74" s="33"/>
      <c r="JGL74" s="33"/>
      <c r="JGM74" s="33"/>
      <c r="JGN74" s="33"/>
      <c r="JGO74" s="33"/>
      <c r="JGP74" s="33"/>
      <c r="JGQ74" s="33"/>
      <c r="JGR74" s="33"/>
      <c r="JGS74" s="33"/>
      <c r="JGT74" s="33"/>
      <c r="JGU74" s="33"/>
      <c r="JGV74" s="33"/>
      <c r="JGW74" s="33"/>
      <c r="JGX74" s="33"/>
      <c r="JGY74" s="33"/>
      <c r="JGZ74" s="33"/>
      <c r="JHA74" s="33"/>
      <c r="JHB74" s="33"/>
      <c r="JHC74" s="33"/>
      <c r="JHD74" s="33"/>
      <c r="JHE74" s="33"/>
      <c r="JHF74" s="33"/>
      <c r="JHG74" s="33"/>
      <c r="JHH74" s="33"/>
      <c r="JHI74" s="33"/>
      <c r="JHJ74" s="33"/>
      <c r="JHK74" s="33"/>
      <c r="JHL74" s="33"/>
      <c r="JHM74" s="33"/>
      <c r="JHN74" s="33"/>
      <c r="JHO74" s="33"/>
      <c r="JHP74" s="33"/>
      <c r="JHQ74" s="33"/>
      <c r="JHR74" s="33"/>
      <c r="JHS74" s="33"/>
      <c r="JHT74" s="33"/>
      <c r="JHU74" s="33"/>
      <c r="JHV74" s="33"/>
      <c r="JHW74" s="33"/>
      <c r="JHX74" s="33"/>
      <c r="JHY74" s="33"/>
      <c r="JHZ74" s="33"/>
      <c r="JIA74" s="33"/>
      <c r="JIB74" s="33"/>
      <c r="JIC74" s="33"/>
      <c r="JID74" s="33"/>
      <c r="JIE74" s="33"/>
      <c r="JIF74" s="33"/>
      <c r="JIG74" s="33"/>
      <c r="JIH74" s="33"/>
      <c r="JII74" s="33"/>
      <c r="JIJ74" s="33"/>
      <c r="JIK74" s="33"/>
      <c r="JIL74" s="33"/>
      <c r="JIM74" s="33"/>
      <c r="JIN74" s="33"/>
      <c r="JIO74" s="33"/>
      <c r="JIP74" s="33"/>
      <c r="JIQ74" s="33"/>
      <c r="JIR74" s="33"/>
      <c r="JIS74" s="33"/>
      <c r="JIT74" s="33"/>
      <c r="JIU74" s="33"/>
      <c r="JIV74" s="33"/>
      <c r="JIW74" s="33"/>
      <c r="JIX74" s="33"/>
      <c r="JIY74" s="33"/>
      <c r="JIZ74" s="33"/>
      <c r="JJA74" s="33"/>
      <c r="JJB74" s="33"/>
      <c r="JJC74" s="33"/>
      <c r="JJD74" s="33"/>
      <c r="JJE74" s="33"/>
      <c r="JJF74" s="33"/>
      <c r="JJG74" s="33"/>
      <c r="JJH74" s="33"/>
      <c r="JJI74" s="33"/>
      <c r="JJJ74" s="33"/>
      <c r="JJK74" s="33"/>
      <c r="JJL74" s="33"/>
      <c r="JJM74" s="33"/>
      <c r="JJN74" s="33"/>
      <c r="JJO74" s="33"/>
      <c r="JJP74" s="33"/>
      <c r="JJQ74" s="33"/>
      <c r="JJR74" s="33"/>
      <c r="JJS74" s="33"/>
      <c r="JJT74" s="33"/>
      <c r="JJU74" s="33"/>
      <c r="JJV74" s="33"/>
      <c r="JJW74" s="33"/>
      <c r="JJX74" s="33"/>
      <c r="JJY74" s="33"/>
      <c r="JJZ74" s="33"/>
      <c r="JKA74" s="33"/>
      <c r="JKB74" s="33"/>
      <c r="JKC74" s="33"/>
      <c r="JKD74" s="33"/>
      <c r="JKE74" s="33"/>
      <c r="JKF74" s="33"/>
      <c r="JKG74" s="33"/>
      <c r="JKH74" s="33"/>
      <c r="JKI74" s="33"/>
      <c r="JKJ74" s="33"/>
      <c r="JKK74" s="33"/>
      <c r="JKL74" s="33"/>
      <c r="JKM74" s="33"/>
      <c r="JKN74" s="33"/>
      <c r="JKO74" s="33"/>
      <c r="JKP74" s="33"/>
      <c r="JKQ74" s="33"/>
      <c r="JKR74" s="33"/>
      <c r="JKS74" s="33"/>
      <c r="JKT74" s="33"/>
      <c r="JKU74" s="33"/>
      <c r="JKV74" s="33"/>
      <c r="JKW74" s="33"/>
      <c r="JKX74" s="33"/>
      <c r="JKY74" s="33"/>
      <c r="JKZ74" s="33"/>
      <c r="JLA74" s="33"/>
      <c r="JLB74" s="33"/>
      <c r="JLC74" s="33"/>
      <c r="JLD74" s="33"/>
      <c r="JLE74" s="33"/>
      <c r="JLF74" s="33"/>
      <c r="JLG74" s="33"/>
      <c r="JLH74" s="33"/>
      <c r="JLI74" s="33"/>
      <c r="JLJ74" s="33"/>
      <c r="JLK74" s="33"/>
      <c r="JLL74" s="33"/>
      <c r="JLM74" s="33"/>
      <c r="JLN74" s="33"/>
      <c r="JLO74" s="33"/>
      <c r="JLP74" s="33"/>
      <c r="JLQ74" s="33"/>
      <c r="JLR74" s="33"/>
      <c r="JLS74" s="33"/>
      <c r="JLT74" s="33"/>
      <c r="JLU74" s="33"/>
      <c r="JLV74" s="33"/>
      <c r="JLW74" s="33"/>
      <c r="JLX74" s="33"/>
      <c r="JLY74" s="33"/>
      <c r="JLZ74" s="33"/>
      <c r="JMA74" s="33"/>
      <c r="JMB74" s="33"/>
      <c r="JMC74" s="33"/>
      <c r="JMD74" s="33"/>
      <c r="JME74" s="33"/>
      <c r="JMF74" s="33"/>
      <c r="JMG74" s="33"/>
      <c r="JMH74" s="33"/>
      <c r="JMI74" s="33"/>
      <c r="JMJ74" s="33"/>
      <c r="JMK74" s="33"/>
      <c r="JML74" s="33"/>
      <c r="JMM74" s="33"/>
      <c r="JMN74" s="33"/>
      <c r="JMO74" s="33"/>
      <c r="JMP74" s="33"/>
      <c r="JMQ74" s="33"/>
      <c r="JMR74" s="33"/>
      <c r="JMS74" s="33"/>
      <c r="JMT74" s="33"/>
      <c r="JMU74" s="33"/>
      <c r="JMV74" s="33"/>
      <c r="JMW74" s="33"/>
      <c r="JMX74" s="33"/>
      <c r="JMY74" s="33"/>
      <c r="JMZ74" s="33"/>
      <c r="JNA74" s="33"/>
      <c r="JNB74" s="33"/>
      <c r="JNC74" s="33"/>
      <c r="JND74" s="33"/>
      <c r="JNE74" s="33"/>
      <c r="JNF74" s="33"/>
      <c r="JNG74" s="33"/>
      <c r="JNH74" s="33"/>
      <c r="JNI74" s="33"/>
      <c r="JNJ74" s="33"/>
      <c r="JNK74" s="33"/>
      <c r="JNL74" s="33"/>
      <c r="JNM74" s="33"/>
      <c r="JNN74" s="33"/>
      <c r="JNO74" s="33"/>
      <c r="JNP74" s="33"/>
      <c r="JNQ74" s="33"/>
      <c r="JNR74" s="33"/>
      <c r="JNS74" s="33"/>
      <c r="JNT74" s="33"/>
      <c r="JNU74" s="33"/>
      <c r="JNV74" s="33"/>
      <c r="JNW74" s="33"/>
      <c r="JNX74" s="33"/>
      <c r="JNY74" s="33"/>
      <c r="JNZ74" s="33"/>
      <c r="JOA74" s="33"/>
      <c r="JOB74" s="33"/>
      <c r="JOC74" s="33"/>
      <c r="JOD74" s="33"/>
      <c r="JOE74" s="33"/>
      <c r="JOF74" s="33"/>
      <c r="JOG74" s="33"/>
      <c r="JOH74" s="33"/>
      <c r="JOI74" s="33"/>
      <c r="JOJ74" s="33"/>
      <c r="JOK74" s="33"/>
      <c r="JOL74" s="33"/>
      <c r="JOM74" s="33"/>
      <c r="JON74" s="33"/>
      <c r="JOO74" s="33"/>
      <c r="JOP74" s="33"/>
      <c r="JOQ74" s="33"/>
      <c r="JOR74" s="33"/>
      <c r="JOS74" s="33"/>
      <c r="JOT74" s="33"/>
      <c r="JOU74" s="33"/>
      <c r="JOV74" s="33"/>
      <c r="JOW74" s="33"/>
      <c r="JOX74" s="33"/>
      <c r="JOY74" s="33"/>
      <c r="JOZ74" s="33"/>
      <c r="JPA74" s="33"/>
      <c r="JPB74" s="33"/>
      <c r="JPC74" s="33"/>
      <c r="JPD74" s="33"/>
      <c r="JPE74" s="33"/>
      <c r="JPF74" s="33"/>
      <c r="JPG74" s="33"/>
      <c r="JPH74" s="33"/>
      <c r="JPI74" s="33"/>
      <c r="JPJ74" s="33"/>
      <c r="JPK74" s="33"/>
      <c r="JPL74" s="33"/>
      <c r="JPM74" s="33"/>
      <c r="JPN74" s="33"/>
      <c r="JPO74" s="33"/>
      <c r="JPP74" s="33"/>
      <c r="JPQ74" s="33"/>
      <c r="JPR74" s="33"/>
      <c r="JPS74" s="33"/>
      <c r="JPT74" s="33"/>
      <c r="JPU74" s="33"/>
      <c r="JPV74" s="33"/>
      <c r="JPW74" s="33"/>
      <c r="JPX74" s="33"/>
      <c r="JPY74" s="33"/>
      <c r="JPZ74" s="33"/>
      <c r="JQA74" s="33"/>
      <c r="JQB74" s="33"/>
      <c r="JQC74" s="33"/>
      <c r="JQD74" s="33"/>
      <c r="JQE74" s="33"/>
      <c r="JQF74" s="33"/>
      <c r="JQG74" s="33"/>
      <c r="JQH74" s="33"/>
      <c r="JQI74" s="33"/>
      <c r="JQJ74" s="33"/>
      <c r="JQK74" s="33"/>
      <c r="JQL74" s="33"/>
      <c r="JQM74" s="33"/>
      <c r="JQN74" s="33"/>
      <c r="JQO74" s="33"/>
      <c r="JQP74" s="33"/>
      <c r="JQQ74" s="33"/>
      <c r="JQR74" s="33"/>
      <c r="JQS74" s="33"/>
      <c r="JQT74" s="33"/>
      <c r="JQU74" s="33"/>
      <c r="JQV74" s="33"/>
      <c r="JQW74" s="33"/>
      <c r="JQX74" s="33"/>
      <c r="JQY74" s="33"/>
      <c r="JQZ74" s="33"/>
      <c r="JRA74" s="33"/>
      <c r="JRB74" s="33"/>
      <c r="JRC74" s="33"/>
      <c r="JRD74" s="33"/>
      <c r="JRE74" s="33"/>
      <c r="JRF74" s="33"/>
      <c r="JRG74" s="33"/>
      <c r="JRH74" s="33"/>
      <c r="JRI74" s="33"/>
      <c r="JRJ74" s="33"/>
      <c r="JRK74" s="33"/>
      <c r="JRL74" s="33"/>
      <c r="JRM74" s="33"/>
      <c r="JRN74" s="33"/>
      <c r="JRO74" s="33"/>
      <c r="JRP74" s="33"/>
      <c r="JRQ74" s="33"/>
      <c r="JRR74" s="33"/>
      <c r="JRS74" s="33"/>
      <c r="JRT74" s="33"/>
      <c r="JRU74" s="33"/>
      <c r="JRV74" s="33"/>
      <c r="JRW74" s="33"/>
      <c r="JRX74" s="33"/>
      <c r="JRY74" s="33"/>
      <c r="JRZ74" s="33"/>
      <c r="JSA74" s="33"/>
      <c r="JSB74" s="33"/>
      <c r="JSC74" s="33"/>
      <c r="JSD74" s="33"/>
      <c r="JSE74" s="33"/>
      <c r="JSF74" s="33"/>
      <c r="JSG74" s="33"/>
      <c r="JSH74" s="33"/>
      <c r="JSI74" s="33"/>
      <c r="JSJ74" s="33"/>
      <c r="JSK74" s="33"/>
      <c r="JSL74" s="33"/>
      <c r="JSM74" s="33"/>
      <c r="JSN74" s="33"/>
      <c r="JSO74" s="33"/>
      <c r="JSP74" s="33"/>
      <c r="JSQ74" s="33"/>
      <c r="JSR74" s="33"/>
      <c r="JSS74" s="33"/>
      <c r="JST74" s="33"/>
      <c r="JSU74" s="33"/>
      <c r="JSV74" s="33"/>
      <c r="JSW74" s="33"/>
      <c r="JSX74" s="33"/>
      <c r="JSY74" s="33"/>
      <c r="JSZ74" s="33"/>
      <c r="JTA74" s="33"/>
      <c r="JTB74" s="33"/>
      <c r="JTC74" s="33"/>
      <c r="JTD74" s="33"/>
      <c r="JTE74" s="33"/>
      <c r="JTF74" s="33"/>
      <c r="JTG74" s="33"/>
      <c r="JTH74" s="33"/>
      <c r="JTI74" s="33"/>
      <c r="JTJ74" s="33"/>
      <c r="JTK74" s="33"/>
      <c r="JTL74" s="33"/>
      <c r="JTM74" s="33"/>
      <c r="JTN74" s="33"/>
      <c r="JTO74" s="33"/>
      <c r="JTP74" s="33"/>
      <c r="JTQ74" s="33"/>
      <c r="JTR74" s="33"/>
      <c r="JTS74" s="33"/>
      <c r="JTT74" s="33"/>
      <c r="JTU74" s="33"/>
      <c r="JTV74" s="33"/>
      <c r="JTW74" s="33"/>
      <c r="JTX74" s="33"/>
      <c r="JTY74" s="33"/>
      <c r="JTZ74" s="33"/>
      <c r="JUA74" s="33"/>
      <c r="JUB74" s="33"/>
      <c r="JUC74" s="33"/>
      <c r="JUD74" s="33"/>
      <c r="JUE74" s="33"/>
      <c r="JUF74" s="33"/>
      <c r="JUG74" s="33"/>
      <c r="JUH74" s="33"/>
      <c r="JUI74" s="33"/>
      <c r="JUJ74" s="33"/>
      <c r="JUK74" s="33"/>
      <c r="JUL74" s="33"/>
      <c r="JUM74" s="33"/>
      <c r="JUN74" s="33"/>
      <c r="JUO74" s="33"/>
      <c r="JUP74" s="33"/>
      <c r="JUQ74" s="33"/>
      <c r="JUR74" s="33"/>
      <c r="JUS74" s="33"/>
      <c r="JUT74" s="33"/>
      <c r="JUU74" s="33"/>
      <c r="JUV74" s="33"/>
      <c r="JUW74" s="33"/>
      <c r="JUX74" s="33"/>
      <c r="JUY74" s="33"/>
      <c r="JUZ74" s="33"/>
      <c r="JVA74" s="33"/>
      <c r="JVB74" s="33"/>
      <c r="JVC74" s="33"/>
      <c r="JVD74" s="33"/>
      <c r="JVE74" s="33"/>
      <c r="JVF74" s="33"/>
      <c r="JVG74" s="33"/>
      <c r="JVH74" s="33"/>
      <c r="JVI74" s="33"/>
      <c r="JVJ74" s="33"/>
      <c r="JVK74" s="33"/>
      <c r="JVL74" s="33"/>
      <c r="JVM74" s="33"/>
      <c r="JVN74" s="33"/>
      <c r="JVO74" s="33"/>
      <c r="JVP74" s="33"/>
      <c r="JVQ74" s="33"/>
      <c r="JVR74" s="33"/>
      <c r="JVS74" s="33"/>
      <c r="JVT74" s="33"/>
      <c r="JVU74" s="33"/>
      <c r="JVV74" s="33"/>
      <c r="JVW74" s="33"/>
      <c r="JVX74" s="33"/>
      <c r="JVY74" s="33"/>
      <c r="JVZ74" s="33"/>
      <c r="JWA74" s="33"/>
      <c r="JWB74" s="33"/>
      <c r="JWC74" s="33"/>
      <c r="JWD74" s="33"/>
      <c r="JWE74" s="33"/>
      <c r="JWF74" s="33"/>
      <c r="JWG74" s="33"/>
      <c r="JWH74" s="33"/>
      <c r="JWI74" s="33"/>
      <c r="JWJ74" s="33"/>
      <c r="JWK74" s="33"/>
      <c r="JWL74" s="33"/>
      <c r="JWM74" s="33"/>
      <c r="JWN74" s="33"/>
      <c r="JWO74" s="33"/>
      <c r="JWP74" s="33"/>
      <c r="JWQ74" s="33"/>
      <c r="JWR74" s="33"/>
      <c r="JWS74" s="33"/>
      <c r="JWT74" s="33"/>
      <c r="JWU74" s="33"/>
      <c r="JWV74" s="33"/>
      <c r="JWW74" s="33"/>
      <c r="JWX74" s="33"/>
      <c r="JWY74" s="33"/>
      <c r="JWZ74" s="33"/>
      <c r="JXA74" s="33"/>
      <c r="JXB74" s="33"/>
      <c r="JXC74" s="33"/>
      <c r="JXD74" s="33"/>
      <c r="JXE74" s="33"/>
      <c r="JXF74" s="33"/>
      <c r="JXG74" s="33"/>
      <c r="JXH74" s="33"/>
      <c r="JXI74" s="33"/>
      <c r="JXJ74" s="33"/>
      <c r="JXK74" s="33"/>
      <c r="JXL74" s="33"/>
      <c r="JXM74" s="33"/>
      <c r="JXN74" s="33"/>
      <c r="JXO74" s="33"/>
      <c r="JXP74" s="33"/>
      <c r="JXQ74" s="33"/>
      <c r="JXR74" s="33"/>
      <c r="JXS74" s="33"/>
      <c r="JXT74" s="33"/>
      <c r="JXU74" s="33"/>
      <c r="JXV74" s="33"/>
      <c r="JXW74" s="33"/>
      <c r="JXX74" s="33"/>
      <c r="JXY74" s="33"/>
      <c r="JXZ74" s="33"/>
      <c r="JYA74" s="33"/>
      <c r="JYB74" s="33"/>
      <c r="JYC74" s="33"/>
      <c r="JYD74" s="33"/>
      <c r="JYE74" s="33"/>
      <c r="JYF74" s="33"/>
      <c r="JYG74" s="33"/>
      <c r="JYH74" s="33"/>
      <c r="JYI74" s="33"/>
      <c r="JYJ74" s="33"/>
      <c r="JYK74" s="33"/>
      <c r="JYL74" s="33"/>
      <c r="JYM74" s="33"/>
      <c r="JYN74" s="33"/>
      <c r="JYO74" s="33"/>
      <c r="JYP74" s="33"/>
      <c r="JYQ74" s="33"/>
      <c r="JYR74" s="33"/>
      <c r="JYS74" s="33"/>
      <c r="JYT74" s="33"/>
      <c r="JYU74" s="33"/>
      <c r="JYV74" s="33"/>
      <c r="JYW74" s="33"/>
      <c r="JYX74" s="33"/>
      <c r="JYY74" s="33"/>
      <c r="JYZ74" s="33"/>
      <c r="JZA74" s="33"/>
      <c r="JZB74" s="33"/>
      <c r="JZC74" s="33"/>
      <c r="JZD74" s="33"/>
      <c r="JZE74" s="33"/>
      <c r="JZF74" s="33"/>
      <c r="JZG74" s="33"/>
      <c r="JZH74" s="33"/>
      <c r="JZI74" s="33"/>
      <c r="JZJ74" s="33"/>
      <c r="JZK74" s="33"/>
      <c r="JZL74" s="33"/>
      <c r="JZM74" s="33"/>
      <c r="JZN74" s="33"/>
      <c r="JZO74" s="33"/>
      <c r="JZP74" s="33"/>
      <c r="JZQ74" s="33"/>
      <c r="JZR74" s="33"/>
      <c r="JZS74" s="33"/>
      <c r="JZT74" s="33"/>
      <c r="JZU74" s="33"/>
      <c r="JZV74" s="33"/>
      <c r="JZW74" s="33"/>
      <c r="JZX74" s="33"/>
      <c r="JZY74" s="33"/>
      <c r="JZZ74" s="33"/>
      <c r="KAA74" s="33"/>
      <c r="KAB74" s="33"/>
      <c r="KAC74" s="33"/>
      <c r="KAD74" s="33"/>
      <c r="KAE74" s="33"/>
      <c r="KAF74" s="33"/>
      <c r="KAG74" s="33"/>
      <c r="KAH74" s="33"/>
      <c r="KAI74" s="33"/>
      <c r="KAJ74" s="33"/>
      <c r="KAK74" s="33"/>
      <c r="KAL74" s="33"/>
      <c r="KAM74" s="33"/>
      <c r="KAN74" s="33"/>
      <c r="KAO74" s="33"/>
      <c r="KAP74" s="33"/>
      <c r="KAQ74" s="33"/>
      <c r="KAR74" s="33"/>
      <c r="KAS74" s="33"/>
      <c r="KAT74" s="33"/>
      <c r="KAU74" s="33"/>
      <c r="KAV74" s="33"/>
      <c r="KAW74" s="33"/>
      <c r="KAX74" s="33"/>
      <c r="KAY74" s="33"/>
      <c r="KAZ74" s="33"/>
      <c r="KBA74" s="33"/>
      <c r="KBB74" s="33"/>
      <c r="KBC74" s="33"/>
      <c r="KBD74" s="33"/>
      <c r="KBE74" s="33"/>
      <c r="KBF74" s="33"/>
      <c r="KBG74" s="33"/>
      <c r="KBH74" s="33"/>
      <c r="KBI74" s="33"/>
      <c r="KBJ74" s="33"/>
      <c r="KBK74" s="33"/>
      <c r="KBL74" s="33"/>
      <c r="KBM74" s="33"/>
      <c r="KBN74" s="33"/>
      <c r="KBO74" s="33"/>
      <c r="KBP74" s="33"/>
      <c r="KBQ74" s="33"/>
      <c r="KBR74" s="33"/>
      <c r="KBS74" s="33"/>
      <c r="KBT74" s="33"/>
      <c r="KBU74" s="33"/>
      <c r="KBV74" s="33"/>
      <c r="KBW74" s="33"/>
      <c r="KBX74" s="33"/>
      <c r="KBY74" s="33"/>
      <c r="KBZ74" s="33"/>
      <c r="KCA74" s="33"/>
      <c r="KCB74" s="33"/>
      <c r="KCC74" s="33"/>
      <c r="KCD74" s="33"/>
      <c r="KCE74" s="33"/>
      <c r="KCF74" s="33"/>
      <c r="KCG74" s="33"/>
      <c r="KCH74" s="33"/>
      <c r="KCI74" s="33"/>
      <c r="KCJ74" s="33"/>
      <c r="KCK74" s="33"/>
      <c r="KCL74" s="33"/>
      <c r="KCM74" s="33"/>
      <c r="KCN74" s="33"/>
      <c r="KCO74" s="33"/>
      <c r="KCP74" s="33"/>
      <c r="KCQ74" s="33"/>
      <c r="KCR74" s="33"/>
      <c r="KCS74" s="33"/>
      <c r="KCT74" s="33"/>
      <c r="KCU74" s="33"/>
      <c r="KCV74" s="33"/>
      <c r="KCW74" s="33"/>
      <c r="KCX74" s="33"/>
      <c r="KCY74" s="33"/>
      <c r="KCZ74" s="33"/>
      <c r="KDA74" s="33"/>
      <c r="KDB74" s="33"/>
      <c r="KDC74" s="33"/>
      <c r="KDD74" s="33"/>
      <c r="KDE74" s="33"/>
      <c r="KDF74" s="33"/>
      <c r="KDG74" s="33"/>
      <c r="KDH74" s="33"/>
      <c r="KDI74" s="33"/>
      <c r="KDJ74" s="33"/>
      <c r="KDK74" s="33"/>
      <c r="KDL74" s="33"/>
      <c r="KDM74" s="33"/>
      <c r="KDN74" s="33"/>
      <c r="KDO74" s="33"/>
      <c r="KDP74" s="33"/>
      <c r="KDQ74" s="33"/>
      <c r="KDR74" s="33"/>
      <c r="KDS74" s="33"/>
      <c r="KDT74" s="33"/>
      <c r="KDU74" s="33"/>
      <c r="KDV74" s="33"/>
      <c r="KDW74" s="33"/>
      <c r="KDX74" s="33"/>
      <c r="KDY74" s="33"/>
      <c r="KDZ74" s="33"/>
      <c r="KEA74" s="33"/>
      <c r="KEB74" s="33"/>
      <c r="KEC74" s="33"/>
      <c r="KED74" s="33"/>
      <c r="KEE74" s="33"/>
      <c r="KEF74" s="33"/>
      <c r="KEG74" s="33"/>
      <c r="KEH74" s="33"/>
      <c r="KEI74" s="33"/>
      <c r="KEJ74" s="33"/>
      <c r="KEK74" s="33"/>
      <c r="KEL74" s="33"/>
      <c r="KEM74" s="33"/>
      <c r="KEN74" s="33"/>
      <c r="KEO74" s="33"/>
      <c r="KEP74" s="33"/>
      <c r="KEQ74" s="33"/>
      <c r="KER74" s="33"/>
      <c r="KES74" s="33"/>
      <c r="KET74" s="33"/>
      <c r="KEU74" s="33"/>
      <c r="KEV74" s="33"/>
      <c r="KEW74" s="33"/>
      <c r="KEX74" s="33"/>
      <c r="KEY74" s="33"/>
      <c r="KEZ74" s="33"/>
      <c r="KFA74" s="33"/>
      <c r="KFB74" s="33"/>
      <c r="KFC74" s="33"/>
      <c r="KFD74" s="33"/>
      <c r="KFE74" s="33"/>
      <c r="KFF74" s="33"/>
      <c r="KFG74" s="33"/>
      <c r="KFH74" s="33"/>
      <c r="KFI74" s="33"/>
      <c r="KFJ74" s="33"/>
      <c r="KFK74" s="33"/>
      <c r="KFL74" s="33"/>
      <c r="KFM74" s="33"/>
      <c r="KFN74" s="33"/>
      <c r="KFO74" s="33"/>
      <c r="KFP74" s="33"/>
      <c r="KFQ74" s="33"/>
      <c r="KFR74" s="33"/>
      <c r="KFS74" s="33"/>
      <c r="KFT74" s="33"/>
      <c r="KFU74" s="33"/>
      <c r="KFV74" s="33"/>
      <c r="KFW74" s="33"/>
      <c r="KFX74" s="33"/>
      <c r="KFY74" s="33"/>
      <c r="KFZ74" s="33"/>
      <c r="KGA74" s="33"/>
      <c r="KGB74" s="33"/>
      <c r="KGC74" s="33"/>
      <c r="KGD74" s="33"/>
      <c r="KGE74" s="33"/>
      <c r="KGF74" s="33"/>
      <c r="KGG74" s="33"/>
      <c r="KGH74" s="33"/>
      <c r="KGI74" s="33"/>
      <c r="KGJ74" s="33"/>
      <c r="KGK74" s="33"/>
      <c r="KGL74" s="33"/>
      <c r="KGM74" s="33"/>
      <c r="KGN74" s="33"/>
      <c r="KGO74" s="33"/>
      <c r="KGP74" s="33"/>
      <c r="KGQ74" s="33"/>
      <c r="KGR74" s="33"/>
      <c r="KGS74" s="33"/>
      <c r="KGT74" s="33"/>
      <c r="KGU74" s="33"/>
      <c r="KGV74" s="33"/>
      <c r="KGW74" s="33"/>
      <c r="KGX74" s="33"/>
      <c r="KGY74" s="33"/>
      <c r="KGZ74" s="33"/>
      <c r="KHA74" s="33"/>
      <c r="KHB74" s="33"/>
      <c r="KHC74" s="33"/>
      <c r="KHD74" s="33"/>
      <c r="KHE74" s="33"/>
      <c r="KHF74" s="33"/>
      <c r="KHG74" s="33"/>
      <c r="KHH74" s="33"/>
      <c r="KHI74" s="33"/>
      <c r="KHJ74" s="33"/>
      <c r="KHK74" s="33"/>
      <c r="KHL74" s="33"/>
      <c r="KHM74" s="33"/>
      <c r="KHN74" s="33"/>
      <c r="KHO74" s="33"/>
      <c r="KHP74" s="33"/>
      <c r="KHQ74" s="33"/>
      <c r="KHR74" s="33"/>
      <c r="KHS74" s="33"/>
      <c r="KHT74" s="33"/>
      <c r="KHU74" s="33"/>
      <c r="KHV74" s="33"/>
      <c r="KHW74" s="33"/>
      <c r="KHX74" s="33"/>
      <c r="KHY74" s="33"/>
      <c r="KHZ74" s="33"/>
      <c r="KIA74" s="33"/>
      <c r="KIB74" s="33"/>
      <c r="KIC74" s="33"/>
      <c r="KID74" s="33"/>
      <c r="KIE74" s="33"/>
      <c r="KIF74" s="33"/>
      <c r="KIG74" s="33"/>
      <c r="KIH74" s="33"/>
      <c r="KII74" s="33"/>
      <c r="KIJ74" s="33"/>
      <c r="KIK74" s="33"/>
      <c r="KIL74" s="33"/>
      <c r="KIM74" s="33"/>
      <c r="KIN74" s="33"/>
      <c r="KIO74" s="33"/>
      <c r="KIP74" s="33"/>
      <c r="KIQ74" s="33"/>
      <c r="KIR74" s="33"/>
      <c r="KIS74" s="33"/>
      <c r="KIT74" s="33"/>
      <c r="KIU74" s="33"/>
      <c r="KIV74" s="33"/>
      <c r="KIW74" s="33"/>
      <c r="KIX74" s="33"/>
      <c r="KIY74" s="33"/>
      <c r="KIZ74" s="33"/>
      <c r="KJA74" s="33"/>
      <c r="KJB74" s="33"/>
      <c r="KJC74" s="33"/>
      <c r="KJD74" s="33"/>
      <c r="KJE74" s="33"/>
      <c r="KJF74" s="33"/>
      <c r="KJG74" s="33"/>
      <c r="KJH74" s="33"/>
      <c r="KJI74" s="33"/>
      <c r="KJJ74" s="33"/>
      <c r="KJK74" s="33"/>
      <c r="KJL74" s="33"/>
      <c r="KJM74" s="33"/>
      <c r="KJN74" s="33"/>
      <c r="KJO74" s="33"/>
      <c r="KJP74" s="33"/>
      <c r="KJQ74" s="33"/>
      <c r="KJR74" s="33"/>
      <c r="KJS74" s="33"/>
      <c r="KJT74" s="33"/>
      <c r="KJU74" s="33"/>
      <c r="KJV74" s="33"/>
      <c r="KJW74" s="33"/>
      <c r="KJX74" s="33"/>
      <c r="KJY74" s="33"/>
      <c r="KJZ74" s="33"/>
      <c r="KKA74" s="33"/>
      <c r="KKB74" s="33"/>
      <c r="KKC74" s="33"/>
      <c r="KKD74" s="33"/>
      <c r="KKE74" s="33"/>
      <c r="KKF74" s="33"/>
      <c r="KKG74" s="33"/>
      <c r="KKH74" s="33"/>
      <c r="KKI74" s="33"/>
      <c r="KKJ74" s="33"/>
      <c r="KKK74" s="33"/>
      <c r="KKL74" s="33"/>
      <c r="KKM74" s="33"/>
      <c r="KKN74" s="33"/>
      <c r="KKO74" s="33"/>
      <c r="KKP74" s="33"/>
      <c r="KKQ74" s="33"/>
      <c r="KKR74" s="33"/>
      <c r="KKS74" s="33"/>
      <c r="KKT74" s="33"/>
      <c r="KKU74" s="33"/>
      <c r="KKV74" s="33"/>
      <c r="KKW74" s="33"/>
      <c r="KKX74" s="33"/>
      <c r="KKY74" s="33"/>
      <c r="KKZ74" s="33"/>
      <c r="KLA74" s="33"/>
      <c r="KLB74" s="33"/>
      <c r="KLC74" s="33"/>
      <c r="KLD74" s="33"/>
      <c r="KLE74" s="33"/>
      <c r="KLF74" s="33"/>
      <c r="KLG74" s="33"/>
      <c r="KLH74" s="33"/>
      <c r="KLI74" s="33"/>
      <c r="KLJ74" s="33"/>
      <c r="KLK74" s="33"/>
      <c r="KLL74" s="33"/>
      <c r="KLM74" s="33"/>
      <c r="KLN74" s="33"/>
      <c r="KLO74" s="33"/>
      <c r="KLP74" s="33"/>
      <c r="KLQ74" s="33"/>
      <c r="KLR74" s="33"/>
      <c r="KLS74" s="33"/>
      <c r="KLT74" s="33"/>
      <c r="KLU74" s="33"/>
      <c r="KLV74" s="33"/>
      <c r="KLW74" s="33"/>
      <c r="KLX74" s="33"/>
      <c r="KLY74" s="33"/>
      <c r="KLZ74" s="33"/>
      <c r="KMA74" s="33"/>
      <c r="KMB74" s="33"/>
      <c r="KMC74" s="33"/>
      <c r="KMD74" s="33"/>
      <c r="KME74" s="33"/>
      <c r="KMF74" s="33"/>
      <c r="KMG74" s="33"/>
      <c r="KMH74" s="33"/>
      <c r="KMI74" s="33"/>
      <c r="KMJ74" s="33"/>
      <c r="KMK74" s="33"/>
      <c r="KML74" s="33"/>
      <c r="KMM74" s="33"/>
      <c r="KMN74" s="33"/>
      <c r="KMO74" s="33"/>
      <c r="KMP74" s="33"/>
      <c r="KMQ74" s="33"/>
      <c r="KMR74" s="33"/>
      <c r="KMS74" s="33"/>
      <c r="KMT74" s="33"/>
      <c r="KMU74" s="33"/>
      <c r="KMV74" s="33"/>
      <c r="KMW74" s="33"/>
      <c r="KMX74" s="33"/>
      <c r="KMY74" s="33"/>
      <c r="KMZ74" s="33"/>
      <c r="KNA74" s="33"/>
      <c r="KNB74" s="33"/>
      <c r="KNC74" s="33"/>
      <c r="KND74" s="33"/>
      <c r="KNE74" s="33"/>
      <c r="KNF74" s="33"/>
      <c r="KNG74" s="33"/>
      <c r="KNH74" s="33"/>
      <c r="KNI74" s="33"/>
      <c r="KNJ74" s="33"/>
      <c r="KNK74" s="33"/>
      <c r="KNL74" s="33"/>
      <c r="KNM74" s="33"/>
      <c r="KNN74" s="33"/>
      <c r="KNO74" s="33"/>
      <c r="KNP74" s="33"/>
      <c r="KNQ74" s="33"/>
      <c r="KNR74" s="33"/>
      <c r="KNS74" s="33"/>
      <c r="KNT74" s="33"/>
      <c r="KNU74" s="33"/>
      <c r="KNV74" s="33"/>
      <c r="KNW74" s="33"/>
      <c r="KNX74" s="33"/>
      <c r="KNY74" s="33"/>
      <c r="KNZ74" s="33"/>
      <c r="KOA74" s="33"/>
      <c r="KOB74" s="33"/>
      <c r="KOC74" s="33"/>
      <c r="KOD74" s="33"/>
      <c r="KOE74" s="33"/>
      <c r="KOF74" s="33"/>
      <c r="KOG74" s="33"/>
      <c r="KOH74" s="33"/>
      <c r="KOI74" s="33"/>
      <c r="KOJ74" s="33"/>
      <c r="KOK74" s="33"/>
      <c r="KOL74" s="33"/>
      <c r="KOM74" s="33"/>
      <c r="KON74" s="33"/>
      <c r="KOO74" s="33"/>
      <c r="KOP74" s="33"/>
      <c r="KOQ74" s="33"/>
      <c r="KOR74" s="33"/>
      <c r="KOS74" s="33"/>
      <c r="KOT74" s="33"/>
      <c r="KOU74" s="33"/>
      <c r="KOV74" s="33"/>
      <c r="KOW74" s="33"/>
      <c r="KOX74" s="33"/>
      <c r="KOY74" s="33"/>
      <c r="KOZ74" s="33"/>
      <c r="KPA74" s="33"/>
      <c r="KPB74" s="33"/>
      <c r="KPC74" s="33"/>
      <c r="KPD74" s="33"/>
      <c r="KPE74" s="33"/>
      <c r="KPF74" s="33"/>
      <c r="KPG74" s="33"/>
      <c r="KPH74" s="33"/>
      <c r="KPI74" s="33"/>
      <c r="KPJ74" s="33"/>
      <c r="KPK74" s="33"/>
      <c r="KPL74" s="33"/>
      <c r="KPM74" s="33"/>
      <c r="KPN74" s="33"/>
      <c r="KPO74" s="33"/>
      <c r="KPP74" s="33"/>
      <c r="KPQ74" s="33"/>
      <c r="KPR74" s="33"/>
      <c r="KPS74" s="33"/>
      <c r="KPT74" s="33"/>
      <c r="KPU74" s="33"/>
      <c r="KPV74" s="33"/>
      <c r="KPW74" s="33"/>
      <c r="KPX74" s="33"/>
      <c r="KPY74" s="33"/>
      <c r="KPZ74" s="33"/>
      <c r="KQA74" s="33"/>
      <c r="KQB74" s="33"/>
      <c r="KQC74" s="33"/>
      <c r="KQD74" s="33"/>
      <c r="KQE74" s="33"/>
      <c r="KQF74" s="33"/>
      <c r="KQG74" s="33"/>
      <c r="KQH74" s="33"/>
      <c r="KQI74" s="33"/>
      <c r="KQJ74" s="33"/>
      <c r="KQK74" s="33"/>
      <c r="KQL74" s="33"/>
      <c r="KQM74" s="33"/>
      <c r="KQN74" s="33"/>
      <c r="KQO74" s="33"/>
      <c r="KQP74" s="33"/>
      <c r="KQQ74" s="33"/>
      <c r="KQR74" s="33"/>
      <c r="KQS74" s="33"/>
      <c r="KQT74" s="33"/>
      <c r="KQU74" s="33"/>
      <c r="KQV74" s="33"/>
      <c r="KQW74" s="33"/>
      <c r="KQX74" s="33"/>
      <c r="KQY74" s="33"/>
      <c r="KQZ74" s="33"/>
      <c r="KRA74" s="33"/>
      <c r="KRB74" s="33"/>
      <c r="KRC74" s="33"/>
      <c r="KRD74" s="33"/>
      <c r="KRE74" s="33"/>
      <c r="KRF74" s="33"/>
      <c r="KRG74" s="33"/>
      <c r="KRH74" s="33"/>
      <c r="KRI74" s="33"/>
      <c r="KRJ74" s="33"/>
      <c r="KRK74" s="33"/>
      <c r="KRL74" s="33"/>
      <c r="KRM74" s="33"/>
      <c r="KRN74" s="33"/>
      <c r="KRO74" s="33"/>
      <c r="KRP74" s="33"/>
      <c r="KRQ74" s="33"/>
      <c r="KRR74" s="33"/>
      <c r="KRS74" s="33"/>
      <c r="KRT74" s="33"/>
      <c r="KRU74" s="33"/>
      <c r="KRV74" s="33"/>
      <c r="KRW74" s="33"/>
      <c r="KRX74" s="33"/>
      <c r="KRY74" s="33"/>
      <c r="KRZ74" s="33"/>
      <c r="KSA74" s="33"/>
      <c r="KSB74" s="33"/>
      <c r="KSC74" s="33"/>
      <c r="KSD74" s="33"/>
      <c r="KSE74" s="33"/>
      <c r="KSF74" s="33"/>
      <c r="KSG74" s="33"/>
      <c r="KSH74" s="33"/>
      <c r="KSI74" s="33"/>
      <c r="KSJ74" s="33"/>
      <c r="KSK74" s="33"/>
      <c r="KSL74" s="33"/>
      <c r="KSM74" s="33"/>
      <c r="KSN74" s="33"/>
      <c r="KSO74" s="33"/>
      <c r="KSP74" s="33"/>
      <c r="KSQ74" s="33"/>
      <c r="KSR74" s="33"/>
      <c r="KSS74" s="33"/>
      <c r="KST74" s="33"/>
      <c r="KSU74" s="33"/>
      <c r="KSV74" s="33"/>
      <c r="KSW74" s="33"/>
      <c r="KSX74" s="33"/>
      <c r="KSY74" s="33"/>
      <c r="KSZ74" s="33"/>
      <c r="KTA74" s="33"/>
      <c r="KTB74" s="33"/>
      <c r="KTC74" s="33"/>
      <c r="KTD74" s="33"/>
      <c r="KTE74" s="33"/>
      <c r="KTF74" s="33"/>
      <c r="KTG74" s="33"/>
      <c r="KTH74" s="33"/>
      <c r="KTI74" s="33"/>
      <c r="KTJ74" s="33"/>
      <c r="KTK74" s="33"/>
      <c r="KTL74" s="33"/>
      <c r="KTM74" s="33"/>
      <c r="KTN74" s="33"/>
      <c r="KTO74" s="33"/>
      <c r="KTP74" s="33"/>
      <c r="KTQ74" s="33"/>
      <c r="KTR74" s="33"/>
      <c r="KTS74" s="33"/>
      <c r="KTT74" s="33"/>
      <c r="KTU74" s="33"/>
      <c r="KTV74" s="33"/>
      <c r="KTW74" s="33"/>
      <c r="KTX74" s="33"/>
      <c r="KTY74" s="33"/>
      <c r="KTZ74" s="33"/>
      <c r="KUA74" s="33"/>
      <c r="KUB74" s="33"/>
      <c r="KUC74" s="33"/>
      <c r="KUD74" s="33"/>
      <c r="KUE74" s="33"/>
      <c r="KUF74" s="33"/>
      <c r="KUG74" s="33"/>
      <c r="KUH74" s="33"/>
      <c r="KUI74" s="33"/>
      <c r="KUJ74" s="33"/>
      <c r="KUK74" s="33"/>
      <c r="KUL74" s="33"/>
      <c r="KUM74" s="33"/>
      <c r="KUN74" s="33"/>
      <c r="KUO74" s="33"/>
      <c r="KUP74" s="33"/>
      <c r="KUQ74" s="33"/>
      <c r="KUR74" s="33"/>
      <c r="KUS74" s="33"/>
      <c r="KUT74" s="33"/>
      <c r="KUU74" s="33"/>
      <c r="KUV74" s="33"/>
      <c r="KUW74" s="33"/>
      <c r="KUX74" s="33"/>
      <c r="KUY74" s="33"/>
      <c r="KUZ74" s="33"/>
      <c r="KVA74" s="33"/>
      <c r="KVB74" s="33"/>
      <c r="KVC74" s="33"/>
      <c r="KVD74" s="33"/>
      <c r="KVE74" s="33"/>
      <c r="KVF74" s="33"/>
      <c r="KVG74" s="33"/>
      <c r="KVH74" s="33"/>
      <c r="KVI74" s="33"/>
      <c r="KVJ74" s="33"/>
      <c r="KVK74" s="33"/>
      <c r="KVL74" s="33"/>
      <c r="KVM74" s="33"/>
      <c r="KVN74" s="33"/>
      <c r="KVO74" s="33"/>
      <c r="KVP74" s="33"/>
      <c r="KVQ74" s="33"/>
      <c r="KVR74" s="33"/>
      <c r="KVS74" s="33"/>
      <c r="KVT74" s="33"/>
      <c r="KVU74" s="33"/>
      <c r="KVV74" s="33"/>
      <c r="KVW74" s="33"/>
      <c r="KVX74" s="33"/>
      <c r="KVY74" s="33"/>
      <c r="KVZ74" s="33"/>
      <c r="KWA74" s="33"/>
      <c r="KWB74" s="33"/>
      <c r="KWC74" s="33"/>
      <c r="KWD74" s="33"/>
      <c r="KWE74" s="33"/>
      <c r="KWF74" s="33"/>
      <c r="KWG74" s="33"/>
      <c r="KWH74" s="33"/>
      <c r="KWI74" s="33"/>
      <c r="KWJ74" s="33"/>
      <c r="KWK74" s="33"/>
      <c r="KWL74" s="33"/>
      <c r="KWM74" s="33"/>
      <c r="KWN74" s="33"/>
      <c r="KWO74" s="33"/>
      <c r="KWP74" s="33"/>
      <c r="KWQ74" s="33"/>
      <c r="KWR74" s="33"/>
      <c r="KWS74" s="33"/>
      <c r="KWT74" s="33"/>
      <c r="KWU74" s="33"/>
      <c r="KWV74" s="33"/>
      <c r="KWW74" s="33"/>
      <c r="KWX74" s="33"/>
      <c r="KWY74" s="33"/>
      <c r="KWZ74" s="33"/>
      <c r="KXA74" s="33"/>
      <c r="KXB74" s="33"/>
      <c r="KXC74" s="33"/>
      <c r="KXD74" s="33"/>
      <c r="KXE74" s="33"/>
      <c r="KXF74" s="33"/>
      <c r="KXG74" s="33"/>
      <c r="KXH74" s="33"/>
      <c r="KXI74" s="33"/>
      <c r="KXJ74" s="33"/>
      <c r="KXK74" s="33"/>
      <c r="KXL74" s="33"/>
      <c r="KXM74" s="33"/>
      <c r="KXN74" s="33"/>
      <c r="KXO74" s="33"/>
      <c r="KXP74" s="33"/>
      <c r="KXQ74" s="33"/>
      <c r="KXR74" s="33"/>
      <c r="KXS74" s="33"/>
      <c r="KXT74" s="33"/>
      <c r="KXU74" s="33"/>
      <c r="KXV74" s="33"/>
      <c r="KXW74" s="33"/>
      <c r="KXX74" s="33"/>
      <c r="KXY74" s="33"/>
      <c r="KXZ74" s="33"/>
      <c r="KYA74" s="33"/>
      <c r="KYB74" s="33"/>
      <c r="KYC74" s="33"/>
      <c r="KYD74" s="33"/>
      <c r="KYE74" s="33"/>
      <c r="KYF74" s="33"/>
      <c r="KYG74" s="33"/>
      <c r="KYH74" s="33"/>
      <c r="KYI74" s="33"/>
      <c r="KYJ74" s="33"/>
      <c r="KYK74" s="33"/>
      <c r="KYL74" s="33"/>
      <c r="KYM74" s="33"/>
      <c r="KYN74" s="33"/>
      <c r="KYO74" s="33"/>
      <c r="KYP74" s="33"/>
      <c r="KYQ74" s="33"/>
      <c r="KYR74" s="33"/>
      <c r="KYS74" s="33"/>
      <c r="KYT74" s="33"/>
      <c r="KYU74" s="33"/>
      <c r="KYV74" s="33"/>
      <c r="KYW74" s="33"/>
      <c r="KYX74" s="33"/>
      <c r="KYY74" s="33"/>
      <c r="KYZ74" s="33"/>
      <c r="KZA74" s="33"/>
      <c r="KZB74" s="33"/>
      <c r="KZC74" s="33"/>
      <c r="KZD74" s="33"/>
      <c r="KZE74" s="33"/>
      <c r="KZF74" s="33"/>
      <c r="KZG74" s="33"/>
      <c r="KZH74" s="33"/>
      <c r="KZI74" s="33"/>
      <c r="KZJ74" s="33"/>
      <c r="KZK74" s="33"/>
      <c r="KZL74" s="33"/>
      <c r="KZM74" s="33"/>
      <c r="KZN74" s="33"/>
      <c r="KZO74" s="33"/>
      <c r="KZP74" s="33"/>
      <c r="KZQ74" s="33"/>
      <c r="KZR74" s="33"/>
      <c r="KZS74" s="33"/>
      <c r="KZT74" s="33"/>
      <c r="KZU74" s="33"/>
      <c r="KZV74" s="33"/>
      <c r="KZW74" s="33"/>
      <c r="KZX74" s="33"/>
      <c r="KZY74" s="33"/>
      <c r="KZZ74" s="33"/>
      <c r="LAA74" s="33"/>
      <c r="LAB74" s="33"/>
      <c r="LAC74" s="33"/>
      <c r="LAD74" s="33"/>
      <c r="LAE74" s="33"/>
      <c r="LAF74" s="33"/>
      <c r="LAG74" s="33"/>
      <c r="LAH74" s="33"/>
      <c r="LAI74" s="33"/>
      <c r="LAJ74" s="33"/>
      <c r="LAK74" s="33"/>
      <c r="LAL74" s="33"/>
      <c r="LAM74" s="33"/>
      <c r="LAN74" s="33"/>
      <c r="LAO74" s="33"/>
      <c r="LAP74" s="33"/>
      <c r="LAQ74" s="33"/>
      <c r="LAR74" s="33"/>
      <c r="LAS74" s="33"/>
      <c r="LAT74" s="33"/>
      <c r="LAU74" s="33"/>
      <c r="LAV74" s="33"/>
      <c r="LAW74" s="33"/>
      <c r="LAX74" s="33"/>
      <c r="LAY74" s="33"/>
      <c r="LAZ74" s="33"/>
      <c r="LBA74" s="33"/>
      <c r="LBB74" s="33"/>
      <c r="LBC74" s="33"/>
      <c r="LBD74" s="33"/>
      <c r="LBE74" s="33"/>
      <c r="LBF74" s="33"/>
      <c r="LBG74" s="33"/>
      <c r="LBH74" s="33"/>
      <c r="LBI74" s="33"/>
      <c r="LBJ74" s="33"/>
      <c r="LBK74" s="33"/>
      <c r="LBL74" s="33"/>
      <c r="LBM74" s="33"/>
      <c r="LBN74" s="33"/>
      <c r="LBO74" s="33"/>
      <c r="LBP74" s="33"/>
      <c r="LBQ74" s="33"/>
      <c r="LBR74" s="33"/>
      <c r="LBS74" s="33"/>
      <c r="LBT74" s="33"/>
      <c r="LBU74" s="33"/>
      <c r="LBV74" s="33"/>
      <c r="LBW74" s="33"/>
      <c r="LBX74" s="33"/>
      <c r="LBY74" s="33"/>
      <c r="LBZ74" s="33"/>
      <c r="LCA74" s="33"/>
      <c r="LCB74" s="33"/>
      <c r="LCC74" s="33"/>
      <c r="LCD74" s="33"/>
      <c r="LCE74" s="33"/>
      <c r="LCF74" s="33"/>
      <c r="LCG74" s="33"/>
      <c r="LCH74" s="33"/>
      <c r="LCI74" s="33"/>
      <c r="LCJ74" s="33"/>
      <c r="LCK74" s="33"/>
      <c r="LCL74" s="33"/>
      <c r="LCM74" s="33"/>
      <c r="LCN74" s="33"/>
      <c r="LCO74" s="33"/>
      <c r="LCP74" s="33"/>
      <c r="LCQ74" s="33"/>
      <c r="LCR74" s="33"/>
      <c r="LCS74" s="33"/>
      <c r="LCT74" s="33"/>
      <c r="LCU74" s="33"/>
      <c r="LCV74" s="33"/>
      <c r="LCW74" s="33"/>
      <c r="LCX74" s="33"/>
      <c r="LCY74" s="33"/>
      <c r="LCZ74" s="33"/>
      <c r="LDA74" s="33"/>
      <c r="LDB74" s="33"/>
      <c r="LDC74" s="33"/>
      <c r="LDD74" s="33"/>
      <c r="LDE74" s="33"/>
      <c r="LDF74" s="33"/>
      <c r="LDG74" s="33"/>
      <c r="LDH74" s="33"/>
      <c r="LDI74" s="33"/>
      <c r="LDJ74" s="33"/>
      <c r="LDK74" s="33"/>
      <c r="LDL74" s="33"/>
      <c r="LDM74" s="33"/>
      <c r="LDN74" s="33"/>
      <c r="LDO74" s="33"/>
      <c r="LDP74" s="33"/>
      <c r="LDQ74" s="33"/>
      <c r="LDR74" s="33"/>
      <c r="LDS74" s="33"/>
      <c r="LDT74" s="33"/>
      <c r="LDU74" s="33"/>
      <c r="LDV74" s="33"/>
      <c r="LDW74" s="33"/>
      <c r="LDX74" s="33"/>
      <c r="LDY74" s="33"/>
      <c r="LDZ74" s="33"/>
      <c r="LEA74" s="33"/>
      <c r="LEB74" s="33"/>
      <c r="LEC74" s="33"/>
      <c r="LED74" s="33"/>
      <c r="LEE74" s="33"/>
      <c r="LEF74" s="33"/>
      <c r="LEG74" s="33"/>
      <c r="LEH74" s="33"/>
      <c r="LEI74" s="33"/>
      <c r="LEJ74" s="33"/>
      <c r="LEK74" s="33"/>
      <c r="LEL74" s="33"/>
      <c r="LEM74" s="33"/>
      <c r="LEN74" s="33"/>
      <c r="LEO74" s="33"/>
      <c r="LEP74" s="33"/>
      <c r="LEQ74" s="33"/>
      <c r="LER74" s="33"/>
      <c r="LES74" s="33"/>
      <c r="LET74" s="33"/>
      <c r="LEU74" s="33"/>
      <c r="LEV74" s="33"/>
      <c r="LEW74" s="33"/>
      <c r="LEX74" s="33"/>
      <c r="LEY74" s="33"/>
      <c r="LEZ74" s="33"/>
      <c r="LFA74" s="33"/>
      <c r="LFB74" s="33"/>
      <c r="LFC74" s="33"/>
      <c r="LFD74" s="33"/>
      <c r="LFE74" s="33"/>
      <c r="LFF74" s="33"/>
      <c r="LFG74" s="33"/>
      <c r="LFH74" s="33"/>
      <c r="LFI74" s="33"/>
      <c r="LFJ74" s="33"/>
      <c r="LFK74" s="33"/>
      <c r="LFL74" s="33"/>
      <c r="LFM74" s="33"/>
      <c r="LFN74" s="33"/>
      <c r="LFO74" s="33"/>
      <c r="LFP74" s="33"/>
      <c r="LFQ74" s="33"/>
      <c r="LFR74" s="33"/>
      <c r="LFS74" s="33"/>
      <c r="LFT74" s="33"/>
      <c r="LFU74" s="33"/>
      <c r="LFV74" s="33"/>
      <c r="LFW74" s="33"/>
      <c r="LFX74" s="33"/>
      <c r="LFY74" s="33"/>
      <c r="LFZ74" s="33"/>
      <c r="LGA74" s="33"/>
      <c r="LGB74" s="33"/>
      <c r="LGC74" s="33"/>
      <c r="LGD74" s="33"/>
      <c r="LGE74" s="33"/>
      <c r="LGF74" s="33"/>
      <c r="LGG74" s="33"/>
      <c r="LGH74" s="33"/>
      <c r="LGI74" s="33"/>
      <c r="LGJ74" s="33"/>
      <c r="LGK74" s="33"/>
      <c r="LGL74" s="33"/>
      <c r="LGM74" s="33"/>
      <c r="LGN74" s="33"/>
      <c r="LGO74" s="33"/>
      <c r="LGP74" s="33"/>
      <c r="LGQ74" s="33"/>
      <c r="LGR74" s="33"/>
      <c r="LGS74" s="33"/>
      <c r="LGT74" s="33"/>
      <c r="LGU74" s="33"/>
      <c r="LGV74" s="33"/>
      <c r="LGW74" s="33"/>
      <c r="LGX74" s="33"/>
      <c r="LGY74" s="33"/>
      <c r="LGZ74" s="33"/>
      <c r="LHA74" s="33"/>
      <c r="LHB74" s="33"/>
      <c r="LHC74" s="33"/>
      <c r="LHD74" s="33"/>
      <c r="LHE74" s="33"/>
      <c r="LHF74" s="33"/>
      <c r="LHG74" s="33"/>
      <c r="LHH74" s="33"/>
      <c r="LHI74" s="33"/>
      <c r="LHJ74" s="33"/>
      <c r="LHK74" s="33"/>
      <c r="LHL74" s="33"/>
      <c r="LHM74" s="33"/>
      <c r="LHN74" s="33"/>
      <c r="LHO74" s="33"/>
      <c r="LHP74" s="33"/>
      <c r="LHQ74" s="33"/>
      <c r="LHR74" s="33"/>
      <c r="LHS74" s="33"/>
      <c r="LHT74" s="33"/>
      <c r="LHU74" s="33"/>
      <c r="LHV74" s="33"/>
      <c r="LHW74" s="33"/>
      <c r="LHX74" s="33"/>
      <c r="LHY74" s="33"/>
      <c r="LHZ74" s="33"/>
      <c r="LIA74" s="33"/>
      <c r="LIB74" s="33"/>
      <c r="LIC74" s="33"/>
      <c r="LID74" s="33"/>
      <c r="LIE74" s="33"/>
      <c r="LIF74" s="33"/>
      <c r="LIG74" s="33"/>
      <c r="LIH74" s="33"/>
      <c r="LII74" s="33"/>
      <c r="LIJ74" s="33"/>
      <c r="LIK74" s="33"/>
      <c r="LIL74" s="33"/>
      <c r="LIM74" s="33"/>
      <c r="LIN74" s="33"/>
      <c r="LIO74" s="33"/>
      <c r="LIP74" s="33"/>
      <c r="LIQ74" s="33"/>
      <c r="LIR74" s="33"/>
      <c r="LIS74" s="33"/>
      <c r="LIT74" s="33"/>
      <c r="LIU74" s="33"/>
      <c r="LIV74" s="33"/>
      <c r="LIW74" s="33"/>
      <c r="LIX74" s="33"/>
      <c r="LIY74" s="33"/>
      <c r="LIZ74" s="33"/>
      <c r="LJA74" s="33"/>
      <c r="LJB74" s="33"/>
      <c r="LJC74" s="33"/>
      <c r="LJD74" s="33"/>
      <c r="LJE74" s="33"/>
      <c r="LJF74" s="33"/>
      <c r="LJG74" s="33"/>
      <c r="LJH74" s="33"/>
      <c r="LJI74" s="33"/>
      <c r="LJJ74" s="33"/>
      <c r="LJK74" s="33"/>
      <c r="LJL74" s="33"/>
      <c r="LJM74" s="33"/>
      <c r="LJN74" s="33"/>
      <c r="LJO74" s="33"/>
      <c r="LJP74" s="33"/>
      <c r="LJQ74" s="33"/>
      <c r="LJR74" s="33"/>
      <c r="LJS74" s="33"/>
      <c r="LJT74" s="33"/>
      <c r="LJU74" s="33"/>
      <c r="LJV74" s="33"/>
      <c r="LJW74" s="33"/>
      <c r="LJX74" s="33"/>
      <c r="LJY74" s="33"/>
      <c r="LJZ74" s="33"/>
      <c r="LKA74" s="33"/>
      <c r="LKB74" s="33"/>
      <c r="LKC74" s="33"/>
      <c r="LKD74" s="33"/>
      <c r="LKE74" s="33"/>
      <c r="LKF74" s="33"/>
      <c r="LKG74" s="33"/>
      <c r="LKH74" s="33"/>
      <c r="LKI74" s="33"/>
      <c r="LKJ74" s="33"/>
      <c r="LKK74" s="33"/>
      <c r="LKL74" s="33"/>
      <c r="LKM74" s="33"/>
      <c r="LKN74" s="33"/>
      <c r="LKO74" s="33"/>
      <c r="LKP74" s="33"/>
      <c r="LKQ74" s="33"/>
      <c r="LKR74" s="33"/>
      <c r="LKS74" s="33"/>
      <c r="LKT74" s="33"/>
      <c r="LKU74" s="33"/>
      <c r="LKV74" s="33"/>
      <c r="LKW74" s="33"/>
      <c r="LKX74" s="33"/>
      <c r="LKY74" s="33"/>
      <c r="LKZ74" s="33"/>
      <c r="LLA74" s="33"/>
      <c r="LLB74" s="33"/>
      <c r="LLC74" s="33"/>
      <c r="LLD74" s="33"/>
      <c r="LLE74" s="33"/>
      <c r="LLF74" s="33"/>
      <c r="LLG74" s="33"/>
      <c r="LLH74" s="33"/>
      <c r="LLI74" s="33"/>
      <c r="LLJ74" s="33"/>
      <c r="LLK74" s="33"/>
      <c r="LLL74" s="33"/>
      <c r="LLM74" s="33"/>
      <c r="LLN74" s="33"/>
      <c r="LLO74" s="33"/>
      <c r="LLP74" s="33"/>
      <c r="LLQ74" s="33"/>
      <c r="LLR74" s="33"/>
      <c r="LLS74" s="33"/>
      <c r="LLT74" s="33"/>
      <c r="LLU74" s="33"/>
      <c r="LLV74" s="33"/>
      <c r="LLW74" s="33"/>
      <c r="LLX74" s="33"/>
      <c r="LLY74" s="33"/>
      <c r="LLZ74" s="33"/>
      <c r="LMA74" s="33"/>
      <c r="LMB74" s="33"/>
      <c r="LMC74" s="33"/>
      <c r="LMD74" s="33"/>
      <c r="LME74" s="33"/>
      <c r="LMF74" s="33"/>
      <c r="LMG74" s="33"/>
      <c r="LMH74" s="33"/>
      <c r="LMI74" s="33"/>
      <c r="LMJ74" s="33"/>
      <c r="LMK74" s="33"/>
      <c r="LML74" s="33"/>
      <c r="LMM74" s="33"/>
      <c r="LMN74" s="33"/>
      <c r="LMO74" s="33"/>
      <c r="LMP74" s="33"/>
      <c r="LMQ74" s="33"/>
      <c r="LMR74" s="33"/>
      <c r="LMS74" s="33"/>
      <c r="LMT74" s="33"/>
      <c r="LMU74" s="33"/>
      <c r="LMV74" s="33"/>
      <c r="LMW74" s="33"/>
      <c r="LMX74" s="33"/>
      <c r="LMY74" s="33"/>
      <c r="LMZ74" s="33"/>
      <c r="LNA74" s="33"/>
      <c r="LNB74" s="33"/>
      <c r="LNC74" s="33"/>
      <c r="LND74" s="33"/>
      <c r="LNE74" s="33"/>
      <c r="LNF74" s="33"/>
      <c r="LNG74" s="33"/>
      <c r="LNH74" s="33"/>
      <c r="LNI74" s="33"/>
      <c r="LNJ74" s="33"/>
      <c r="LNK74" s="33"/>
      <c r="LNL74" s="33"/>
      <c r="LNM74" s="33"/>
      <c r="LNN74" s="33"/>
      <c r="LNO74" s="33"/>
      <c r="LNP74" s="33"/>
      <c r="LNQ74" s="33"/>
      <c r="LNR74" s="33"/>
      <c r="LNS74" s="33"/>
      <c r="LNT74" s="33"/>
      <c r="LNU74" s="33"/>
      <c r="LNV74" s="33"/>
      <c r="LNW74" s="33"/>
      <c r="LNX74" s="33"/>
      <c r="LNY74" s="33"/>
      <c r="LNZ74" s="33"/>
      <c r="LOA74" s="33"/>
      <c r="LOB74" s="33"/>
      <c r="LOC74" s="33"/>
      <c r="LOD74" s="33"/>
      <c r="LOE74" s="33"/>
      <c r="LOF74" s="33"/>
      <c r="LOG74" s="33"/>
      <c r="LOH74" s="33"/>
      <c r="LOI74" s="33"/>
      <c r="LOJ74" s="33"/>
      <c r="LOK74" s="33"/>
      <c r="LOL74" s="33"/>
      <c r="LOM74" s="33"/>
      <c r="LON74" s="33"/>
      <c r="LOO74" s="33"/>
      <c r="LOP74" s="33"/>
      <c r="LOQ74" s="33"/>
      <c r="LOR74" s="33"/>
      <c r="LOS74" s="33"/>
      <c r="LOT74" s="33"/>
      <c r="LOU74" s="33"/>
      <c r="LOV74" s="33"/>
      <c r="LOW74" s="33"/>
      <c r="LOX74" s="33"/>
      <c r="LOY74" s="33"/>
      <c r="LOZ74" s="33"/>
      <c r="LPA74" s="33"/>
      <c r="LPB74" s="33"/>
      <c r="LPC74" s="33"/>
      <c r="LPD74" s="33"/>
      <c r="LPE74" s="33"/>
      <c r="LPF74" s="33"/>
      <c r="LPG74" s="33"/>
      <c r="LPH74" s="33"/>
      <c r="LPI74" s="33"/>
      <c r="LPJ74" s="33"/>
      <c r="LPK74" s="33"/>
      <c r="LPL74" s="33"/>
      <c r="LPM74" s="33"/>
      <c r="LPN74" s="33"/>
      <c r="LPO74" s="33"/>
      <c r="LPP74" s="33"/>
      <c r="LPQ74" s="33"/>
      <c r="LPR74" s="33"/>
      <c r="LPS74" s="33"/>
      <c r="LPT74" s="33"/>
      <c r="LPU74" s="33"/>
      <c r="LPV74" s="33"/>
      <c r="LPW74" s="33"/>
      <c r="LPX74" s="33"/>
      <c r="LPY74" s="33"/>
      <c r="LPZ74" s="33"/>
      <c r="LQA74" s="33"/>
      <c r="LQB74" s="33"/>
      <c r="LQC74" s="33"/>
      <c r="LQD74" s="33"/>
      <c r="LQE74" s="33"/>
      <c r="LQF74" s="33"/>
      <c r="LQG74" s="33"/>
      <c r="LQH74" s="33"/>
      <c r="LQI74" s="33"/>
      <c r="LQJ74" s="33"/>
      <c r="LQK74" s="33"/>
      <c r="LQL74" s="33"/>
      <c r="LQM74" s="33"/>
      <c r="LQN74" s="33"/>
      <c r="LQO74" s="33"/>
      <c r="LQP74" s="33"/>
      <c r="LQQ74" s="33"/>
      <c r="LQR74" s="33"/>
      <c r="LQS74" s="33"/>
      <c r="LQT74" s="33"/>
      <c r="LQU74" s="33"/>
      <c r="LQV74" s="33"/>
      <c r="LQW74" s="33"/>
      <c r="LQX74" s="33"/>
      <c r="LQY74" s="33"/>
      <c r="LQZ74" s="33"/>
      <c r="LRA74" s="33"/>
      <c r="LRB74" s="33"/>
      <c r="LRC74" s="33"/>
      <c r="LRD74" s="33"/>
      <c r="LRE74" s="33"/>
      <c r="LRF74" s="33"/>
      <c r="LRG74" s="33"/>
      <c r="LRH74" s="33"/>
      <c r="LRI74" s="33"/>
      <c r="LRJ74" s="33"/>
      <c r="LRK74" s="33"/>
      <c r="LRL74" s="33"/>
      <c r="LRM74" s="33"/>
      <c r="LRN74" s="33"/>
      <c r="LRO74" s="33"/>
      <c r="LRP74" s="33"/>
      <c r="LRQ74" s="33"/>
      <c r="LRR74" s="33"/>
      <c r="LRS74" s="33"/>
      <c r="LRT74" s="33"/>
      <c r="LRU74" s="33"/>
      <c r="LRV74" s="33"/>
      <c r="LRW74" s="33"/>
      <c r="LRX74" s="33"/>
      <c r="LRY74" s="33"/>
      <c r="LRZ74" s="33"/>
      <c r="LSA74" s="33"/>
      <c r="LSB74" s="33"/>
      <c r="LSC74" s="33"/>
      <c r="LSD74" s="33"/>
      <c r="LSE74" s="33"/>
      <c r="LSF74" s="33"/>
      <c r="LSG74" s="33"/>
      <c r="LSH74" s="33"/>
      <c r="LSI74" s="33"/>
      <c r="LSJ74" s="33"/>
      <c r="LSK74" s="33"/>
      <c r="LSL74" s="33"/>
      <c r="LSM74" s="33"/>
      <c r="LSN74" s="33"/>
      <c r="LSO74" s="33"/>
      <c r="LSP74" s="33"/>
      <c r="LSQ74" s="33"/>
      <c r="LSR74" s="33"/>
      <c r="LSS74" s="33"/>
      <c r="LST74" s="33"/>
      <c r="LSU74" s="33"/>
      <c r="LSV74" s="33"/>
      <c r="LSW74" s="33"/>
      <c r="LSX74" s="33"/>
      <c r="LSY74" s="33"/>
      <c r="LSZ74" s="33"/>
      <c r="LTA74" s="33"/>
      <c r="LTB74" s="33"/>
      <c r="LTC74" s="33"/>
      <c r="LTD74" s="33"/>
      <c r="LTE74" s="33"/>
      <c r="LTF74" s="33"/>
      <c r="LTG74" s="33"/>
      <c r="LTH74" s="33"/>
      <c r="LTI74" s="33"/>
      <c r="LTJ74" s="33"/>
      <c r="LTK74" s="33"/>
      <c r="LTL74" s="33"/>
      <c r="LTM74" s="33"/>
      <c r="LTN74" s="33"/>
      <c r="LTO74" s="33"/>
      <c r="LTP74" s="33"/>
      <c r="LTQ74" s="33"/>
      <c r="LTR74" s="33"/>
      <c r="LTS74" s="33"/>
      <c r="LTT74" s="33"/>
      <c r="LTU74" s="33"/>
      <c r="LTV74" s="33"/>
      <c r="LTW74" s="33"/>
      <c r="LTX74" s="33"/>
      <c r="LTY74" s="33"/>
      <c r="LTZ74" s="33"/>
      <c r="LUA74" s="33"/>
      <c r="LUB74" s="33"/>
      <c r="LUC74" s="33"/>
      <c r="LUD74" s="33"/>
      <c r="LUE74" s="33"/>
      <c r="LUF74" s="33"/>
      <c r="LUG74" s="33"/>
      <c r="LUH74" s="33"/>
      <c r="LUI74" s="33"/>
      <c r="LUJ74" s="33"/>
      <c r="LUK74" s="33"/>
      <c r="LUL74" s="33"/>
      <c r="LUM74" s="33"/>
      <c r="LUN74" s="33"/>
      <c r="LUO74" s="33"/>
      <c r="LUP74" s="33"/>
      <c r="LUQ74" s="33"/>
      <c r="LUR74" s="33"/>
      <c r="LUS74" s="33"/>
      <c r="LUT74" s="33"/>
      <c r="LUU74" s="33"/>
      <c r="LUV74" s="33"/>
      <c r="LUW74" s="33"/>
      <c r="LUX74" s="33"/>
      <c r="LUY74" s="33"/>
      <c r="LUZ74" s="33"/>
      <c r="LVA74" s="33"/>
      <c r="LVB74" s="33"/>
      <c r="LVC74" s="33"/>
      <c r="LVD74" s="33"/>
      <c r="LVE74" s="33"/>
      <c r="LVF74" s="33"/>
      <c r="LVG74" s="33"/>
      <c r="LVH74" s="33"/>
      <c r="LVI74" s="33"/>
      <c r="LVJ74" s="33"/>
      <c r="LVK74" s="33"/>
      <c r="LVL74" s="33"/>
      <c r="LVM74" s="33"/>
      <c r="LVN74" s="33"/>
      <c r="LVO74" s="33"/>
      <c r="LVP74" s="33"/>
      <c r="LVQ74" s="33"/>
      <c r="LVR74" s="33"/>
      <c r="LVS74" s="33"/>
      <c r="LVT74" s="33"/>
      <c r="LVU74" s="33"/>
      <c r="LVV74" s="33"/>
      <c r="LVW74" s="33"/>
      <c r="LVX74" s="33"/>
      <c r="LVY74" s="33"/>
      <c r="LVZ74" s="33"/>
      <c r="LWA74" s="33"/>
      <c r="LWB74" s="33"/>
      <c r="LWC74" s="33"/>
      <c r="LWD74" s="33"/>
      <c r="LWE74" s="33"/>
      <c r="LWF74" s="33"/>
      <c r="LWG74" s="33"/>
      <c r="LWH74" s="33"/>
      <c r="LWI74" s="33"/>
      <c r="LWJ74" s="33"/>
      <c r="LWK74" s="33"/>
      <c r="LWL74" s="33"/>
      <c r="LWM74" s="33"/>
      <c r="LWN74" s="33"/>
      <c r="LWO74" s="33"/>
      <c r="LWP74" s="33"/>
      <c r="LWQ74" s="33"/>
      <c r="LWR74" s="33"/>
      <c r="LWS74" s="33"/>
      <c r="LWT74" s="33"/>
      <c r="LWU74" s="33"/>
      <c r="LWV74" s="33"/>
      <c r="LWW74" s="33"/>
      <c r="LWX74" s="33"/>
      <c r="LWY74" s="33"/>
      <c r="LWZ74" s="33"/>
      <c r="LXA74" s="33"/>
      <c r="LXB74" s="33"/>
      <c r="LXC74" s="33"/>
      <c r="LXD74" s="33"/>
      <c r="LXE74" s="33"/>
      <c r="LXF74" s="33"/>
      <c r="LXG74" s="33"/>
      <c r="LXH74" s="33"/>
      <c r="LXI74" s="33"/>
      <c r="LXJ74" s="33"/>
      <c r="LXK74" s="33"/>
      <c r="LXL74" s="33"/>
      <c r="LXM74" s="33"/>
      <c r="LXN74" s="33"/>
      <c r="LXO74" s="33"/>
      <c r="LXP74" s="33"/>
      <c r="LXQ74" s="33"/>
      <c r="LXR74" s="33"/>
      <c r="LXS74" s="33"/>
      <c r="LXT74" s="33"/>
      <c r="LXU74" s="33"/>
      <c r="LXV74" s="33"/>
      <c r="LXW74" s="33"/>
      <c r="LXX74" s="33"/>
      <c r="LXY74" s="33"/>
      <c r="LXZ74" s="33"/>
      <c r="LYA74" s="33"/>
      <c r="LYB74" s="33"/>
      <c r="LYC74" s="33"/>
      <c r="LYD74" s="33"/>
      <c r="LYE74" s="33"/>
      <c r="LYF74" s="33"/>
      <c r="LYG74" s="33"/>
      <c r="LYH74" s="33"/>
      <c r="LYI74" s="33"/>
      <c r="LYJ74" s="33"/>
      <c r="LYK74" s="33"/>
      <c r="LYL74" s="33"/>
      <c r="LYM74" s="33"/>
      <c r="LYN74" s="33"/>
      <c r="LYO74" s="33"/>
      <c r="LYP74" s="33"/>
      <c r="LYQ74" s="33"/>
      <c r="LYR74" s="33"/>
      <c r="LYS74" s="33"/>
      <c r="LYT74" s="33"/>
      <c r="LYU74" s="33"/>
      <c r="LYV74" s="33"/>
      <c r="LYW74" s="33"/>
      <c r="LYX74" s="33"/>
      <c r="LYY74" s="33"/>
      <c r="LYZ74" s="33"/>
      <c r="LZA74" s="33"/>
      <c r="LZB74" s="33"/>
      <c r="LZC74" s="33"/>
      <c r="LZD74" s="33"/>
      <c r="LZE74" s="33"/>
      <c r="LZF74" s="33"/>
      <c r="LZG74" s="33"/>
      <c r="LZH74" s="33"/>
      <c r="LZI74" s="33"/>
      <c r="LZJ74" s="33"/>
      <c r="LZK74" s="33"/>
      <c r="LZL74" s="33"/>
      <c r="LZM74" s="33"/>
      <c r="LZN74" s="33"/>
      <c r="LZO74" s="33"/>
      <c r="LZP74" s="33"/>
      <c r="LZQ74" s="33"/>
      <c r="LZR74" s="33"/>
      <c r="LZS74" s="33"/>
      <c r="LZT74" s="33"/>
      <c r="LZU74" s="33"/>
      <c r="LZV74" s="33"/>
      <c r="LZW74" s="33"/>
      <c r="LZX74" s="33"/>
      <c r="LZY74" s="33"/>
      <c r="LZZ74" s="33"/>
      <c r="MAA74" s="33"/>
      <c r="MAB74" s="33"/>
      <c r="MAC74" s="33"/>
      <c r="MAD74" s="33"/>
      <c r="MAE74" s="33"/>
      <c r="MAF74" s="33"/>
      <c r="MAG74" s="33"/>
      <c r="MAH74" s="33"/>
      <c r="MAI74" s="33"/>
      <c r="MAJ74" s="33"/>
      <c r="MAK74" s="33"/>
      <c r="MAL74" s="33"/>
      <c r="MAM74" s="33"/>
      <c r="MAN74" s="33"/>
      <c r="MAO74" s="33"/>
      <c r="MAP74" s="33"/>
      <c r="MAQ74" s="33"/>
      <c r="MAR74" s="33"/>
      <c r="MAS74" s="33"/>
      <c r="MAT74" s="33"/>
      <c r="MAU74" s="33"/>
      <c r="MAV74" s="33"/>
      <c r="MAW74" s="33"/>
      <c r="MAX74" s="33"/>
      <c r="MAY74" s="33"/>
      <c r="MAZ74" s="33"/>
      <c r="MBA74" s="33"/>
      <c r="MBB74" s="33"/>
      <c r="MBC74" s="33"/>
      <c r="MBD74" s="33"/>
      <c r="MBE74" s="33"/>
      <c r="MBF74" s="33"/>
      <c r="MBG74" s="33"/>
      <c r="MBH74" s="33"/>
      <c r="MBI74" s="33"/>
      <c r="MBJ74" s="33"/>
      <c r="MBK74" s="33"/>
      <c r="MBL74" s="33"/>
      <c r="MBM74" s="33"/>
      <c r="MBN74" s="33"/>
      <c r="MBO74" s="33"/>
      <c r="MBP74" s="33"/>
      <c r="MBQ74" s="33"/>
      <c r="MBR74" s="33"/>
      <c r="MBS74" s="33"/>
      <c r="MBT74" s="33"/>
      <c r="MBU74" s="33"/>
      <c r="MBV74" s="33"/>
      <c r="MBW74" s="33"/>
      <c r="MBX74" s="33"/>
      <c r="MBY74" s="33"/>
      <c r="MBZ74" s="33"/>
      <c r="MCA74" s="33"/>
      <c r="MCB74" s="33"/>
      <c r="MCC74" s="33"/>
      <c r="MCD74" s="33"/>
      <c r="MCE74" s="33"/>
      <c r="MCF74" s="33"/>
      <c r="MCG74" s="33"/>
      <c r="MCH74" s="33"/>
      <c r="MCI74" s="33"/>
      <c r="MCJ74" s="33"/>
      <c r="MCK74" s="33"/>
      <c r="MCL74" s="33"/>
      <c r="MCM74" s="33"/>
      <c r="MCN74" s="33"/>
      <c r="MCO74" s="33"/>
      <c r="MCP74" s="33"/>
      <c r="MCQ74" s="33"/>
      <c r="MCR74" s="33"/>
      <c r="MCS74" s="33"/>
      <c r="MCT74" s="33"/>
      <c r="MCU74" s="33"/>
      <c r="MCV74" s="33"/>
      <c r="MCW74" s="33"/>
      <c r="MCX74" s="33"/>
      <c r="MCY74" s="33"/>
      <c r="MCZ74" s="33"/>
      <c r="MDA74" s="33"/>
      <c r="MDB74" s="33"/>
      <c r="MDC74" s="33"/>
      <c r="MDD74" s="33"/>
      <c r="MDE74" s="33"/>
      <c r="MDF74" s="33"/>
      <c r="MDG74" s="33"/>
      <c r="MDH74" s="33"/>
      <c r="MDI74" s="33"/>
      <c r="MDJ74" s="33"/>
      <c r="MDK74" s="33"/>
      <c r="MDL74" s="33"/>
      <c r="MDM74" s="33"/>
      <c r="MDN74" s="33"/>
      <c r="MDO74" s="33"/>
      <c r="MDP74" s="33"/>
      <c r="MDQ74" s="33"/>
      <c r="MDR74" s="33"/>
      <c r="MDS74" s="33"/>
      <c r="MDT74" s="33"/>
      <c r="MDU74" s="33"/>
      <c r="MDV74" s="33"/>
      <c r="MDW74" s="33"/>
      <c r="MDX74" s="33"/>
      <c r="MDY74" s="33"/>
      <c r="MDZ74" s="33"/>
      <c r="MEA74" s="33"/>
      <c r="MEB74" s="33"/>
      <c r="MEC74" s="33"/>
      <c r="MED74" s="33"/>
      <c r="MEE74" s="33"/>
      <c r="MEF74" s="33"/>
      <c r="MEG74" s="33"/>
      <c r="MEH74" s="33"/>
      <c r="MEI74" s="33"/>
      <c r="MEJ74" s="33"/>
      <c r="MEK74" s="33"/>
      <c r="MEL74" s="33"/>
      <c r="MEM74" s="33"/>
      <c r="MEN74" s="33"/>
      <c r="MEO74" s="33"/>
      <c r="MEP74" s="33"/>
      <c r="MEQ74" s="33"/>
      <c r="MER74" s="33"/>
      <c r="MES74" s="33"/>
      <c r="MET74" s="33"/>
      <c r="MEU74" s="33"/>
      <c r="MEV74" s="33"/>
      <c r="MEW74" s="33"/>
      <c r="MEX74" s="33"/>
      <c r="MEY74" s="33"/>
      <c r="MEZ74" s="33"/>
      <c r="MFA74" s="33"/>
      <c r="MFB74" s="33"/>
      <c r="MFC74" s="33"/>
      <c r="MFD74" s="33"/>
      <c r="MFE74" s="33"/>
      <c r="MFF74" s="33"/>
      <c r="MFG74" s="33"/>
      <c r="MFH74" s="33"/>
      <c r="MFI74" s="33"/>
      <c r="MFJ74" s="33"/>
      <c r="MFK74" s="33"/>
      <c r="MFL74" s="33"/>
      <c r="MFM74" s="33"/>
      <c r="MFN74" s="33"/>
      <c r="MFO74" s="33"/>
      <c r="MFP74" s="33"/>
      <c r="MFQ74" s="33"/>
      <c r="MFR74" s="33"/>
      <c r="MFS74" s="33"/>
      <c r="MFT74" s="33"/>
      <c r="MFU74" s="33"/>
      <c r="MFV74" s="33"/>
      <c r="MFW74" s="33"/>
      <c r="MFX74" s="33"/>
      <c r="MFY74" s="33"/>
      <c r="MFZ74" s="33"/>
      <c r="MGA74" s="33"/>
      <c r="MGB74" s="33"/>
      <c r="MGC74" s="33"/>
      <c r="MGD74" s="33"/>
      <c r="MGE74" s="33"/>
      <c r="MGF74" s="33"/>
      <c r="MGG74" s="33"/>
      <c r="MGH74" s="33"/>
      <c r="MGI74" s="33"/>
      <c r="MGJ74" s="33"/>
      <c r="MGK74" s="33"/>
      <c r="MGL74" s="33"/>
      <c r="MGM74" s="33"/>
      <c r="MGN74" s="33"/>
      <c r="MGO74" s="33"/>
      <c r="MGP74" s="33"/>
      <c r="MGQ74" s="33"/>
      <c r="MGR74" s="33"/>
      <c r="MGS74" s="33"/>
      <c r="MGT74" s="33"/>
      <c r="MGU74" s="33"/>
      <c r="MGV74" s="33"/>
      <c r="MGW74" s="33"/>
      <c r="MGX74" s="33"/>
      <c r="MGY74" s="33"/>
      <c r="MGZ74" s="33"/>
      <c r="MHA74" s="33"/>
      <c r="MHB74" s="33"/>
      <c r="MHC74" s="33"/>
      <c r="MHD74" s="33"/>
      <c r="MHE74" s="33"/>
      <c r="MHF74" s="33"/>
      <c r="MHG74" s="33"/>
      <c r="MHH74" s="33"/>
      <c r="MHI74" s="33"/>
      <c r="MHJ74" s="33"/>
      <c r="MHK74" s="33"/>
      <c r="MHL74" s="33"/>
      <c r="MHM74" s="33"/>
      <c r="MHN74" s="33"/>
      <c r="MHO74" s="33"/>
      <c r="MHP74" s="33"/>
      <c r="MHQ74" s="33"/>
      <c r="MHR74" s="33"/>
      <c r="MHS74" s="33"/>
      <c r="MHT74" s="33"/>
      <c r="MHU74" s="33"/>
      <c r="MHV74" s="33"/>
      <c r="MHW74" s="33"/>
      <c r="MHX74" s="33"/>
      <c r="MHY74" s="33"/>
      <c r="MHZ74" s="33"/>
      <c r="MIA74" s="33"/>
      <c r="MIB74" s="33"/>
      <c r="MIC74" s="33"/>
      <c r="MID74" s="33"/>
      <c r="MIE74" s="33"/>
      <c r="MIF74" s="33"/>
      <c r="MIG74" s="33"/>
      <c r="MIH74" s="33"/>
      <c r="MII74" s="33"/>
      <c r="MIJ74" s="33"/>
      <c r="MIK74" s="33"/>
      <c r="MIL74" s="33"/>
      <c r="MIM74" s="33"/>
      <c r="MIN74" s="33"/>
      <c r="MIO74" s="33"/>
      <c r="MIP74" s="33"/>
      <c r="MIQ74" s="33"/>
      <c r="MIR74" s="33"/>
      <c r="MIS74" s="33"/>
      <c r="MIT74" s="33"/>
      <c r="MIU74" s="33"/>
      <c r="MIV74" s="33"/>
      <c r="MIW74" s="33"/>
      <c r="MIX74" s="33"/>
      <c r="MIY74" s="33"/>
      <c r="MIZ74" s="33"/>
      <c r="MJA74" s="33"/>
      <c r="MJB74" s="33"/>
      <c r="MJC74" s="33"/>
      <c r="MJD74" s="33"/>
      <c r="MJE74" s="33"/>
      <c r="MJF74" s="33"/>
      <c r="MJG74" s="33"/>
      <c r="MJH74" s="33"/>
      <c r="MJI74" s="33"/>
      <c r="MJJ74" s="33"/>
      <c r="MJK74" s="33"/>
      <c r="MJL74" s="33"/>
      <c r="MJM74" s="33"/>
      <c r="MJN74" s="33"/>
      <c r="MJO74" s="33"/>
      <c r="MJP74" s="33"/>
      <c r="MJQ74" s="33"/>
      <c r="MJR74" s="33"/>
      <c r="MJS74" s="33"/>
      <c r="MJT74" s="33"/>
      <c r="MJU74" s="33"/>
      <c r="MJV74" s="33"/>
      <c r="MJW74" s="33"/>
      <c r="MJX74" s="33"/>
      <c r="MJY74" s="33"/>
      <c r="MJZ74" s="33"/>
      <c r="MKA74" s="33"/>
      <c r="MKB74" s="33"/>
      <c r="MKC74" s="33"/>
      <c r="MKD74" s="33"/>
      <c r="MKE74" s="33"/>
      <c r="MKF74" s="33"/>
      <c r="MKG74" s="33"/>
      <c r="MKH74" s="33"/>
      <c r="MKI74" s="33"/>
      <c r="MKJ74" s="33"/>
      <c r="MKK74" s="33"/>
      <c r="MKL74" s="33"/>
      <c r="MKM74" s="33"/>
      <c r="MKN74" s="33"/>
      <c r="MKO74" s="33"/>
      <c r="MKP74" s="33"/>
      <c r="MKQ74" s="33"/>
      <c r="MKR74" s="33"/>
      <c r="MKS74" s="33"/>
      <c r="MKT74" s="33"/>
      <c r="MKU74" s="33"/>
      <c r="MKV74" s="33"/>
      <c r="MKW74" s="33"/>
      <c r="MKX74" s="33"/>
      <c r="MKY74" s="33"/>
      <c r="MKZ74" s="33"/>
      <c r="MLA74" s="33"/>
      <c r="MLB74" s="33"/>
      <c r="MLC74" s="33"/>
      <c r="MLD74" s="33"/>
      <c r="MLE74" s="33"/>
      <c r="MLF74" s="33"/>
      <c r="MLG74" s="33"/>
      <c r="MLH74" s="33"/>
      <c r="MLI74" s="33"/>
      <c r="MLJ74" s="33"/>
      <c r="MLK74" s="33"/>
      <c r="MLL74" s="33"/>
      <c r="MLM74" s="33"/>
      <c r="MLN74" s="33"/>
      <c r="MLO74" s="33"/>
      <c r="MLP74" s="33"/>
      <c r="MLQ74" s="33"/>
      <c r="MLR74" s="33"/>
      <c r="MLS74" s="33"/>
      <c r="MLT74" s="33"/>
      <c r="MLU74" s="33"/>
      <c r="MLV74" s="33"/>
      <c r="MLW74" s="33"/>
      <c r="MLX74" s="33"/>
      <c r="MLY74" s="33"/>
      <c r="MLZ74" s="33"/>
      <c r="MMA74" s="33"/>
      <c r="MMB74" s="33"/>
      <c r="MMC74" s="33"/>
      <c r="MMD74" s="33"/>
      <c r="MME74" s="33"/>
      <c r="MMF74" s="33"/>
      <c r="MMG74" s="33"/>
      <c r="MMH74" s="33"/>
      <c r="MMI74" s="33"/>
      <c r="MMJ74" s="33"/>
      <c r="MMK74" s="33"/>
      <c r="MML74" s="33"/>
      <c r="MMM74" s="33"/>
      <c r="MMN74" s="33"/>
      <c r="MMO74" s="33"/>
      <c r="MMP74" s="33"/>
      <c r="MMQ74" s="33"/>
      <c r="MMR74" s="33"/>
      <c r="MMS74" s="33"/>
      <c r="MMT74" s="33"/>
      <c r="MMU74" s="33"/>
      <c r="MMV74" s="33"/>
      <c r="MMW74" s="33"/>
      <c r="MMX74" s="33"/>
      <c r="MMY74" s="33"/>
      <c r="MMZ74" s="33"/>
      <c r="MNA74" s="33"/>
      <c r="MNB74" s="33"/>
      <c r="MNC74" s="33"/>
      <c r="MND74" s="33"/>
      <c r="MNE74" s="33"/>
      <c r="MNF74" s="33"/>
      <c r="MNG74" s="33"/>
      <c r="MNH74" s="33"/>
      <c r="MNI74" s="33"/>
      <c r="MNJ74" s="33"/>
      <c r="MNK74" s="33"/>
      <c r="MNL74" s="33"/>
      <c r="MNM74" s="33"/>
      <c r="MNN74" s="33"/>
      <c r="MNO74" s="33"/>
      <c r="MNP74" s="33"/>
      <c r="MNQ74" s="33"/>
      <c r="MNR74" s="33"/>
      <c r="MNS74" s="33"/>
      <c r="MNT74" s="33"/>
      <c r="MNU74" s="33"/>
      <c r="MNV74" s="33"/>
      <c r="MNW74" s="33"/>
      <c r="MNX74" s="33"/>
      <c r="MNY74" s="33"/>
      <c r="MNZ74" s="33"/>
      <c r="MOA74" s="33"/>
      <c r="MOB74" s="33"/>
      <c r="MOC74" s="33"/>
      <c r="MOD74" s="33"/>
      <c r="MOE74" s="33"/>
      <c r="MOF74" s="33"/>
      <c r="MOG74" s="33"/>
      <c r="MOH74" s="33"/>
      <c r="MOI74" s="33"/>
      <c r="MOJ74" s="33"/>
      <c r="MOK74" s="33"/>
      <c r="MOL74" s="33"/>
      <c r="MOM74" s="33"/>
      <c r="MON74" s="33"/>
      <c r="MOO74" s="33"/>
      <c r="MOP74" s="33"/>
      <c r="MOQ74" s="33"/>
      <c r="MOR74" s="33"/>
      <c r="MOS74" s="33"/>
      <c r="MOT74" s="33"/>
      <c r="MOU74" s="33"/>
      <c r="MOV74" s="33"/>
      <c r="MOW74" s="33"/>
      <c r="MOX74" s="33"/>
      <c r="MOY74" s="33"/>
      <c r="MOZ74" s="33"/>
      <c r="MPA74" s="33"/>
      <c r="MPB74" s="33"/>
      <c r="MPC74" s="33"/>
      <c r="MPD74" s="33"/>
      <c r="MPE74" s="33"/>
      <c r="MPF74" s="33"/>
      <c r="MPG74" s="33"/>
      <c r="MPH74" s="33"/>
      <c r="MPI74" s="33"/>
      <c r="MPJ74" s="33"/>
      <c r="MPK74" s="33"/>
      <c r="MPL74" s="33"/>
      <c r="MPM74" s="33"/>
      <c r="MPN74" s="33"/>
      <c r="MPO74" s="33"/>
      <c r="MPP74" s="33"/>
      <c r="MPQ74" s="33"/>
      <c r="MPR74" s="33"/>
      <c r="MPS74" s="33"/>
      <c r="MPT74" s="33"/>
      <c r="MPU74" s="33"/>
      <c r="MPV74" s="33"/>
      <c r="MPW74" s="33"/>
      <c r="MPX74" s="33"/>
      <c r="MPY74" s="33"/>
      <c r="MPZ74" s="33"/>
      <c r="MQA74" s="33"/>
      <c r="MQB74" s="33"/>
      <c r="MQC74" s="33"/>
      <c r="MQD74" s="33"/>
      <c r="MQE74" s="33"/>
      <c r="MQF74" s="33"/>
      <c r="MQG74" s="33"/>
      <c r="MQH74" s="33"/>
      <c r="MQI74" s="33"/>
      <c r="MQJ74" s="33"/>
      <c r="MQK74" s="33"/>
      <c r="MQL74" s="33"/>
      <c r="MQM74" s="33"/>
      <c r="MQN74" s="33"/>
      <c r="MQO74" s="33"/>
      <c r="MQP74" s="33"/>
      <c r="MQQ74" s="33"/>
      <c r="MQR74" s="33"/>
      <c r="MQS74" s="33"/>
      <c r="MQT74" s="33"/>
      <c r="MQU74" s="33"/>
      <c r="MQV74" s="33"/>
      <c r="MQW74" s="33"/>
      <c r="MQX74" s="33"/>
      <c r="MQY74" s="33"/>
      <c r="MQZ74" s="33"/>
      <c r="MRA74" s="33"/>
      <c r="MRB74" s="33"/>
      <c r="MRC74" s="33"/>
      <c r="MRD74" s="33"/>
      <c r="MRE74" s="33"/>
      <c r="MRF74" s="33"/>
      <c r="MRG74" s="33"/>
      <c r="MRH74" s="33"/>
      <c r="MRI74" s="33"/>
      <c r="MRJ74" s="33"/>
      <c r="MRK74" s="33"/>
      <c r="MRL74" s="33"/>
      <c r="MRM74" s="33"/>
      <c r="MRN74" s="33"/>
      <c r="MRO74" s="33"/>
      <c r="MRP74" s="33"/>
      <c r="MRQ74" s="33"/>
      <c r="MRR74" s="33"/>
      <c r="MRS74" s="33"/>
      <c r="MRT74" s="33"/>
      <c r="MRU74" s="33"/>
      <c r="MRV74" s="33"/>
      <c r="MRW74" s="33"/>
      <c r="MRX74" s="33"/>
      <c r="MRY74" s="33"/>
      <c r="MRZ74" s="33"/>
      <c r="MSA74" s="33"/>
      <c r="MSB74" s="33"/>
      <c r="MSC74" s="33"/>
      <c r="MSD74" s="33"/>
      <c r="MSE74" s="33"/>
      <c r="MSF74" s="33"/>
      <c r="MSG74" s="33"/>
      <c r="MSH74" s="33"/>
      <c r="MSI74" s="33"/>
      <c r="MSJ74" s="33"/>
      <c r="MSK74" s="33"/>
      <c r="MSL74" s="33"/>
      <c r="MSM74" s="33"/>
      <c r="MSN74" s="33"/>
      <c r="MSO74" s="33"/>
      <c r="MSP74" s="33"/>
      <c r="MSQ74" s="33"/>
      <c r="MSR74" s="33"/>
      <c r="MSS74" s="33"/>
      <c r="MST74" s="33"/>
      <c r="MSU74" s="33"/>
      <c r="MSV74" s="33"/>
      <c r="MSW74" s="33"/>
      <c r="MSX74" s="33"/>
      <c r="MSY74" s="33"/>
      <c r="MSZ74" s="33"/>
      <c r="MTA74" s="33"/>
      <c r="MTB74" s="33"/>
      <c r="MTC74" s="33"/>
      <c r="MTD74" s="33"/>
      <c r="MTE74" s="33"/>
      <c r="MTF74" s="33"/>
      <c r="MTG74" s="33"/>
      <c r="MTH74" s="33"/>
      <c r="MTI74" s="33"/>
      <c r="MTJ74" s="33"/>
      <c r="MTK74" s="33"/>
      <c r="MTL74" s="33"/>
      <c r="MTM74" s="33"/>
      <c r="MTN74" s="33"/>
      <c r="MTO74" s="33"/>
      <c r="MTP74" s="33"/>
      <c r="MTQ74" s="33"/>
      <c r="MTR74" s="33"/>
      <c r="MTS74" s="33"/>
      <c r="MTT74" s="33"/>
      <c r="MTU74" s="33"/>
      <c r="MTV74" s="33"/>
      <c r="MTW74" s="33"/>
      <c r="MTX74" s="33"/>
      <c r="MTY74" s="33"/>
      <c r="MTZ74" s="33"/>
      <c r="MUA74" s="33"/>
      <c r="MUB74" s="33"/>
      <c r="MUC74" s="33"/>
      <c r="MUD74" s="33"/>
      <c r="MUE74" s="33"/>
      <c r="MUF74" s="33"/>
      <c r="MUG74" s="33"/>
      <c r="MUH74" s="33"/>
      <c r="MUI74" s="33"/>
      <c r="MUJ74" s="33"/>
      <c r="MUK74" s="33"/>
      <c r="MUL74" s="33"/>
      <c r="MUM74" s="33"/>
      <c r="MUN74" s="33"/>
      <c r="MUO74" s="33"/>
      <c r="MUP74" s="33"/>
      <c r="MUQ74" s="33"/>
      <c r="MUR74" s="33"/>
      <c r="MUS74" s="33"/>
      <c r="MUT74" s="33"/>
      <c r="MUU74" s="33"/>
      <c r="MUV74" s="33"/>
      <c r="MUW74" s="33"/>
      <c r="MUX74" s="33"/>
      <c r="MUY74" s="33"/>
      <c r="MUZ74" s="33"/>
      <c r="MVA74" s="33"/>
      <c r="MVB74" s="33"/>
      <c r="MVC74" s="33"/>
      <c r="MVD74" s="33"/>
      <c r="MVE74" s="33"/>
      <c r="MVF74" s="33"/>
      <c r="MVG74" s="33"/>
      <c r="MVH74" s="33"/>
      <c r="MVI74" s="33"/>
      <c r="MVJ74" s="33"/>
      <c r="MVK74" s="33"/>
      <c r="MVL74" s="33"/>
      <c r="MVM74" s="33"/>
      <c r="MVN74" s="33"/>
      <c r="MVO74" s="33"/>
      <c r="MVP74" s="33"/>
      <c r="MVQ74" s="33"/>
      <c r="MVR74" s="33"/>
      <c r="MVS74" s="33"/>
      <c r="MVT74" s="33"/>
      <c r="MVU74" s="33"/>
      <c r="MVV74" s="33"/>
      <c r="MVW74" s="33"/>
      <c r="MVX74" s="33"/>
      <c r="MVY74" s="33"/>
      <c r="MVZ74" s="33"/>
      <c r="MWA74" s="33"/>
      <c r="MWB74" s="33"/>
      <c r="MWC74" s="33"/>
      <c r="MWD74" s="33"/>
      <c r="MWE74" s="33"/>
      <c r="MWF74" s="33"/>
      <c r="MWG74" s="33"/>
      <c r="MWH74" s="33"/>
      <c r="MWI74" s="33"/>
      <c r="MWJ74" s="33"/>
      <c r="MWK74" s="33"/>
      <c r="MWL74" s="33"/>
      <c r="MWM74" s="33"/>
      <c r="MWN74" s="33"/>
      <c r="MWO74" s="33"/>
      <c r="MWP74" s="33"/>
      <c r="MWQ74" s="33"/>
      <c r="MWR74" s="33"/>
      <c r="MWS74" s="33"/>
      <c r="MWT74" s="33"/>
      <c r="MWU74" s="33"/>
      <c r="MWV74" s="33"/>
      <c r="MWW74" s="33"/>
      <c r="MWX74" s="33"/>
      <c r="MWY74" s="33"/>
      <c r="MWZ74" s="33"/>
      <c r="MXA74" s="33"/>
      <c r="MXB74" s="33"/>
      <c r="MXC74" s="33"/>
      <c r="MXD74" s="33"/>
      <c r="MXE74" s="33"/>
      <c r="MXF74" s="33"/>
      <c r="MXG74" s="33"/>
      <c r="MXH74" s="33"/>
      <c r="MXI74" s="33"/>
      <c r="MXJ74" s="33"/>
      <c r="MXK74" s="33"/>
      <c r="MXL74" s="33"/>
      <c r="MXM74" s="33"/>
      <c r="MXN74" s="33"/>
      <c r="MXO74" s="33"/>
      <c r="MXP74" s="33"/>
      <c r="MXQ74" s="33"/>
      <c r="MXR74" s="33"/>
      <c r="MXS74" s="33"/>
      <c r="MXT74" s="33"/>
      <c r="MXU74" s="33"/>
      <c r="MXV74" s="33"/>
      <c r="MXW74" s="33"/>
      <c r="MXX74" s="33"/>
      <c r="MXY74" s="33"/>
      <c r="MXZ74" s="33"/>
      <c r="MYA74" s="33"/>
      <c r="MYB74" s="33"/>
      <c r="MYC74" s="33"/>
      <c r="MYD74" s="33"/>
      <c r="MYE74" s="33"/>
      <c r="MYF74" s="33"/>
      <c r="MYG74" s="33"/>
      <c r="MYH74" s="33"/>
      <c r="MYI74" s="33"/>
      <c r="MYJ74" s="33"/>
      <c r="MYK74" s="33"/>
      <c r="MYL74" s="33"/>
      <c r="MYM74" s="33"/>
      <c r="MYN74" s="33"/>
      <c r="MYO74" s="33"/>
      <c r="MYP74" s="33"/>
      <c r="MYQ74" s="33"/>
      <c r="MYR74" s="33"/>
      <c r="MYS74" s="33"/>
      <c r="MYT74" s="33"/>
      <c r="MYU74" s="33"/>
      <c r="MYV74" s="33"/>
      <c r="MYW74" s="33"/>
      <c r="MYX74" s="33"/>
      <c r="MYY74" s="33"/>
      <c r="MYZ74" s="33"/>
      <c r="MZA74" s="33"/>
      <c r="MZB74" s="33"/>
      <c r="MZC74" s="33"/>
      <c r="MZD74" s="33"/>
      <c r="MZE74" s="33"/>
      <c r="MZF74" s="33"/>
      <c r="MZG74" s="33"/>
      <c r="MZH74" s="33"/>
      <c r="MZI74" s="33"/>
      <c r="MZJ74" s="33"/>
      <c r="MZK74" s="33"/>
      <c r="MZL74" s="33"/>
      <c r="MZM74" s="33"/>
      <c r="MZN74" s="33"/>
      <c r="MZO74" s="33"/>
      <c r="MZP74" s="33"/>
      <c r="MZQ74" s="33"/>
      <c r="MZR74" s="33"/>
      <c r="MZS74" s="33"/>
      <c r="MZT74" s="33"/>
      <c r="MZU74" s="33"/>
      <c r="MZV74" s="33"/>
      <c r="MZW74" s="33"/>
      <c r="MZX74" s="33"/>
      <c r="MZY74" s="33"/>
      <c r="MZZ74" s="33"/>
      <c r="NAA74" s="33"/>
      <c r="NAB74" s="33"/>
      <c r="NAC74" s="33"/>
      <c r="NAD74" s="33"/>
      <c r="NAE74" s="33"/>
      <c r="NAF74" s="33"/>
      <c r="NAG74" s="33"/>
      <c r="NAH74" s="33"/>
      <c r="NAI74" s="33"/>
      <c r="NAJ74" s="33"/>
      <c r="NAK74" s="33"/>
      <c r="NAL74" s="33"/>
      <c r="NAM74" s="33"/>
      <c r="NAN74" s="33"/>
      <c r="NAO74" s="33"/>
      <c r="NAP74" s="33"/>
      <c r="NAQ74" s="33"/>
      <c r="NAR74" s="33"/>
      <c r="NAS74" s="33"/>
      <c r="NAT74" s="33"/>
      <c r="NAU74" s="33"/>
      <c r="NAV74" s="33"/>
      <c r="NAW74" s="33"/>
      <c r="NAX74" s="33"/>
      <c r="NAY74" s="33"/>
      <c r="NAZ74" s="33"/>
      <c r="NBA74" s="33"/>
      <c r="NBB74" s="33"/>
      <c r="NBC74" s="33"/>
      <c r="NBD74" s="33"/>
      <c r="NBE74" s="33"/>
      <c r="NBF74" s="33"/>
      <c r="NBG74" s="33"/>
      <c r="NBH74" s="33"/>
      <c r="NBI74" s="33"/>
      <c r="NBJ74" s="33"/>
      <c r="NBK74" s="33"/>
      <c r="NBL74" s="33"/>
      <c r="NBM74" s="33"/>
      <c r="NBN74" s="33"/>
      <c r="NBO74" s="33"/>
      <c r="NBP74" s="33"/>
      <c r="NBQ74" s="33"/>
      <c r="NBR74" s="33"/>
      <c r="NBS74" s="33"/>
      <c r="NBT74" s="33"/>
      <c r="NBU74" s="33"/>
      <c r="NBV74" s="33"/>
      <c r="NBW74" s="33"/>
      <c r="NBX74" s="33"/>
      <c r="NBY74" s="33"/>
      <c r="NBZ74" s="33"/>
      <c r="NCA74" s="33"/>
      <c r="NCB74" s="33"/>
      <c r="NCC74" s="33"/>
      <c r="NCD74" s="33"/>
      <c r="NCE74" s="33"/>
      <c r="NCF74" s="33"/>
      <c r="NCG74" s="33"/>
      <c r="NCH74" s="33"/>
      <c r="NCI74" s="33"/>
      <c r="NCJ74" s="33"/>
      <c r="NCK74" s="33"/>
      <c r="NCL74" s="33"/>
      <c r="NCM74" s="33"/>
      <c r="NCN74" s="33"/>
      <c r="NCO74" s="33"/>
      <c r="NCP74" s="33"/>
      <c r="NCQ74" s="33"/>
      <c r="NCR74" s="33"/>
      <c r="NCS74" s="33"/>
      <c r="NCT74" s="33"/>
      <c r="NCU74" s="33"/>
      <c r="NCV74" s="33"/>
      <c r="NCW74" s="33"/>
      <c r="NCX74" s="33"/>
      <c r="NCY74" s="33"/>
      <c r="NCZ74" s="33"/>
      <c r="NDA74" s="33"/>
      <c r="NDB74" s="33"/>
      <c r="NDC74" s="33"/>
      <c r="NDD74" s="33"/>
      <c r="NDE74" s="33"/>
      <c r="NDF74" s="33"/>
      <c r="NDG74" s="33"/>
      <c r="NDH74" s="33"/>
      <c r="NDI74" s="33"/>
      <c r="NDJ74" s="33"/>
      <c r="NDK74" s="33"/>
      <c r="NDL74" s="33"/>
      <c r="NDM74" s="33"/>
      <c r="NDN74" s="33"/>
      <c r="NDO74" s="33"/>
      <c r="NDP74" s="33"/>
      <c r="NDQ74" s="33"/>
      <c r="NDR74" s="33"/>
      <c r="NDS74" s="33"/>
      <c r="NDT74" s="33"/>
      <c r="NDU74" s="33"/>
      <c r="NDV74" s="33"/>
      <c r="NDW74" s="33"/>
      <c r="NDX74" s="33"/>
      <c r="NDY74" s="33"/>
      <c r="NDZ74" s="33"/>
      <c r="NEA74" s="33"/>
      <c r="NEB74" s="33"/>
      <c r="NEC74" s="33"/>
      <c r="NED74" s="33"/>
      <c r="NEE74" s="33"/>
      <c r="NEF74" s="33"/>
      <c r="NEG74" s="33"/>
      <c r="NEH74" s="33"/>
      <c r="NEI74" s="33"/>
      <c r="NEJ74" s="33"/>
      <c r="NEK74" s="33"/>
      <c r="NEL74" s="33"/>
      <c r="NEM74" s="33"/>
      <c r="NEN74" s="33"/>
      <c r="NEO74" s="33"/>
      <c r="NEP74" s="33"/>
      <c r="NEQ74" s="33"/>
      <c r="NER74" s="33"/>
      <c r="NES74" s="33"/>
      <c r="NET74" s="33"/>
      <c r="NEU74" s="33"/>
      <c r="NEV74" s="33"/>
      <c r="NEW74" s="33"/>
      <c r="NEX74" s="33"/>
      <c r="NEY74" s="33"/>
      <c r="NEZ74" s="33"/>
      <c r="NFA74" s="33"/>
      <c r="NFB74" s="33"/>
      <c r="NFC74" s="33"/>
      <c r="NFD74" s="33"/>
      <c r="NFE74" s="33"/>
      <c r="NFF74" s="33"/>
      <c r="NFG74" s="33"/>
      <c r="NFH74" s="33"/>
      <c r="NFI74" s="33"/>
      <c r="NFJ74" s="33"/>
      <c r="NFK74" s="33"/>
      <c r="NFL74" s="33"/>
      <c r="NFM74" s="33"/>
      <c r="NFN74" s="33"/>
      <c r="NFO74" s="33"/>
      <c r="NFP74" s="33"/>
      <c r="NFQ74" s="33"/>
      <c r="NFR74" s="33"/>
      <c r="NFS74" s="33"/>
      <c r="NFT74" s="33"/>
      <c r="NFU74" s="33"/>
      <c r="NFV74" s="33"/>
      <c r="NFW74" s="33"/>
      <c r="NFX74" s="33"/>
      <c r="NFY74" s="33"/>
      <c r="NFZ74" s="33"/>
      <c r="NGA74" s="33"/>
      <c r="NGB74" s="33"/>
      <c r="NGC74" s="33"/>
      <c r="NGD74" s="33"/>
      <c r="NGE74" s="33"/>
      <c r="NGF74" s="33"/>
      <c r="NGG74" s="33"/>
      <c r="NGH74" s="33"/>
      <c r="NGI74" s="33"/>
      <c r="NGJ74" s="33"/>
      <c r="NGK74" s="33"/>
      <c r="NGL74" s="33"/>
      <c r="NGM74" s="33"/>
      <c r="NGN74" s="33"/>
      <c r="NGO74" s="33"/>
      <c r="NGP74" s="33"/>
      <c r="NGQ74" s="33"/>
      <c r="NGR74" s="33"/>
      <c r="NGS74" s="33"/>
      <c r="NGT74" s="33"/>
      <c r="NGU74" s="33"/>
      <c r="NGV74" s="33"/>
      <c r="NGW74" s="33"/>
      <c r="NGX74" s="33"/>
      <c r="NGY74" s="33"/>
      <c r="NGZ74" s="33"/>
      <c r="NHA74" s="33"/>
      <c r="NHB74" s="33"/>
      <c r="NHC74" s="33"/>
      <c r="NHD74" s="33"/>
      <c r="NHE74" s="33"/>
      <c r="NHF74" s="33"/>
      <c r="NHG74" s="33"/>
      <c r="NHH74" s="33"/>
      <c r="NHI74" s="33"/>
      <c r="NHJ74" s="33"/>
      <c r="NHK74" s="33"/>
      <c r="NHL74" s="33"/>
      <c r="NHM74" s="33"/>
      <c r="NHN74" s="33"/>
      <c r="NHO74" s="33"/>
      <c r="NHP74" s="33"/>
      <c r="NHQ74" s="33"/>
      <c r="NHR74" s="33"/>
      <c r="NHS74" s="33"/>
      <c r="NHT74" s="33"/>
      <c r="NHU74" s="33"/>
      <c r="NHV74" s="33"/>
      <c r="NHW74" s="33"/>
      <c r="NHX74" s="33"/>
      <c r="NHY74" s="33"/>
      <c r="NHZ74" s="33"/>
      <c r="NIA74" s="33"/>
      <c r="NIB74" s="33"/>
      <c r="NIC74" s="33"/>
      <c r="NID74" s="33"/>
      <c r="NIE74" s="33"/>
      <c r="NIF74" s="33"/>
      <c r="NIG74" s="33"/>
      <c r="NIH74" s="33"/>
      <c r="NII74" s="33"/>
      <c r="NIJ74" s="33"/>
      <c r="NIK74" s="33"/>
      <c r="NIL74" s="33"/>
      <c r="NIM74" s="33"/>
      <c r="NIN74" s="33"/>
      <c r="NIO74" s="33"/>
      <c r="NIP74" s="33"/>
      <c r="NIQ74" s="33"/>
      <c r="NIR74" s="33"/>
      <c r="NIS74" s="33"/>
      <c r="NIT74" s="33"/>
      <c r="NIU74" s="33"/>
      <c r="NIV74" s="33"/>
      <c r="NIW74" s="33"/>
      <c r="NIX74" s="33"/>
      <c r="NIY74" s="33"/>
      <c r="NIZ74" s="33"/>
      <c r="NJA74" s="33"/>
      <c r="NJB74" s="33"/>
      <c r="NJC74" s="33"/>
      <c r="NJD74" s="33"/>
      <c r="NJE74" s="33"/>
      <c r="NJF74" s="33"/>
      <c r="NJG74" s="33"/>
      <c r="NJH74" s="33"/>
      <c r="NJI74" s="33"/>
      <c r="NJJ74" s="33"/>
      <c r="NJK74" s="33"/>
      <c r="NJL74" s="33"/>
      <c r="NJM74" s="33"/>
      <c r="NJN74" s="33"/>
      <c r="NJO74" s="33"/>
      <c r="NJP74" s="33"/>
      <c r="NJQ74" s="33"/>
      <c r="NJR74" s="33"/>
      <c r="NJS74" s="33"/>
      <c r="NJT74" s="33"/>
      <c r="NJU74" s="33"/>
      <c r="NJV74" s="33"/>
      <c r="NJW74" s="33"/>
      <c r="NJX74" s="33"/>
      <c r="NJY74" s="33"/>
      <c r="NJZ74" s="33"/>
      <c r="NKA74" s="33"/>
      <c r="NKB74" s="33"/>
      <c r="NKC74" s="33"/>
      <c r="NKD74" s="33"/>
      <c r="NKE74" s="33"/>
      <c r="NKF74" s="33"/>
      <c r="NKG74" s="33"/>
      <c r="NKH74" s="33"/>
      <c r="NKI74" s="33"/>
      <c r="NKJ74" s="33"/>
      <c r="NKK74" s="33"/>
      <c r="NKL74" s="33"/>
      <c r="NKM74" s="33"/>
      <c r="NKN74" s="33"/>
      <c r="NKO74" s="33"/>
      <c r="NKP74" s="33"/>
      <c r="NKQ74" s="33"/>
      <c r="NKR74" s="33"/>
      <c r="NKS74" s="33"/>
      <c r="NKT74" s="33"/>
      <c r="NKU74" s="33"/>
      <c r="NKV74" s="33"/>
      <c r="NKW74" s="33"/>
      <c r="NKX74" s="33"/>
      <c r="NKY74" s="33"/>
      <c r="NKZ74" s="33"/>
      <c r="NLA74" s="33"/>
      <c r="NLB74" s="33"/>
      <c r="NLC74" s="33"/>
      <c r="NLD74" s="33"/>
      <c r="NLE74" s="33"/>
      <c r="NLF74" s="33"/>
      <c r="NLG74" s="33"/>
      <c r="NLH74" s="33"/>
      <c r="NLI74" s="33"/>
      <c r="NLJ74" s="33"/>
      <c r="NLK74" s="33"/>
      <c r="NLL74" s="33"/>
      <c r="NLM74" s="33"/>
      <c r="NLN74" s="33"/>
      <c r="NLO74" s="33"/>
      <c r="NLP74" s="33"/>
      <c r="NLQ74" s="33"/>
      <c r="NLR74" s="33"/>
      <c r="NLS74" s="33"/>
      <c r="NLT74" s="33"/>
      <c r="NLU74" s="33"/>
      <c r="NLV74" s="33"/>
      <c r="NLW74" s="33"/>
      <c r="NLX74" s="33"/>
      <c r="NLY74" s="33"/>
      <c r="NLZ74" s="33"/>
      <c r="NMA74" s="33"/>
      <c r="NMB74" s="33"/>
      <c r="NMC74" s="33"/>
      <c r="NMD74" s="33"/>
      <c r="NME74" s="33"/>
      <c r="NMF74" s="33"/>
      <c r="NMG74" s="33"/>
      <c r="NMH74" s="33"/>
      <c r="NMI74" s="33"/>
      <c r="NMJ74" s="33"/>
      <c r="NMK74" s="33"/>
      <c r="NML74" s="33"/>
      <c r="NMM74" s="33"/>
      <c r="NMN74" s="33"/>
      <c r="NMO74" s="33"/>
      <c r="NMP74" s="33"/>
      <c r="NMQ74" s="33"/>
      <c r="NMR74" s="33"/>
      <c r="NMS74" s="33"/>
      <c r="NMT74" s="33"/>
      <c r="NMU74" s="33"/>
      <c r="NMV74" s="33"/>
      <c r="NMW74" s="33"/>
      <c r="NMX74" s="33"/>
      <c r="NMY74" s="33"/>
      <c r="NMZ74" s="33"/>
      <c r="NNA74" s="33"/>
      <c r="NNB74" s="33"/>
      <c r="NNC74" s="33"/>
      <c r="NND74" s="33"/>
      <c r="NNE74" s="33"/>
      <c r="NNF74" s="33"/>
      <c r="NNG74" s="33"/>
      <c r="NNH74" s="33"/>
      <c r="NNI74" s="33"/>
      <c r="NNJ74" s="33"/>
      <c r="NNK74" s="33"/>
      <c r="NNL74" s="33"/>
      <c r="NNM74" s="33"/>
      <c r="NNN74" s="33"/>
      <c r="NNO74" s="33"/>
      <c r="NNP74" s="33"/>
      <c r="NNQ74" s="33"/>
      <c r="NNR74" s="33"/>
      <c r="NNS74" s="33"/>
      <c r="NNT74" s="33"/>
      <c r="NNU74" s="33"/>
      <c r="NNV74" s="33"/>
      <c r="NNW74" s="33"/>
      <c r="NNX74" s="33"/>
      <c r="NNY74" s="33"/>
      <c r="NNZ74" s="33"/>
      <c r="NOA74" s="33"/>
      <c r="NOB74" s="33"/>
      <c r="NOC74" s="33"/>
      <c r="NOD74" s="33"/>
      <c r="NOE74" s="33"/>
      <c r="NOF74" s="33"/>
      <c r="NOG74" s="33"/>
      <c r="NOH74" s="33"/>
      <c r="NOI74" s="33"/>
      <c r="NOJ74" s="33"/>
      <c r="NOK74" s="33"/>
      <c r="NOL74" s="33"/>
      <c r="NOM74" s="33"/>
      <c r="NON74" s="33"/>
      <c r="NOO74" s="33"/>
      <c r="NOP74" s="33"/>
      <c r="NOQ74" s="33"/>
      <c r="NOR74" s="33"/>
      <c r="NOS74" s="33"/>
      <c r="NOT74" s="33"/>
      <c r="NOU74" s="33"/>
      <c r="NOV74" s="33"/>
      <c r="NOW74" s="33"/>
      <c r="NOX74" s="33"/>
      <c r="NOY74" s="33"/>
      <c r="NOZ74" s="33"/>
      <c r="NPA74" s="33"/>
      <c r="NPB74" s="33"/>
      <c r="NPC74" s="33"/>
      <c r="NPD74" s="33"/>
      <c r="NPE74" s="33"/>
      <c r="NPF74" s="33"/>
      <c r="NPG74" s="33"/>
      <c r="NPH74" s="33"/>
      <c r="NPI74" s="33"/>
      <c r="NPJ74" s="33"/>
      <c r="NPK74" s="33"/>
      <c r="NPL74" s="33"/>
      <c r="NPM74" s="33"/>
      <c r="NPN74" s="33"/>
      <c r="NPO74" s="33"/>
      <c r="NPP74" s="33"/>
      <c r="NPQ74" s="33"/>
      <c r="NPR74" s="33"/>
      <c r="NPS74" s="33"/>
      <c r="NPT74" s="33"/>
      <c r="NPU74" s="33"/>
      <c r="NPV74" s="33"/>
      <c r="NPW74" s="33"/>
      <c r="NPX74" s="33"/>
      <c r="NPY74" s="33"/>
      <c r="NPZ74" s="33"/>
      <c r="NQA74" s="33"/>
      <c r="NQB74" s="33"/>
      <c r="NQC74" s="33"/>
      <c r="NQD74" s="33"/>
      <c r="NQE74" s="33"/>
      <c r="NQF74" s="33"/>
      <c r="NQG74" s="33"/>
      <c r="NQH74" s="33"/>
      <c r="NQI74" s="33"/>
      <c r="NQJ74" s="33"/>
      <c r="NQK74" s="33"/>
      <c r="NQL74" s="33"/>
      <c r="NQM74" s="33"/>
      <c r="NQN74" s="33"/>
      <c r="NQO74" s="33"/>
      <c r="NQP74" s="33"/>
      <c r="NQQ74" s="33"/>
      <c r="NQR74" s="33"/>
      <c r="NQS74" s="33"/>
      <c r="NQT74" s="33"/>
      <c r="NQU74" s="33"/>
      <c r="NQV74" s="33"/>
      <c r="NQW74" s="33"/>
      <c r="NQX74" s="33"/>
      <c r="NQY74" s="33"/>
      <c r="NQZ74" s="33"/>
      <c r="NRA74" s="33"/>
      <c r="NRB74" s="33"/>
      <c r="NRC74" s="33"/>
      <c r="NRD74" s="33"/>
      <c r="NRE74" s="33"/>
      <c r="NRF74" s="33"/>
      <c r="NRG74" s="33"/>
      <c r="NRH74" s="33"/>
      <c r="NRI74" s="33"/>
      <c r="NRJ74" s="33"/>
      <c r="NRK74" s="33"/>
      <c r="NRL74" s="33"/>
      <c r="NRM74" s="33"/>
      <c r="NRN74" s="33"/>
      <c r="NRO74" s="33"/>
      <c r="NRP74" s="33"/>
      <c r="NRQ74" s="33"/>
      <c r="NRR74" s="33"/>
      <c r="NRS74" s="33"/>
      <c r="NRT74" s="33"/>
      <c r="NRU74" s="33"/>
      <c r="NRV74" s="33"/>
      <c r="NRW74" s="33"/>
      <c r="NRX74" s="33"/>
      <c r="NRY74" s="33"/>
      <c r="NRZ74" s="33"/>
      <c r="NSA74" s="33"/>
      <c r="NSB74" s="33"/>
      <c r="NSC74" s="33"/>
      <c r="NSD74" s="33"/>
      <c r="NSE74" s="33"/>
      <c r="NSF74" s="33"/>
      <c r="NSG74" s="33"/>
      <c r="NSH74" s="33"/>
      <c r="NSI74" s="33"/>
      <c r="NSJ74" s="33"/>
      <c r="NSK74" s="33"/>
      <c r="NSL74" s="33"/>
      <c r="NSM74" s="33"/>
      <c r="NSN74" s="33"/>
      <c r="NSO74" s="33"/>
      <c r="NSP74" s="33"/>
      <c r="NSQ74" s="33"/>
      <c r="NSR74" s="33"/>
      <c r="NSS74" s="33"/>
      <c r="NST74" s="33"/>
      <c r="NSU74" s="33"/>
      <c r="NSV74" s="33"/>
      <c r="NSW74" s="33"/>
      <c r="NSX74" s="33"/>
      <c r="NSY74" s="33"/>
      <c r="NSZ74" s="33"/>
      <c r="NTA74" s="33"/>
      <c r="NTB74" s="33"/>
      <c r="NTC74" s="33"/>
      <c r="NTD74" s="33"/>
      <c r="NTE74" s="33"/>
      <c r="NTF74" s="33"/>
      <c r="NTG74" s="33"/>
      <c r="NTH74" s="33"/>
      <c r="NTI74" s="33"/>
      <c r="NTJ74" s="33"/>
      <c r="NTK74" s="33"/>
      <c r="NTL74" s="33"/>
      <c r="NTM74" s="33"/>
      <c r="NTN74" s="33"/>
      <c r="NTO74" s="33"/>
      <c r="NTP74" s="33"/>
      <c r="NTQ74" s="33"/>
      <c r="NTR74" s="33"/>
      <c r="NTS74" s="33"/>
      <c r="NTT74" s="33"/>
      <c r="NTU74" s="33"/>
      <c r="NTV74" s="33"/>
      <c r="NTW74" s="33"/>
      <c r="NTX74" s="33"/>
      <c r="NTY74" s="33"/>
      <c r="NTZ74" s="33"/>
      <c r="NUA74" s="33"/>
      <c r="NUB74" s="33"/>
      <c r="NUC74" s="33"/>
      <c r="NUD74" s="33"/>
      <c r="NUE74" s="33"/>
      <c r="NUF74" s="33"/>
      <c r="NUG74" s="33"/>
      <c r="NUH74" s="33"/>
      <c r="NUI74" s="33"/>
      <c r="NUJ74" s="33"/>
      <c r="NUK74" s="33"/>
      <c r="NUL74" s="33"/>
      <c r="NUM74" s="33"/>
      <c r="NUN74" s="33"/>
      <c r="NUO74" s="33"/>
      <c r="NUP74" s="33"/>
      <c r="NUQ74" s="33"/>
      <c r="NUR74" s="33"/>
      <c r="NUS74" s="33"/>
      <c r="NUT74" s="33"/>
      <c r="NUU74" s="33"/>
      <c r="NUV74" s="33"/>
      <c r="NUW74" s="33"/>
      <c r="NUX74" s="33"/>
      <c r="NUY74" s="33"/>
      <c r="NUZ74" s="33"/>
      <c r="NVA74" s="33"/>
      <c r="NVB74" s="33"/>
      <c r="NVC74" s="33"/>
      <c r="NVD74" s="33"/>
      <c r="NVE74" s="33"/>
      <c r="NVF74" s="33"/>
      <c r="NVG74" s="33"/>
      <c r="NVH74" s="33"/>
      <c r="NVI74" s="33"/>
      <c r="NVJ74" s="33"/>
      <c r="NVK74" s="33"/>
      <c r="NVL74" s="33"/>
      <c r="NVM74" s="33"/>
      <c r="NVN74" s="33"/>
      <c r="NVO74" s="33"/>
      <c r="NVP74" s="33"/>
      <c r="NVQ74" s="33"/>
      <c r="NVR74" s="33"/>
      <c r="NVS74" s="33"/>
      <c r="NVT74" s="33"/>
      <c r="NVU74" s="33"/>
      <c r="NVV74" s="33"/>
      <c r="NVW74" s="33"/>
      <c r="NVX74" s="33"/>
      <c r="NVY74" s="33"/>
      <c r="NVZ74" s="33"/>
      <c r="NWA74" s="33"/>
      <c r="NWB74" s="33"/>
      <c r="NWC74" s="33"/>
      <c r="NWD74" s="33"/>
      <c r="NWE74" s="33"/>
      <c r="NWF74" s="33"/>
      <c r="NWG74" s="33"/>
      <c r="NWH74" s="33"/>
      <c r="NWI74" s="33"/>
      <c r="NWJ74" s="33"/>
      <c r="NWK74" s="33"/>
      <c r="NWL74" s="33"/>
      <c r="NWM74" s="33"/>
      <c r="NWN74" s="33"/>
      <c r="NWO74" s="33"/>
      <c r="NWP74" s="33"/>
      <c r="NWQ74" s="33"/>
      <c r="NWR74" s="33"/>
      <c r="NWS74" s="33"/>
      <c r="NWT74" s="33"/>
      <c r="NWU74" s="33"/>
      <c r="NWV74" s="33"/>
      <c r="NWW74" s="33"/>
      <c r="NWX74" s="33"/>
      <c r="NWY74" s="33"/>
      <c r="NWZ74" s="33"/>
      <c r="NXA74" s="33"/>
      <c r="NXB74" s="33"/>
      <c r="NXC74" s="33"/>
      <c r="NXD74" s="33"/>
      <c r="NXE74" s="33"/>
      <c r="NXF74" s="33"/>
      <c r="NXG74" s="33"/>
      <c r="NXH74" s="33"/>
      <c r="NXI74" s="33"/>
      <c r="NXJ74" s="33"/>
      <c r="NXK74" s="33"/>
      <c r="NXL74" s="33"/>
      <c r="NXM74" s="33"/>
      <c r="NXN74" s="33"/>
      <c r="NXO74" s="33"/>
      <c r="NXP74" s="33"/>
      <c r="NXQ74" s="33"/>
      <c r="NXR74" s="33"/>
      <c r="NXS74" s="33"/>
      <c r="NXT74" s="33"/>
      <c r="NXU74" s="33"/>
      <c r="NXV74" s="33"/>
      <c r="NXW74" s="33"/>
      <c r="NXX74" s="33"/>
      <c r="NXY74" s="33"/>
      <c r="NXZ74" s="33"/>
      <c r="NYA74" s="33"/>
      <c r="NYB74" s="33"/>
      <c r="NYC74" s="33"/>
      <c r="NYD74" s="33"/>
      <c r="NYE74" s="33"/>
      <c r="NYF74" s="33"/>
      <c r="NYG74" s="33"/>
      <c r="NYH74" s="33"/>
      <c r="NYI74" s="33"/>
      <c r="NYJ74" s="33"/>
      <c r="NYK74" s="33"/>
      <c r="NYL74" s="33"/>
      <c r="NYM74" s="33"/>
      <c r="NYN74" s="33"/>
      <c r="NYO74" s="33"/>
      <c r="NYP74" s="33"/>
      <c r="NYQ74" s="33"/>
      <c r="NYR74" s="33"/>
      <c r="NYS74" s="33"/>
      <c r="NYT74" s="33"/>
      <c r="NYU74" s="33"/>
      <c r="NYV74" s="33"/>
      <c r="NYW74" s="33"/>
      <c r="NYX74" s="33"/>
      <c r="NYY74" s="33"/>
      <c r="NYZ74" s="33"/>
      <c r="NZA74" s="33"/>
      <c r="NZB74" s="33"/>
      <c r="NZC74" s="33"/>
      <c r="NZD74" s="33"/>
      <c r="NZE74" s="33"/>
      <c r="NZF74" s="33"/>
      <c r="NZG74" s="33"/>
      <c r="NZH74" s="33"/>
      <c r="NZI74" s="33"/>
      <c r="NZJ74" s="33"/>
      <c r="NZK74" s="33"/>
      <c r="NZL74" s="33"/>
      <c r="NZM74" s="33"/>
      <c r="NZN74" s="33"/>
      <c r="NZO74" s="33"/>
      <c r="NZP74" s="33"/>
      <c r="NZQ74" s="33"/>
      <c r="NZR74" s="33"/>
      <c r="NZS74" s="33"/>
      <c r="NZT74" s="33"/>
      <c r="NZU74" s="33"/>
      <c r="NZV74" s="33"/>
      <c r="NZW74" s="33"/>
      <c r="NZX74" s="33"/>
      <c r="NZY74" s="33"/>
      <c r="NZZ74" s="33"/>
      <c r="OAA74" s="33"/>
      <c r="OAB74" s="33"/>
      <c r="OAC74" s="33"/>
      <c r="OAD74" s="33"/>
      <c r="OAE74" s="33"/>
      <c r="OAF74" s="33"/>
      <c r="OAG74" s="33"/>
      <c r="OAH74" s="33"/>
      <c r="OAI74" s="33"/>
      <c r="OAJ74" s="33"/>
      <c r="OAK74" s="33"/>
      <c r="OAL74" s="33"/>
      <c r="OAM74" s="33"/>
      <c r="OAN74" s="33"/>
      <c r="OAO74" s="33"/>
      <c r="OAP74" s="33"/>
      <c r="OAQ74" s="33"/>
      <c r="OAR74" s="33"/>
      <c r="OAS74" s="33"/>
      <c r="OAT74" s="33"/>
      <c r="OAU74" s="33"/>
      <c r="OAV74" s="33"/>
      <c r="OAW74" s="33"/>
      <c r="OAX74" s="33"/>
      <c r="OAY74" s="33"/>
      <c r="OAZ74" s="33"/>
      <c r="OBA74" s="33"/>
      <c r="OBB74" s="33"/>
      <c r="OBC74" s="33"/>
      <c r="OBD74" s="33"/>
      <c r="OBE74" s="33"/>
      <c r="OBF74" s="33"/>
      <c r="OBG74" s="33"/>
      <c r="OBH74" s="33"/>
      <c r="OBI74" s="33"/>
      <c r="OBJ74" s="33"/>
      <c r="OBK74" s="33"/>
      <c r="OBL74" s="33"/>
      <c r="OBM74" s="33"/>
      <c r="OBN74" s="33"/>
      <c r="OBO74" s="33"/>
      <c r="OBP74" s="33"/>
      <c r="OBQ74" s="33"/>
      <c r="OBR74" s="33"/>
      <c r="OBS74" s="33"/>
      <c r="OBT74" s="33"/>
      <c r="OBU74" s="33"/>
      <c r="OBV74" s="33"/>
      <c r="OBW74" s="33"/>
      <c r="OBX74" s="33"/>
      <c r="OBY74" s="33"/>
      <c r="OBZ74" s="33"/>
      <c r="OCA74" s="33"/>
      <c r="OCB74" s="33"/>
      <c r="OCC74" s="33"/>
      <c r="OCD74" s="33"/>
      <c r="OCE74" s="33"/>
      <c r="OCF74" s="33"/>
      <c r="OCG74" s="33"/>
      <c r="OCH74" s="33"/>
      <c r="OCI74" s="33"/>
      <c r="OCJ74" s="33"/>
      <c r="OCK74" s="33"/>
      <c r="OCL74" s="33"/>
      <c r="OCM74" s="33"/>
      <c r="OCN74" s="33"/>
      <c r="OCO74" s="33"/>
      <c r="OCP74" s="33"/>
      <c r="OCQ74" s="33"/>
      <c r="OCR74" s="33"/>
      <c r="OCS74" s="33"/>
      <c r="OCT74" s="33"/>
      <c r="OCU74" s="33"/>
      <c r="OCV74" s="33"/>
      <c r="OCW74" s="33"/>
      <c r="OCX74" s="33"/>
      <c r="OCY74" s="33"/>
      <c r="OCZ74" s="33"/>
      <c r="ODA74" s="33"/>
      <c r="ODB74" s="33"/>
      <c r="ODC74" s="33"/>
      <c r="ODD74" s="33"/>
      <c r="ODE74" s="33"/>
      <c r="ODF74" s="33"/>
      <c r="ODG74" s="33"/>
      <c r="ODH74" s="33"/>
      <c r="ODI74" s="33"/>
      <c r="ODJ74" s="33"/>
      <c r="ODK74" s="33"/>
      <c r="ODL74" s="33"/>
      <c r="ODM74" s="33"/>
      <c r="ODN74" s="33"/>
      <c r="ODO74" s="33"/>
      <c r="ODP74" s="33"/>
      <c r="ODQ74" s="33"/>
      <c r="ODR74" s="33"/>
      <c r="ODS74" s="33"/>
      <c r="ODT74" s="33"/>
      <c r="ODU74" s="33"/>
      <c r="ODV74" s="33"/>
      <c r="ODW74" s="33"/>
      <c r="ODX74" s="33"/>
      <c r="ODY74" s="33"/>
      <c r="ODZ74" s="33"/>
      <c r="OEA74" s="33"/>
      <c r="OEB74" s="33"/>
      <c r="OEC74" s="33"/>
      <c r="OED74" s="33"/>
      <c r="OEE74" s="33"/>
      <c r="OEF74" s="33"/>
      <c r="OEG74" s="33"/>
      <c r="OEH74" s="33"/>
      <c r="OEI74" s="33"/>
      <c r="OEJ74" s="33"/>
      <c r="OEK74" s="33"/>
      <c r="OEL74" s="33"/>
      <c r="OEM74" s="33"/>
      <c r="OEN74" s="33"/>
      <c r="OEO74" s="33"/>
      <c r="OEP74" s="33"/>
      <c r="OEQ74" s="33"/>
      <c r="OER74" s="33"/>
      <c r="OES74" s="33"/>
      <c r="OET74" s="33"/>
      <c r="OEU74" s="33"/>
      <c r="OEV74" s="33"/>
      <c r="OEW74" s="33"/>
      <c r="OEX74" s="33"/>
      <c r="OEY74" s="33"/>
      <c r="OEZ74" s="33"/>
      <c r="OFA74" s="33"/>
      <c r="OFB74" s="33"/>
      <c r="OFC74" s="33"/>
      <c r="OFD74" s="33"/>
      <c r="OFE74" s="33"/>
      <c r="OFF74" s="33"/>
      <c r="OFG74" s="33"/>
      <c r="OFH74" s="33"/>
      <c r="OFI74" s="33"/>
      <c r="OFJ74" s="33"/>
      <c r="OFK74" s="33"/>
      <c r="OFL74" s="33"/>
      <c r="OFM74" s="33"/>
      <c r="OFN74" s="33"/>
      <c r="OFO74" s="33"/>
      <c r="OFP74" s="33"/>
      <c r="OFQ74" s="33"/>
      <c r="OFR74" s="33"/>
      <c r="OFS74" s="33"/>
      <c r="OFT74" s="33"/>
      <c r="OFU74" s="33"/>
      <c r="OFV74" s="33"/>
      <c r="OFW74" s="33"/>
      <c r="OFX74" s="33"/>
      <c r="OFY74" s="33"/>
      <c r="OFZ74" s="33"/>
      <c r="OGA74" s="33"/>
      <c r="OGB74" s="33"/>
      <c r="OGC74" s="33"/>
      <c r="OGD74" s="33"/>
      <c r="OGE74" s="33"/>
      <c r="OGF74" s="33"/>
      <c r="OGG74" s="33"/>
      <c r="OGH74" s="33"/>
      <c r="OGI74" s="33"/>
      <c r="OGJ74" s="33"/>
      <c r="OGK74" s="33"/>
      <c r="OGL74" s="33"/>
      <c r="OGM74" s="33"/>
      <c r="OGN74" s="33"/>
      <c r="OGO74" s="33"/>
      <c r="OGP74" s="33"/>
      <c r="OGQ74" s="33"/>
      <c r="OGR74" s="33"/>
      <c r="OGS74" s="33"/>
      <c r="OGT74" s="33"/>
      <c r="OGU74" s="33"/>
      <c r="OGV74" s="33"/>
      <c r="OGW74" s="33"/>
      <c r="OGX74" s="33"/>
      <c r="OGY74" s="33"/>
      <c r="OGZ74" s="33"/>
      <c r="OHA74" s="33"/>
      <c r="OHB74" s="33"/>
      <c r="OHC74" s="33"/>
      <c r="OHD74" s="33"/>
      <c r="OHE74" s="33"/>
      <c r="OHF74" s="33"/>
      <c r="OHG74" s="33"/>
      <c r="OHH74" s="33"/>
      <c r="OHI74" s="33"/>
      <c r="OHJ74" s="33"/>
      <c r="OHK74" s="33"/>
      <c r="OHL74" s="33"/>
      <c r="OHM74" s="33"/>
      <c r="OHN74" s="33"/>
      <c r="OHO74" s="33"/>
      <c r="OHP74" s="33"/>
      <c r="OHQ74" s="33"/>
      <c r="OHR74" s="33"/>
      <c r="OHS74" s="33"/>
      <c r="OHT74" s="33"/>
      <c r="OHU74" s="33"/>
      <c r="OHV74" s="33"/>
      <c r="OHW74" s="33"/>
      <c r="OHX74" s="33"/>
      <c r="OHY74" s="33"/>
      <c r="OHZ74" s="33"/>
      <c r="OIA74" s="33"/>
      <c r="OIB74" s="33"/>
      <c r="OIC74" s="33"/>
      <c r="OID74" s="33"/>
      <c r="OIE74" s="33"/>
      <c r="OIF74" s="33"/>
      <c r="OIG74" s="33"/>
      <c r="OIH74" s="33"/>
      <c r="OII74" s="33"/>
      <c r="OIJ74" s="33"/>
      <c r="OIK74" s="33"/>
      <c r="OIL74" s="33"/>
      <c r="OIM74" s="33"/>
      <c r="OIN74" s="33"/>
      <c r="OIO74" s="33"/>
      <c r="OIP74" s="33"/>
      <c r="OIQ74" s="33"/>
      <c r="OIR74" s="33"/>
      <c r="OIS74" s="33"/>
      <c r="OIT74" s="33"/>
      <c r="OIU74" s="33"/>
      <c r="OIV74" s="33"/>
      <c r="OIW74" s="33"/>
      <c r="OIX74" s="33"/>
      <c r="OIY74" s="33"/>
      <c r="OIZ74" s="33"/>
      <c r="OJA74" s="33"/>
      <c r="OJB74" s="33"/>
      <c r="OJC74" s="33"/>
      <c r="OJD74" s="33"/>
      <c r="OJE74" s="33"/>
      <c r="OJF74" s="33"/>
      <c r="OJG74" s="33"/>
      <c r="OJH74" s="33"/>
      <c r="OJI74" s="33"/>
      <c r="OJJ74" s="33"/>
      <c r="OJK74" s="33"/>
      <c r="OJL74" s="33"/>
      <c r="OJM74" s="33"/>
      <c r="OJN74" s="33"/>
      <c r="OJO74" s="33"/>
      <c r="OJP74" s="33"/>
      <c r="OJQ74" s="33"/>
      <c r="OJR74" s="33"/>
      <c r="OJS74" s="33"/>
      <c r="OJT74" s="33"/>
      <c r="OJU74" s="33"/>
      <c r="OJV74" s="33"/>
      <c r="OJW74" s="33"/>
      <c r="OJX74" s="33"/>
      <c r="OJY74" s="33"/>
      <c r="OJZ74" s="33"/>
      <c r="OKA74" s="33"/>
      <c r="OKB74" s="33"/>
      <c r="OKC74" s="33"/>
      <c r="OKD74" s="33"/>
      <c r="OKE74" s="33"/>
      <c r="OKF74" s="33"/>
      <c r="OKG74" s="33"/>
      <c r="OKH74" s="33"/>
      <c r="OKI74" s="33"/>
      <c r="OKJ74" s="33"/>
      <c r="OKK74" s="33"/>
      <c r="OKL74" s="33"/>
      <c r="OKM74" s="33"/>
      <c r="OKN74" s="33"/>
      <c r="OKO74" s="33"/>
      <c r="OKP74" s="33"/>
      <c r="OKQ74" s="33"/>
      <c r="OKR74" s="33"/>
      <c r="OKS74" s="33"/>
      <c r="OKT74" s="33"/>
      <c r="OKU74" s="33"/>
      <c r="OKV74" s="33"/>
      <c r="OKW74" s="33"/>
      <c r="OKX74" s="33"/>
      <c r="OKY74" s="33"/>
      <c r="OKZ74" s="33"/>
      <c r="OLA74" s="33"/>
      <c r="OLB74" s="33"/>
      <c r="OLC74" s="33"/>
      <c r="OLD74" s="33"/>
      <c r="OLE74" s="33"/>
      <c r="OLF74" s="33"/>
      <c r="OLG74" s="33"/>
      <c r="OLH74" s="33"/>
      <c r="OLI74" s="33"/>
      <c r="OLJ74" s="33"/>
      <c r="OLK74" s="33"/>
      <c r="OLL74" s="33"/>
      <c r="OLM74" s="33"/>
      <c r="OLN74" s="33"/>
      <c r="OLO74" s="33"/>
      <c r="OLP74" s="33"/>
      <c r="OLQ74" s="33"/>
      <c r="OLR74" s="33"/>
      <c r="OLS74" s="33"/>
      <c r="OLT74" s="33"/>
      <c r="OLU74" s="33"/>
      <c r="OLV74" s="33"/>
      <c r="OLW74" s="33"/>
      <c r="OLX74" s="33"/>
      <c r="OLY74" s="33"/>
      <c r="OLZ74" s="33"/>
      <c r="OMA74" s="33"/>
      <c r="OMB74" s="33"/>
      <c r="OMC74" s="33"/>
      <c r="OMD74" s="33"/>
      <c r="OME74" s="33"/>
      <c r="OMF74" s="33"/>
      <c r="OMG74" s="33"/>
      <c r="OMH74" s="33"/>
      <c r="OMI74" s="33"/>
      <c r="OMJ74" s="33"/>
      <c r="OMK74" s="33"/>
      <c r="OML74" s="33"/>
      <c r="OMM74" s="33"/>
      <c r="OMN74" s="33"/>
      <c r="OMO74" s="33"/>
      <c r="OMP74" s="33"/>
      <c r="OMQ74" s="33"/>
      <c r="OMR74" s="33"/>
      <c r="OMS74" s="33"/>
      <c r="OMT74" s="33"/>
      <c r="OMU74" s="33"/>
      <c r="OMV74" s="33"/>
      <c r="OMW74" s="33"/>
      <c r="OMX74" s="33"/>
      <c r="OMY74" s="33"/>
      <c r="OMZ74" s="33"/>
      <c r="ONA74" s="33"/>
      <c r="ONB74" s="33"/>
      <c r="ONC74" s="33"/>
      <c r="OND74" s="33"/>
      <c r="ONE74" s="33"/>
      <c r="ONF74" s="33"/>
      <c r="ONG74" s="33"/>
      <c r="ONH74" s="33"/>
      <c r="ONI74" s="33"/>
      <c r="ONJ74" s="33"/>
      <c r="ONK74" s="33"/>
      <c r="ONL74" s="33"/>
      <c r="ONM74" s="33"/>
      <c r="ONN74" s="33"/>
      <c r="ONO74" s="33"/>
      <c r="ONP74" s="33"/>
      <c r="ONQ74" s="33"/>
      <c r="ONR74" s="33"/>
      <c r="ONS74" s="33"/>
      <c r="ONT74" s="33"/>
      <c r="ONU74" s="33"/>
      <c r="ONV74" s="33"/>
      <c r="ONW74" s="33"/>
      <c r="ONX74" s="33"/>
      <c r="ONY74" s="33"/>
      <c r="ONZ74" s="33"/>
      <c r="OOA74" s="33"/>
      <c r="OOB74" s="33"/>
      <c r="OOC74" s="33"/>
      <c r="OOD74" s="33"/>
      <c r="OOE74" s="33"/>
      <c r="OOF74" s="33"/>
      <c r="OOG74" s="33"/>
      <c r="OOH74" s="33"/>
      <c r="OOI74" s="33"/>
      <c r="OOJ74" s="33"/>
      <c r="OOK74" s="33"/>
      <c r="OOL74" s="33"/>
      <c r="OOM74" s="33"/>
      <c r="OON74" s="33"/>
      <c r="OOO74" s="33"/>
      <c r="OOP74" s="33"/>
      <c r="OOQ74" s="33"/>
      <c r="OOR74" s="33"/>
      <c r="OOS74" s="33"/>
      <c r="OOT74" s="33"/>
      <c r="OOU74" s="33"/>
      <c r="OOV74" s="33"/>
      <c r="OOW74" s="33"/>
      <c r="OOX74" s="33"/>
      <c r="OOY74" s="33"/>
      <c r="OOZ74" s="33"/>
      <c r="OPA74" s="33"/>
      <c r="OPB74" s="33"/>
      <c r="OPC74" s="33"/>
      <c r="OPD74" s="33"/>
      <c r="OPE74" s="33"/>
      <c r="OPF74" s="33"/>
      <c r="OPG74" s="33"/>
      <c r="OPH74" s="33"/>
      <c r="OPI74" s="33"/>
      <c r="OPJ74" s="33"/>
      <c r="OPK74" s="33"/>
      <c r="OPL74" s="33"/>
      <c r="OPM74" s="33"/>
      <c r="OPN74" s="33"/>
      <c r="OPO74" s="33"/>
      <c r="OPP74" s="33"/>
      <c r="OPQ74" s="33"/>
      <c r="OPR74" s="33"/>
      <c r="OPS74" s="33"/>
      <c r="OPT74" s="33"/>
      <c r="OPU74" s="33"/>
      <c r="OPV74" s="33"/>
      <c r="OPW74" s="33"/>
      <c r="OPX74" s="33"/>
      <c r="OPY74" s="33"/>
      <c r="OPZ74" s="33"/>
      <c r="OQA74" s="33"/>
      <c r="OQB74" s="33"/>
      <c r="OQC74" s="33"/>
      <c r="OQD74" s="33"/>
      <c r="OQE74" s="33"/>
      <c r="OQF74" s="33"/>
      <c r="OQG74" s="33"/>
      <c r="OQH74" s="33"/>
      <c r="OQI74" s="33"/>
      <c r="OQJ74" s="33"/>
      <c r="OQK74" s="33"/>
      <c r="OQL74" s="33"/>
      <c r="OQM74" s="33"/>
      <c r="OQN74" s="33"/>
      <c r="OQO74" s="33"/>
      <c r="OQP74" s="33"/>
      <c r="OQQ74" s="33"/>
      <c r="OQR74" s="33"/>
      <c r="OQS74" s="33"/>
      <c r="OQT74" s="33"/>
      <c r="OQU74" s="33"/>
      <c r="OQV74" s="33"/>
      <c r="OQW74" s="33"/>
      <c r="OQX74" s="33"/>
      <c r="OQY74" s="33"/>
      <c r="OQZ74" s="33"/>
      <c r="ORA74" s="33"/>
      <c r="ORB74" s="33"/>
      <c r="ORC74" s="33"/>
      <c r="ORD74" s="33"/>
      <c r="ORE74" s="33"/>
      <c r="ORF74" s="33"/>
      <c r="ORG74" s="33"/>
      <c r="ORH74" s="33"/>
      <c r="ORI74" s="33"/>
      <c r="ORJ74" s="33"/>
      <c r="ORK74" s="33"/>
      <c r="ORL74" s="33"/>
      <c r="ORM74" s="33"/>
      <c r="ORN74" s="33"/>
      <c r="ORO74" s="33"/>
      <c r="ORP74" s="33"/>
      <c r="ORQ74" s="33"/>
      <c r="ORR74" s="33"/>
      <c r="ORS74" s="33"/>
      <c r="ORT74" s="33"/>
      <c r="ORU74" s="33"/>
      <c r="ORV74" s="33"/>
      <c r="ORW74" s="33"/>
      <c r="ORX74" s="33"/>
      <c r="ORY74" s="33"/>
      <c r="ORZ74" s="33"/>
      <c r="OSA74" s="33"/>
      <c r="OSB74" s="33"/>
      <c r="OSC74" s="33"/>
      <c r="OSD74" s="33"/>
      <c r="OSE74" s="33"/>
      <c r="OSF74" s="33"/>
      <c r="OSG74" s="33"/>
      <c r="OSH74" s="33"/>
      <c r="OSI74" s="33"/>
      <c r="OSJ74" s="33"/>
      <c r="OSK74" s="33"/>
      <c r="OSL74" s="33"/>
      <c r="OSM74" s="33"/>
      <c r="OSN74" s="33"/>
      <c r="OSO74" s="33"/>
      <c r="OSP74" s="33"/>
      <c r="OSQ74" s="33"/>
      <c r="OSR74" s="33"/>
      <c r="OSS74" s="33"/>
      <c r="OST74" s="33"/>
      <c r="OSU74" s="33"/>
      <c r="OSV74" s="33"/>
      <c r="OSW74" s="33"/>
      <c r="OSX74" s="33"/>
      <c r="OSY74" s="33"/>
      <c r="OSZ74" s="33"/>
      <c r="OTA74" s="33"/>
      <c r="OTB74" s="33"/>
      <c r="OTC74" s="33"/>
      <c r="OTD74" s="33"/>
      <c r="OTE74" s="33"/>
      <c r="OTF74" s="33"/>
      <c r="OTG74" s="33"/>
      <c r="OTH74" s="33"/>
      <c r="OTI74" s="33"/>
      <c r="OTJ74" s="33"/>
      <c r="OTK74" s="33"/>
      <c r="OTL74" s="33"/>
      <c r="OTM74" s="33"/>
      <c r="OTN74" s="33"/>
      <c r="OTO74" s="33"/>
      <c r="OTP74" s="33"/>
      <c r="OTQ74" s="33"/>
      <c r="OTR74" s="33"/>
      <c r="OTS74" s="33"/>
      <c r="OTT74" s="33"/>
      <c r="OTU74" s="33"/>
      <c r="OTV74" s="33"/>
      <c r="OTW74" s="33"/>
      <c r="OTX74" s="33"/>
      <c r="OTY74" s="33"/>
      <c r="OTZ74" s="33"/>
      <c r="OUA74" s="33"/>
      <c r="OUB74" s="33"/>
      <c r="OUC74" s="33"/>
      <c r="OUD74" s="33"/>
      <c r="OUE74" s="33"/>
      <c r="OUF74" s="33"/>
      <c r="OUG74" s="33"/>
      <c r="OUH74" s="33"/>
      <c r="OUI74" s="33"/>
      <c r="OUJ74" s="33"/>
      <c r="OUK74" s="33"/>
      <c r="OUL74" s="33"/>
      <c r="OUM74" s="33"/>
      <c r="OUN74" s="33"/>
      <c r="OUO74" s="33"/>
      <c r="OUP74" s="33"/>
      <c r="OUQ74" s="33"/>
      <c r="OUR74" s="33"/>
      <c r="OUS74" s="33"/>
      <c r="OUT74" s="33"/>
      <c r="OUU74" s="33"/>
      <c r="OUV74" s="33"/>
      <c r="OUW74" s="33"/>
      <c r="OUX74" s="33"/>
      <c r="OUY74" s="33"/>
      <c r="OUZ74" s="33"/>
      <c r="OVA74" s="33"/>
      <c r="OVB74" s="33"/>
      <c r="OVC74" s="33"/>
      <c r="OVD74" s="33"/>
      <c r="OVE74" s="33"/>
      <c r="OVF74" s="33"/>
      <c r="OVG74" s="33"/>
      <c r="OVH74" s="33"/>
      <c r="OVI74" s="33"/>
      <c r="OVJ74" s="33"/>
      <c r="OVK74" s="33"/>
      <c r="OVL74" s="33"/>
      <c r="OVM74" s="33"/>
      <c r="OVN74" s="33"/>
      <c r="OVO74" s="33"/>
      <c r="OVP74" s="33"/>
      <c r="OVQ74" s="33"/>
      <c r="OVR74" s="33"/>
      <c r="OVS74" s="33"/>
      <c r="OVT74" s="33"/>
      <c r="OVU74" s="33"/>
      <c r="OVV74" s="33"/>
      <c r="OVW74" s="33"/>
      <c r="OVX74" s="33"/>
      <c r="OVY74" s="33"/>
      <c r="OVZ74" s="33"/>
      <c r="OWA74" s="33"/>
      <c r="OWB74" s="33"/>
      <c r="OWC74" s="33"/>
      <c r="OWD74" s="33"/>
      <c r="OWE74" s="33"/>
      <c r="OWF74" s="33"/>
      <c r="OWG74" s="33"/>
      <c r="OWH74" s="33"/>
      <c r="OWI74" s="33"/>
      <c r="OWJ74" s="33"/>
      <c r="OWK74" s="33"/>
      <c r="OWL74" s="33"/>
      <c r="OWM74" s="33"/>
      <c r="OWN74" s="33"/>
      <c r="OWO74" s="33"/>
      <c r="OWP74" s="33"/>
      <c r="OWQ74" s="33"/>
      <c r="OWR74" s="33"/>
      <c r="OWS74" s="33"/>
      <c r="OWT74" s="33"/>
      <c r="OWU74" s="33"/>
      <c r="OWV74" s="33"/>
      <c r="OWW74" s="33"/>
      <c r="OWX74" s="33"/>
      <c r="OWY74" s="33"/>
      <c r="OWZ74" s="33"/>
      <c r="OXA74" s="33"/>
      <c r="OXB74" s="33"/>
      <c r="OXC74" s="33"/>
      <c r="OXD74" s="33"/>
      <c r="OXE74" s="33"/>
      <c r="OXF74" s="33"/>
      <c r="OXG74" s="33"/>
      <c r="OXH74" s="33"/>
      <c r="OXI74" s="33"/>
      <c r="OXJ74" s="33"/>
      <c r="OXK74" s="33"/>
      <c r="OXL74" s="33"/>
      <c r="OXM74" s="33"/>
      <c r="OXN74" s="33"/>
      <c r="OXO74" s="33"/>
      <c r="OXP74" s="33"/>
      <c r="OXQ74" s="33"/>
      <c r="OXR74" s="33"/>
      <c r="OXS74" s="33"/>
      <c r="OXT74" s="33"/>
      <c r="OXU74" s="33"/>
      <c r="OXV74" s="33"/>
      <c r="OXW74" s="33"/>
      <c r="OXX74" s="33"/>
      <c r="OXY74" s="33"/>
      <c r="OXZ74" s="33"/>
      <c r="OYA74" s="33"/>
      <c r="OYB74" s="33"/>
      <c r="OYC74" s="33"/>
      <c r="OYD74" s="33"/>
      <c r="OYE74" s="33"/>
      <c r="OYF74" s="33"/>
      <c r="OYG74" s="33"/>
      <c r="OYH74" s="33"/>
      <c r="OYI74" s="33"/>
      <c r="OYJ74" s="33"/>
      <c r="OYK74" s="33"/>
      <c r="OYL74" s="33"/>
      <c r="OYM74" s="33"/>
      <c r="OYN74" s="33"/>
      <c r="OYO74" s="33"/>
      <c r="OYP74" s="33"/>
      <c r="OYQ74" s="33"/>
      <c r="OYR74" s="33"/>
      <c r="OYS74" s="33"/>
      <c r="OYT74" s="33"/>
      <c r="OYU74" s="33"/>
      <c r="OYV74" s="33"/>
      <c r="OYW74" s="33"/>
      <c r="OYX74" s="33"/>
      <c r="OYY74" s="33"/>
      <c r="OYZ74" s="33"/>
      <c r="OZA74" s="33"/>
      <c r="OZB74" s="33"/>
      <c r="OZC74" s="33"/>
      <c r="OZD74" s="33"/>
      <c r="OZE74" s="33"/>
      <c r="OZF74" s="33"/>
      <c r="OZG74" s="33"/>
      <c r="OZH74" s="33"/>
      <c r="OZI74" s="33"/>
      <c r="OZJ74" s="33"/>
      <c r="OZK74" s="33"/>
      <c r="OZL74" s="33"/>
      <c r="OZM74" s="33"/>
      <c r="OZN74" s="33"/>
      <c r="OZO74" s="33"/>
      <c r="OZP74" s="33"/>
      <c r="OZQ74" s="33"/>
      <c r="OZR74" s="33"/>
      <c r="OZS74" s="33"/>
      <c r="OZT74" s="33"/>
      <c r="OZU74" s="33"/>
      <c r="OZV74" s="33"/>
      <c r="OZW74" s="33"/>
      <c r="OZX74" s="33"/>
      <c r="OZY74" s="33"/>
      <c r="OZZ74" s="33"/>
      <c r="PAA74" s="33"/>
      <c r="PAB74" s="33"/>
      <c r="PAC74" s="33"/>
      <c r="PAD74" s="33"/>
      <c r="PAE74" s="33"/>
      <c r="PAF74" s="33"/>
      <c r="PAG74" s="33"/>
      <c r="PAH74" s="33"/>
      <c r="PAI74" s="33"/>
      <c r="PAJ74" s="33"/>
      <c r="PAK74" s="33"/>
      <c r="PAL74" s="33"/>
      <c r="PAM74" s="33"/>
      <c r="PAN74" s="33"/>
      <c r="PAO74" s="33"/>
      <c r="PAP74" s="33"/>
      <c r="PAQ74" s="33"/>
      <c r="PAR74" s="33"/>
      <c r="PAS74" s="33"/>
      <c r="PAT74" s="33"/>
      <c r="PAU74" s="33"/>
      <c r="PAV74" s="33"/>
      <c r="PAW74" s="33"/>
      <c r="PAX74" s="33"/>
      <c r="PAY74" s="33"/>
      <c r="PAZ74" s="33"/>
      <c r="PBA74" s="33"/>
      <c r="PBB74" s="33"/>
      <c r="PBC74" s="33"/>
      <c r="PBD74" s="33"/>
      <c r="PBE74" s="33"/>
      <c r="PBF74" s="33"/>
      <c r="PBG74" s="33"/>
      <c r="PBH74" s="33"/>
      <c r="PBI74" s="33"/>
      <c r="PBJ74" s="33"/>
      <c r="PBK74" s="33"/>
      <c r="PBL74" s="33"/>
      <c r="PBM74" s="33"/>
      <c r="PBN74" s="33"/>
      <c r="PBO74" s="33"/>
      <c r="PBP74" s="33"/>
      <c r="PBQ74" s="33"/>
      <c r="PBR74" s="33"/>
      <c r="PBS74" s="33"/>
      <c r="PBT74" s="33"/>
      <c r="PBU74" s="33"/>
      <c r="PBV74" s="33"/>
      <c r="PBW74" s="33"/>
      <c r="PBX74" s="33"/>
      <c r="PBY74" s="33"/>
      <c r="PBZ74" s="33"/>
      <c r="PCA74" s="33"/>
      <c r="PCB74" s="33"/>
      <c r="PCC74" s="33"/>
      <c r="PCD74" s="33"/>
      <c r="PCE74" s="33"/>
      <c r="PCF74" s="33"/>
      <c r="PCG74" s="33"/>
      <c r="PCH74" s="33"/>
      <c r="PCI74" s="33"/>
      <c r="PCJ74" s="33"/>
      <c r="PCK74" s="33"/>
      <c r="PCL74" s="33"/>
      <c r="PCM74" s="33"/>
      <c r="PCN74" s="33"/>
      <c r="PCO74" s="33"/>
      <c r="PCP74" s="33"/>
      <c r="PCQ74" s="33"/>
      <c r="PCR74" s="33"/>
      <c r="PCS74" s="33"/>
      <c r="PCT74" s="33"/>
      <c r="PCU74" s="33"/>
      <c r="PCV74" s="33"/>
      <c r="PCW74" s="33"/>
      <c r="PCX74" s="33"/>
      <c r="PCY74" s="33"/>
      <c r="PCZ74" s="33"/>
      <c r="PDA74" s="33"/>
      <c r="PDB74" s="33"/>
      <c r="PDC74" s="33"/>
      <c r="PDD74" s="33"/>
      <c r="PDE74" s="33"/>
      <c r="PDF74" s="33"/>
      <c r="PDG74" s="33"/>
      <c r="PDH74" s="33"/>
      <c r="PDI74" s="33"/>
      <c r="PDJ74" s="33"/>
      <c r="PDK74" s="33"/>
      <c r="PDL74" s="33"/>
      <c r="PDM74" s="33"/>
      <c r="PDN74" s="33"/>
      <c r="PDO74" s="33"/>
      <c r="PDP74" s="33"/>
      <c r="PDQ74" s="33"/>
      <c r="PDR74" s="33"/>
      <c r="PDS74" s="33"/>
      <c r="PDT74" s="33"/>
      <c r="PDU74" s="33"/>
      <c r="PDV74" s="33"/>
      <c r="PDW74" s="33"/>
      <c r="PDX74" s="33"/>
      <c r="PDY74" s="33"/>
      <c r="PDZ74" s="33"/>
      <c r="PEA74" s="33"/>
      <c r="PEB74" s="33"/>
      <c r="PEC74" s="33"/>
      <c r="PED74" s="33"/>
      <c r="PEE74" s="33"/>
      <c r="PEF74" s="33"/>
      <c r="PEG74" s="33"/>
      <c r="PEH74" s="33"/>
      <c r="PEI74" s="33"/>
      <c r="PEJ74" s="33"/>
      <c r="PEK74" s="33"/>
      <c r="PEL74" s="33"/>
      <c r="PEM74" s="33"/>
      <c r="PEN74" s="33"/>
      <c r="PEO74" s="33"/>
      <c r="PEP74" s="33"/>
      <c r="PEQ74" s="33"/>
      <c r="PER74" s="33"/>
      <c r="PES74" s="33"/>
      <c r="PET74" s="33"/>
      <c r="PEU74" s="33"/>
      <c r="PEV74" s="33"/>
      <c r="PEW74" s="33"/>
      <c r="PEX74" s="33"/>
      <c r="PEY74" s="33"/>
      <c r="PEZ74" s="33"/>
      <c r="PFA74" s="33"/>
      <c r="PFB74" s="33"/>
      <c r="PFC74" s="33"/>
      <c r="PFD74" s="33"/>
      <c r="PFE74" s="33"/>
      <c r="PFF74" s="33"/>
      <c r="PFG74" s="33"/>
      <c r="PFH74" s="33"/>
      <c r="PFI74" s="33"/>
      <c r="PFJ74" s="33"/>
      <c r="PFK74" s="33"/>
      <c r="PFL74" s="33"/>
      <c r="PFM74" s="33"/>
      <c r="PFN74" s="33"/>
      <c r="PFO74" s="33"/>
      <c r="PFP74" s="33"/>
      <c r="PFQ74" s="33"/>
      <c r="PFR74" s="33"/>
      <c r="PFS74" s="33"/>
      <c r="PFT74" s="33"/>
      <c r="PFU74" s="33"/>
      <c r="PFV74" s="33"/>
      <c r="PFW74" s="33"/>
      <c r="PFX74" s="33"/>
      <c r="PFY74" s="33"/>
      <c r="PFZ74" s="33"/>
      <c r="PGA74" s="33"/>
      <c r="PGB74" s="33"/>
      <c r="PGC74" s="33"/>
      <c r="PGD74" s="33"/>
      <c r="PGE74" s="33"/>
      <c r="PGF74" s="33"/>
      <c r="PGG74" s="33"/>
      <c r="PGH74" s="33"/>
      <c r="PGI74" s="33"/>
      <c r="PGJ74" s="33"/>
      <c r="PGK74" s="33"/>
      <c r="PGL74" s="33"/>
      <c r="PGM74" s="33"/>
      <c r="PGN74" s="33"/>
      <c r="PGO74" s="33"/>
      <c r="PGP74" s="33"/>
      <c r="PGQ74" s="33"/>
      <c r="PGR74" s="33"/>
      <c r="PGS74" s="33"/>
      <c r="PGT74" s="33"/>
      <c r="PGU74" s="33"/>
      <c r="PGV74" s="33"/>
      <c r="PGW74" s="33"/>
      <c r="PGX74" s="33"/>
      <c r="PGY74" s="33"/>
      <c r="PGZ74" s="33"/>
      <c r="PHA74" s="33"/>
      <c r="PHB74" s="33"/>
      <c r="PHC74" s="33"/>
      <c r="PHD74" s="33"/>
      <c r="PHE74" s="33"/>
      <c r="PHF74" s="33"/>
      <c r="PHG74" s="33"/>
      <c r="PHH74" s="33"/>
      <c r="PHI74" s="33"/>
      <c r="PHJ74" s="33"/>
      <c r="PHK74" s="33"/>
      <c r="PHL74" s="33"/>
      <c r="PHM74" s="33"/>
      <c r="PHN74" s="33"/>
      <c r="PHO74" s="33"/>
      <c r="PHP74" s="33"/>
      <c r="PHQ74" s="33"/>
      <c r="PHR74" s="33"/>
      <c r="PHS74" s="33"/>
      <c r="PHT74" s="33"/>
      <c r="PHU74" s="33"/>
      <c r="PHV74" s="33"/>
      <c r="PHW74" s="33"/>
      <c r="PHX74" s="33"/>
      <c r="PHY74" s="33"/>
      <c r="PHZ74" s="33"/>
      <c r="PIA74" s="33"/>
      <c r="PIB74" s="33"/>
      <c r="PIC74" s="33"/>
      <c r="PID74" s="33"/>
      <c r="PIE74" s="33"/>
      <c r="PIF74" s="33"/>
      <c r="PIG74" s="33"/>
      <c r="PIH74" s="33"/>
      <c r="PII74" s="33"/>
      <c r="PIJ74" s="33"/>
      <c r="PIK74" s="33"/>
      <c r="PIL74" s="33"/>
      <c r="PIM74" s="33"/>
      <c r="PIN74" s="33"/>
      <c r="PIO74" s="33"/>
      <c r="PIP74" s="33"/>
      <c r="PIQ74" s="33"/>
      <c r="PIR74" s="33"/>
      <c r="PIS74" s="33"/>
      <c r="PIT74" s="33"/>
      <c r="PIU74" s="33"/>
      <c r="PIV74" s="33"/>
      <c r="PIW74" s="33"/>
      <c r="PIX74" s="33"/>
      <c r="PIY74" s="33"/>
      <c r="PIZ74" s="33"/>
      <c r="PJA74" s="33"/>
      <c r="PJB74" s="33"/>
      <c r="PJC74" s="33"/>
      <c r="PJD74" s="33"/>
      <c r="PJE74" s="33"/>
      <c r="PJF74" s="33"/>
      <c r="PJG74" s="33"/>
      <c r="PJH74" s="33"/>
      <c r="PJI74" s="33"/>
      <c r="PJJ74" s="33"/>
      <c r="PJK74" s="33"/>
      <c r="PJL74" s="33"/>
      <c r="PJM74" s="33"/>
      <c r="PJN74" s="33"/>
      <c r="PJO74" s="33"/>
      <c r="PJP74" s="33"/>
      <c r="PJQ74" s="33"/>
      <c r="PJR74" s="33"/>
      <c r="PJS74" s="33"/>
      <c r="PJT74" s="33"/>
      <c r="PJU74" s="33"/>
      <c r="PJV74" s="33"/>
      <c r="PJW74" s="33"/>
      <c r="PJX74" s="33"/>
      <c r="PJY74" s="33"/>
      <c r="PJZ74" s="33"/>
      <c r="PKA74" s="33"/>
      <c r="PKB74" s="33"/>
      <c r="PKC74" s="33"/>
      <c r="PKD74" s="33"/>
      <c r="PKE74" s="33"/>
      <c r="PKF74" s="33"/>
      <c r="PKG74" s="33"/>
      <c r="PKH74" s="33"/>
      <c r="PKI74" s="33"/>
      <c r="PKJ74" s="33"/>
      <c r="PKK74" s="33"/>
      <c r="PKL74" s="33"/>
      <c r="PKM74" s="33"/>
      <c r="PKN74" s="33"/>
      <c r="PKO74" s="33"/>
      <c r="PKP74" s="33"/>
      <c r="PKQ74" s="33"/>
      <c r="PKR74" s="33"/>
      <c r="PKS74" s="33"/>
      <c r="PKT74" s="33"/>
      <c r="PKU74" s="33"/>
      <c r="PKV74" s="33"/>
      <c r="PKW74" s="33"/>
      <c r="PKX74" s="33"/>
      <c r="PKY74" s="33"/>
      <c r="PKZ74" s="33"/>
      <c r="PLA74" s="33"/>
      <c r="PLB74" s="33"/>
      <c r="PLC74" s="33"/>
      <c r="PLD74" s="33"/>
      <c r="PLE74" s="33"/>
      <c r="PLF74" s="33"/>
      <c r="PLG74" s="33"/>
      <c r="PLH74" s="33"/>
      <c r="PLI74" s="33"/>
      <c r="PLJ74" s="33"/>
      <c r="PLK74" s="33"/>
      <c r="PLL74" s="33"/>
      <c r="PLM74" s="33"/>
      <c r="PLN74" s="33"/>
      <c r="PLO74" s="33"/>
      <c r="PLP74" s="33"/>
      <c r="PLQ74" s="33"/>
      <c r="PLR74" s="33"/>
      <c r="PLS74" s="33"/>
      <c r="PLT74" s="33"/>
      <c r="PLU74" s="33"/>
      <c r="PLV74" s="33"/>
      <c r="PLW74" s="33"/>
      <c r="PLX74" s="33"/>
      <c r="PLY74" s="33"/>
      <c r="PLZ74" s="33"/>
      <c r="PMA74" s="33"/>
      <c r="PMB74" s="33"/>
      <c r="PMC74" s="33"/>
      <c r="PMD74" s="33"/>
      <c r="PME74" s="33"/>
      <c r="PMF74" s="33"/>
      <c r="PMG74" s="33"/>
      <c r="PMH74" s="33"/>
      <c r="PMI74" s="33"/>
      <c r="PMJ74" s="33"/>
      <c r="PMK74" s="33"/>
      <c r="PML74" s="33"/>
      <c r="PMM74" s="33"/>
      <c r="PMN74" s="33"/>
      <c r="PMO74" s="33"/>
      <c r="PMP74" s="33"/>
      <c r="PMQ74" s="33"/>
      <c r="PMR74" s="33"/>
      <c r="PMS74" s="33"/>
      <c r="PMT74" s="33"/>
      <c r="PMU74" s="33"/>
      <c r="PMV74" s="33"/>
      <c r="PMW74" s="33"/>
      <c r="PMX74" s="33"/>
      <c r="PMY74" s="33"/>
      <c r="PMZ74" s="33"/>
      <c r="PNA74" s="33"/>
      <c r="PNB74" s="33"/>
      <c r="PNC74" s="33"/>
      <c r="PND74" s="33"/>
      <c r="PNE74" s="33"/>
      <c r="PNF74" s="33"/>
      <c r="PNG74" s="33"/>
      <c r="PNH74" s="33"/>
      <c r="PNI74" s="33"/>
      <c r="PNJ74" s="33"/>
      <c r="PNK74" s="33"/>
      <c r="PNL74" s="33"/>
      <c r="PNM74" s="33"/>
      <c r="PNN74" s="33"/>
      <c r="PNO74" s="33"/>
      <c r="PNP74" s="33"/>
      <c r="PNQ74" s="33"/>
      <c r="PNR74" s="33"/>
      <c r="PNS74" s="33"/>
      <c r="PNT74" s="33"/>
      <c r="PNU74" s="33"/>
      <c r="PNV74" s="33"/>
      <c r="PNW74" s="33"/>
      <c r="PNX74" s="33"/>
      <c r="PNY74" s="33"/>
      <c r="PNZ74" s="33"/>
      <c r="POA74" s="33"/>
      <c r="POB74" s="33"/>
      <c r="POC74" s="33"/>
      <c r="POD74" s="33"/>
      <c r="POE74" s="33"/>
      <c r="POF74" s="33"/>
      <c r="POG74" s="33"/>
      <c r="POH74" s="33"/>
      <c r="POI74" s="33"/>
      <c r="POJ74" s="33"/>
      <c r="POK74" s="33"/>
      <c r="POL74" s="33"/>
      <c r="POM74" s="33"/>
      <c r="PON74" s="33"/>
      <c r="POO74" s="33"/>
      <c r="POP74" s="33"/>
      <c r="POQ74" s="33"/>
      <c r="POR74" s="33"/>
      <c r="POS74" s="33"/>
      <c r="POT74" s="33"/>
      <c r="POU74" s="33"/>
      <c r="POV74" s="33"/>
      <c r="POW74" s="33"/>
      <c r="POX74" s="33"/>
      <c r="POY74" s="33"/>
      <c r="POZ74" s="33"/>
      <c r="PPA74" s="33"/>
      <c r="PPB74" s="33"/>
      <c r="PPC74" s="33"/>
      <c r="PPD74" s="33"/>
      <c r="PPE74" s="33"/>
      <c r="PPF74" s="33"/>
      <c r="PPG74" s="33"/>
      <c r="PPH74" s="33"/>
      <c r="PPI74" s="33"/>
      <c r="PPJ74" s="33"/>
      <c r="PPK74" s="33"/>
      <c r="PPL74" s="33"/>
      <c r="PPM74" s="33"/>
      <c r="PPN74" s="33"/>
      <c r="PPO74" s="33"/>
      <c r="PPP74" s="33"/>
      <c r="PPQ74" s="33"/>
      <c r="PPR74" s="33"/>
      <c r="PPS74" s="33"/>
      <c r="PPT74" s="33"/>
      <c r="PPU74" s="33"/>
      <c r="PPV74" s="33"/>
      <c r="PPW74" s="33"/>
      <c r="PPX74" s="33"/>
      <c r="PPY74" s="33"/>
      <c r="PPZ74" s="33"/>
      <c r="PQA74" s="33"/>
      <c r="PQB74" s="33"/>
      <c r="PQC74" s="33"/>
      <c r="PQD74" s="33"/>
      <c r="PQE74" s="33"/>
      <c r="PQF74" s="33"/>
      <c r="PQG74" s="33"/>
      <c r="PQH74" s="33"/>
      <c r="PQI74" s="33"/>
      <c r="PQJ74" s="33"/>
      <c r="PQK74" s="33"/>
      <c r="PQL74" s="33"/>
      <c r="PQM74" s="33"/>
      <c r="PQN74" s="33"/>
      <c r="PQO74" s="33"/>
      <c r="PQP74" s="33"/>
      <c r="PQQ74" s="33"/>
      <c r="PQR74" s="33"/>
      <c r="PQS74" s="33"/>
      <c r="PQT74" s="33"/>
      <c r="PQU74" s="33"/>
      <c r="PQV74" s="33"/>
      <c r="PQW74" s="33"/>
      <c r="PQX74" s="33"/>
      <c r="PQY74" s="33"/>
      <c r="PQZ74" s="33"/>
      <c r="PRA74" s="33"/>
      <c r="PRB74" s="33"/>
      <c r="PRC74" s="33"/>
      <c r="PRD74" s="33"/>
      <c r="PRE74" s="33"/>
      <c r="PRF74" s="33"/>
      <c r="PRG74" s="33"/>
      <c r="PRH74" s="33"/>
      <c r="PRI74" s="33"/>
      <c r="PRJ74" s="33"/>
      <c r="PRK74" s="33"/>
      <c r="PRL74" s="33"/>
      <c r="PRM74" s="33"/>
      <c r="PRN74" s="33"/>
      <c r="PRO74" s="33"/>
      <c r="PRP74" s="33"/>
      <c r="PRQ74" s="33"/>
      <c r="PRR74" s="33"/>
      <c r="PRS74" s="33"/>
      <c r="PRT74" s="33"/>
      <c r="PRU74" s="33"/>
      <c r="PRV74" s="33"/>
      <c r="PRW74" s="33"/>
      <c r="PRX74" s="33"/>
      <c r="PRY74" s="33"/>
      <c r="PRZ74" s="33"/>
      <c r="PSA74" s="33"/>
      <c r="PSB74" s="33"/>
      <c r="PSC74" s="33"/>
      <c r="PSD74" s="33"/>
      <c r="PSE74" s="33"/>
      <c r="PSF74" s="33"/>
      <c r="PSG74" s="33"/>
      <c r="PSH74" s="33"/>
      <c r="PSI74" s="33"/>
      <c r="PSJ74" s="33"/>
      <c r="PSK74" s="33"/>
      <c r="PSL74" s="33"/>
      <c r="PSM74" s="33"/>
      <c r="PSN74" s="33"/>
      <c r="PSO74" s="33"/>
      <c r="PSP74" s="33"/>
      <c r="PSQ74" s="33"/>
      <c r="PSR74" s="33"/>
      <c r="PSS74" s="33"/>
      <c r="PST74" s="33"/>
      <c r="PSU74" s="33"/>
      <c r="PSV74" s="33"/>
      <c r="PSW74" s="33"/>
      <c r="PSX74" s="33"/>
      <c r="PSY74" s="33"/>
      <c r="PSZ74" s="33"/>
      <c r="PTA74" s="33"/>
      <c r="PTB74" s="33"/>
      <c r="PTC74" s="33"/>
      <c r="PTD74" s="33"/>
      <c r="PTE74" s="33"/>
      <c r="PTF74" s="33"/>
      <c r="PTG74" s="33"/>
      <c r="PTH74" s="33"/>
      <c r="PTI74" s="33"/>
      <c r="PTJ74" s="33"/>
      <c r="PTK74" s="33"/>
      <c r="PTL74" s="33"/>
      <c r="PTM74" s="33"/>
      <c r="PTN74" s="33"/>
      <c r="PTO74" s="33"/>
      <c r="PTP74" s="33"/>
      <c r="PTQ74" s="33"/>
      <c r="PTR74" s="33"/>
      <c r="PTS74" s="33"/>
      <c r="PTT74" s="33"/>
      <c r="PTU74" s="33"/>
      <c r="PTV74" s="33"/>
      <c r="PTW74" s="33"/>
      <c r="PTX74" s="33"/>
      <c r="PTY74" s="33"/>
      <c r="PTZ74" s="33"/>
      <c r="PUA74" s="33"/>
      <c r="PUB74" s="33"/>
      <c r="PUC74" s="33"/>
      <c r="PUD74" s="33"/>
      <c r="PUE74" s="33"/>
      <c r="PUF74" s="33"/>
      <c r="PUG74" s="33"/>
      <c r="PUH74" s="33"/>
      <c r="PUI74" s="33"/>
      <c r="PUJ74" s="33"/>
      <c r="PUK74" s="33"/>
      <c r="PUL74" s="33"/>
      <c r="PUM74" s="33"/>
      <c r="PUN74" s="33"/>
      <c r="PUO74" s="33"/>
      <c r="PUP74" s="33"/>
      <c r="PUQ74" s="33"/>
      <c r="PUR74" s="33"/>
      <c r="PUS74" s="33"/>
      <c r="PUT74" s="33"/>
      <c r="PUU74" s="33"/>
      <c r="PUV74" s="33"/>
      <c r="PUW74" s="33"/>
      <c r="PUX74" s="33"/>
      <c r="PUY74" s="33"/>
      <c r="PUZ74" s="33"/>
      <c r="PVA74" s="33"/>
      <c r="PVB74" s="33"/>
      <c r="PVC74" s="33"/>
      <c r="PVD74" s="33"/>
      <c r="PVE74" s="33"/>
      <c r="PVF74" s="33"/>
      <c r="PVG74" s="33"/>
      <c r="PVH74" s="33"/>
      <c r="PVI74" s="33"/>
      <c r="PVJ74" s="33"/>
      <c r="PVK74" s="33"/>
      <c r="PVL74" s="33"/>
      <c r="PVM74" s="33"/>
      <c r="PVN74" s="33"/>
      <c r="PVO74" s="33"/>
      <c r="PVP74" s="33"/>
      <c r="PVQ74" s="33"/>
      <c r="PVR74" s="33"/>
      <c r="PVS74" s="33"/>
      <c r="PVT74" s="33"/>
      <c r="PVU74" s="33"/>
      <c r="PVV74" s="33"/>
      <c r="PVW74" s="33"/>
      <c r="PVX74" s="33"/>
      <c r="PVY74" s="33"/>
      <c r="PVZ74" s="33"/>
      <c r="PWA74" s="33"/>
      <c r="PWB74" s="33"/>
      <c r="PWC74" s="33"/>
      <c r="PWD74" s="33"/>
      <c r="PWE74" s="33"/>
      <c r="PWF74" s="33"/>
      <c r="PWG74" s="33"/>
      <c r="PWH74" s="33"/>
      <c r="PWI74" s="33"/>
      <c r="PWJ74" s="33"/>
      <c r="PWK74" s="33"/>
      <c r="PWL74" s="33"/>
      <c r="PWM74" s="33"/>
      <c r="PWN74" s="33"/>
      <c r="PWO74" s="33"/>
      <c r="PWP74" s="33"/>
      <c r="PWQ74" s="33"/>
      <c r="PWR74" s="33"/>
      <c r="PWS74" s="33"/>
      <c r="PWT74" s="33"/>
      <c r="PWU74" s="33"/>
      <c r="PWV74" s="33"/>
      <c r="PWW74" s="33"/>
      <c r="PWX74" s="33"/>
      <c r="PWY74" s="33"/>
      <c r="PWZ74" s="33"/>
      <c r="PXA74" s="33"/>
      <c r="PXB74" s="33"/>
      <c r="PXC74" s="33"/>
      <c r="PXD74" s="33"/>
      <c r="PXE74" s="33"/>
      <c r="PXF74" s="33"/>
      <c r="PXG74" s="33"/>
      <c r="PXH74" s="33"/>
      <c r="PXI74" s="33"/>
      <c r="PXJ74" s="33"/>
      <c r="PXK74" s="33"/>
      <c r="PXL74" s="33"/>
      <c r="PXM74" s="33"/>
      <c r="PXN74" s="33"/>
      <c r="PXO74" s="33"/>
      <c r="PXP74" s="33"/>
      <c r="PXQ74" s="33"/>
      <c r="PXR74" s="33"/>
      <c r="PXS74" s="33"/>
      <c r="PXT74" s="33"/>
      <c r="PXU74" s="33"/>
      <c r="PXV74" s="33"/>
      <c r="PXW74" s="33"/>
      <c r="PXX74" s="33"/>
      <c r="PXY74" s="33"/>
      <c r="PXZ74" s="33"/>
      <c r="PYA74" s="33"/>
      <c r="PYB74" s="33"/>
      <c r="PYC74" s="33"/>
      <c r="PYD74" s="33"/>
      <c r="PYE74" s="33"/>
      <c r="PYF74" s="33"/>
      <c r="PYG74" s="33"/>
      <c r="PYH74" s="33"/>
      <c r="PYI74" s="33"/>
      <c r="PYJ74" s="33"/>
      <c r="PYK74" s="33"/>
      <c r="PYL74" s="33"/>
      <c r="PYM74" s="33"/>
      <c r="PYN74" s="33"/>
      <c r="PYO74" s="33"/>
      <c r="PYP74" s="33"/>
      <c r="PYQ74" s="33"/>
      <c r="PYR74" s="33"/>
      <c r="PYS74" s="33"/>
      <c r="PYT74" s="33"/>
      <c r="PYU74" s="33"/>
      <c r="PYV74" s="33"/>
      <c r="PYW74" s="33"/>
      <c r="PYX74" s="33"/>
      <c r="PYY74" s="33"/>
      <c r="PYZ74" s="33"/>
      <c r="PZA74" s="33"/>
      <c r="PZB74" s="33"/>
      <c r="PZC74" s="33"/>
      <c r="PZD74" s="33"/>
      <c r="PZE74" s="33"/>
      <c r="PZF74" s="33"/>
      <c r="PZG74" s="33"/>
      <c r="PZH74" s="33"/>
      <c r="PZI74" s="33"/>
      <c r="PZJ74" s="33"/>
      <c r="PZK74" s="33"/>
      <c r="PZL74" s="33"/>
      <c r="PZM74" s="33"/>
      <c r="PZN74" s="33"/>
      <c r="PZO74" s="33"/>
      <c r="PZP74" s="33"/>
      <c r="PZQ74" s="33"/>
      <c r="PZR74" s="33"/>
      <c r="PZS74" s="33"/>
      <c r="PZT74" s="33"/>
      <c r="PZU74" s="33"/>
      <c r="PZV74" s="33"/>
      <c r="PZW74" s="33"/>
      <c r="PZX74" s="33"/>
      <c r="PZY74" s="33"/>
      <c r="PZZ74" s="33"/>
      <c r="QAA74" s="33"/>
      <c r="QAB74" s="33"/>
      <c r="QAC74" s="33"/>
      <c r="QAD74" s="33"/>
      <c r="QAE74" s="33"/>
      <c r="QAF74" s="33"/>
      <c r="QAG74" s="33"/>
      <c r="QAH74" s="33"/>
      <c r="QAI74" s="33"/>
      <c r="QAJ74" s="33"/>
      <c r="QAK74" s="33"/>
      <c r="QAL74" s="33"/>
      <c r="QAM74" s="33"/>
      <c r="QAN74" s="33"/>
      <c r="QAO74" s="33"/>
      <c r="QAP74" s="33"/>
      <c r="QAQ74" s="33"/>
      <c r="QAR74" s="33"/>
      <c r="QAS74" s="33"/>
      <c r="QAT74" s="33"/>
      <c r="QAU74" s="33"/>
      <c r="QAV74" s="33"/>
      <c r="QAW74" s="33"/>
      <c r="QAX74" s="33"/>
      <c r="QAY74" s="33"/>
      <c r="QAZ74" s="33"/>
      <c r="QBA74" s="33"/>
      <c r="QBB74" s="33"/>
      <c r="QBC74" s="33"/>
      <c r="QBD74" s="33"/>
      <c r="QBE74" s="33"/>
      <c r="QBF74" s="33"/>
      <c r="QBG74" s="33"/>
      <c r="QBH74" s="33"/>
      <c r="QBI74" s="33"/>
      <c r="QBJ74" s="33"/>
      <c r="QBK74" s="33"/>
      <c r="QBL74" s="33"/>
      <c r="QBM74" s="33"/>
      <c r="QBN74" s="33"/>
      <c r="QBO74" s="33"/>
      <c r="QBP74" s="33"/>
      <c r="QBQ74" s="33"/>
      <c r="QBR74" s="33"/>
      <c r="QBS74" s="33"/>
      <c r="QBT74" s="33"/>
      <c r="QBU74" s="33"/>
      <c r="QBV74" s="33"/>
      <c r="QBW74" s="33"/>
      <c r="QBX74" s="33"/>
      <c r="QBY74" s="33"/>
      <c r="QBZ74" s="33"/>
      <c r="QCA74" s="33"/>
      <c r="QCB74" s="33"/>
      <c r="QCC74" s="33"/>
      <c r="QCD74" s="33"/>
      <c r="QCE74" s="33"/>
      <c r="QCF74" s="33"/>
      <c r="QCG74" s="33"/>
      <c r="QCH74" s="33"/>
      <c r="QCI74" s="33"/>
      <c r="QCJ74" s="33"/>
      <c r="QCK74" s="33"/>
      <c r="QCL74" s="33"/>
      <c r="QCM74" s="33"/>
      <c r="QCN74" s="33"/>
      <c r="QCO74" s="33"/>
      <c r="QCP74" s="33"/>
      <c r="QCQ74" s="33"/>
      <c r="QCR74" s="33"/>
      <c r="QCS74" s="33"/>
      <c r="QCT74" s="33"/>
      <c r="QCU74" s="33"/>
      <c r="QCV74" s="33"/>
      <c r="QCW74" s="33"/>
      <c r="QCX74" s="33"/>
      <c r="QCY74" s="33"/>
      <c r="QCZ74" s="33"/>
      <c r="QDA74" s="33"/>
      <c r="QDB74" s="33"/>
      <c r="QDC74" s="33"/>
      <c r="QDD74" s="33"/>
      <c r="QDE74" s="33"/>
      <c r="QDF74" s="33"/>
      <c r="QDG74" s="33"/>
      <c r="QDH74" s="33"/>
      <c r="QDI74" s="33"/>
      <c r="QDJ74" s="33"/>
      <c r="QDK74" s="33"/>
      <c r="QDL74" s="33"/>
      <c r="QDM74" s="33"/>
      <c r="QDN74" s="33"/>
      <c r="QDO74" s="33"/>
      <c r="QDP74" s="33"/>
      <c r="QDQ74" s="33"/>
      <c r="QDR74" s="33"/>
      <c r="QDS74" s="33"/>
      <c r="QDT74" s="33"/>
      <c r="QDU74" s="33"/>
      <c r="QDV74" s="33"/>
      <c r="QDW74" s="33"/>
      <c r="QDX74" s="33"/>
      <c r="QDY74" s="33"/>
      <c r="QDZ74" s="33"/>
      <c r="QEA74" s="33"/>
      <c r="QEB74" s="33"/>
      <c r="QEC74" s="33"/>
      <c r="QED74" s="33"/>
      <c r="QEE74" s="33"/>
      <c r="QEF74" s="33"/>
      <c r="QEG74" s="33"/>
      <c r="QEH74" s="33"/>
      <c r="QEI74" s="33"/>
      <c r="QEJ74" s="33"/>
      <c r="QEK74" s="33"/>
      <c r="QEL74" s="33"/>
      <c r="QEM74" s="33"/>
      <c r="QEN74" s="33"/>
      <c r="QEO74" s="33"/>
      <c r="QEP74" s="33"/>
      <c r="QEQ74" s="33"/>
      <c r="QER74" s="33"/>
      <c r="QES74" s="33"/>
      <c r="QET74" s="33"/>
      <c r="QEU74" s="33"/>
      <c r="QEV74" s="33"/>
      <c r="QEW74" s="33"/>
      <c r="QEX74" s="33"/>
      <c r="QEY74" s="33"/>
      <c r="QEZ74" s="33"/>
      <c r="QFA74" s="33"/>
      <c r="QFB74" s="33"/>
      <c r="QFC74" s="33"/>
      <c r="QFD74" s="33"/>
      <c r="QFE74" s="33"/>
      <c r="QFF74" s="33"/>
      <c r="QFG74" s="33"/>
      <c r="QFH74" s="33"/>
      <c r="QFI74" s="33"/>
      <c r="QFJ74" s="33"/>
      <c r="QFK74" s="33"/>
      <c r="QFL74" s="33"/>
      <c r="QFM74" s="33"/>
      <c r="QFN74" s="33"/>
      <c r="QFO74" s="33"/>
      <c r="QFP74" s="33"/>
      <c r="QFQ74" s="33"/>
      <c r="QFR74" s="33"/>
      <c r="QFS74" s="33"/>
      <c r="QFT74" s="33"/>
      <c r="QFU74" s="33"/>
      <c r="QFV74" s="33"/>
      <c r="QFW74" s="33"/>
      <c r="QFX74" s="33"/>
      <c r="QFY74" s="33"/>
      <c r="QFZ74" s="33"/>
      <c r="QGA74" s="33"/>
      <c r="QGB74" s="33"/>
      <c r="QGC74" s="33"/>
      <c r="QGD74" s="33"/>
      <c r="QGE74" s="33"/>
      <c r="QGF74" s="33"/>
      <c r="QGG74" s="33"/>
      <c r="QGH74" s="33"/>
      <c r="QGI74" s="33"/>
      <c r="QGJ74" s="33"/>
      <c r="QGK74" s="33"/>
      <c r="QGL74" s="33"/>
      <c r="QGM74" s="33"/>
      <c r="QGN74" s="33"/>
      <c r="QGO74" s="33"/>
      <c r="QGP74" s="33"/>
      <c r="QGQ74" s="33"/>
      <c r="QGR74" s="33"/>
      <c r="QGS74" s="33"/>
      <c r="QGT74" s="33"/>
      <c r="QGU74" s="33"/>
      <c r="QGV74" s="33"/>
      <c r="QGW74" s="33"/>
      <c r="QGX74" s="33"/>
      <c r="QGY74" s="33"/>
      <c r="QGZ74" s="33"/>
      <c r="QHA74" s="33"/>
      <c r="QHB74" s="33"/>
      <c r="QHC74" s="33"/>
      <c r="QHD74" s="33"/>
      <c r="QHE74" s="33"/>
      <c r="QHF74" s="33"/>
      <c r="QHG74" s="33"/>
      <c r="QHH74" s="33"/>
      <c r="QHI74" s="33"/>
      <c r="QHJ74" s="33"/>
      <c r="QHK74" s="33"/>
      <c r="QHL74" s="33"/>
      <c r="QHM74" s="33"/>
      <c r="QHN74" s="33"/>
      <c r="QHO74" s="33"/>
      <c r="QHP74" s="33"/>
      <c r="QHQ74" s="33"/>
      <c r="QHR74" s="33"/>
      <c r="QHS74" s="33"/>
      <c r="QHT74" s="33"/>
      <c r="QHU74" s="33"/>
      <c r="QHV74" s="33"/>
      <c r="QHW74" s="33"/>
      <c r="QHX74" s="33"/>
      <c r="QHY74" s="33"/>
      <c r="QHZ74" s="33"/>
      <c r="QIA74" s="33"/>
      <c r="QIB74" s="33"/>
      <c r="QIC74" s="33"/>
      <c r="QID74" s="33"/>
      <c r="QIE74" s="33"/>
      <c r="QIF74" s="33"/>
      <c r="QIG74" s="33"/>
      <c r="QIH74" s="33"/>
      <c r="QII74" s="33"/>
      <c r="QIJ74" s="33"/>
      <c r="QIK74" s="33"/>
      <c r="QIL74" s="33"/>
      <c r="QIM74" s="33"/>
      <c r="QIN74" s="33"/>
      <c r="QIO74" s="33"/>
      <c r="QIP74" s="33"/>
      <c r="QIQ74" s="33"/>
      <c r="QIR74" s="33"/>
      <c r="QIS74" s="33"/>
      <c r="QIT74" s="33"/>
      <c r="QIU74" s="33"/>
      <c r="QIV74" s="33"/>
      <c r="QIW74" s="33"/>
      <c r="QIX74" s="33"/>
      <c r="QIY74" s="33"/>
      <c r="QIZ74" s="33"/>
      <c r="QJA74" s="33"/>
      <c r="QJB74" s="33"/>
      <c r="QJC74" s="33"/>
      <c r="QJD74" s="33"/>
      <c r="QJE74" s="33"/>
      <c r="QJF74" s="33"/>
      <c r="QJG74" s="33"/>
      <c r="QJH74" s="33"/>
      <c r="QJI74" s="33"/>
      <c r="QJJ74" s="33"/>
      <c r="QJK74" s="33"/>
      <c r="QJL74" s="33"/>
      <c r="QJM74" s="33"/>
      <c r="QJN74" s="33"/>
      <c r="QJO74" s="33"/>
      <c r="QJP74" s="33"/>
      <c r="QJQ74" s="33"/>
      <c r="QJR74" s="33"/>
      <c r="QJS74" s="33"/>
      <c r="QJT74" s="33"/>
      <c r="QJU74" s="33"/>
      <c r="QJV74" s="33"/>
      <c r="QJW74" s="33"/>
      <c r="QJX74" s="33"/>
      <c r="QJY74" s="33"/>
      <c r="QJZ74" s="33"/>
      <c r="QKA74" s="33"/>
      <c r="QKB74" s="33"/>
      <c r="QKC74" s="33"/>
      <c r="QKD74" s="33"/>
      <c r="QKE74" s="33"/>
      <c r="QKF74" s="33"/>
      <c r="QKG74" s="33"/>
      <c r="QKH74" s="33"/>
      <c r="QKI74" s="33"/>
      <c r="QKJ74" s="33"/>
      <c r="QKK74" s="33"/>
      <c r="QKL74" s="33"/>
      <c r="QKM74" s="33"/>
      <c r="QKN74" s="33"/>
      <c r="QKO74" s="33"/>
      <c r="QKP74" s="33"/>
      <c r="QKQ74" s="33"/>
      <c r="QKR74" s="33"/>
      <c r="QKS74" s="33"/>
      <c r="QKT74" s="33"/>
      <c r="QKU74" s="33"/>
      <c r="QKV74" s="33"/>
      <c r="QKW74" s="33"/>
      <c r="QKX74" s="33"/>
      <c r="QKY74" s="33"/>
      <c r="QKZ74" s="33"/>
      <c r="QLA74" s="33"/>
      <c r="QLB74" s="33"/>
      <c r="QLC74" s="33"/>
      <c r="QLD74" s="33"/>
      <c r="QLE74" s="33"/>
      <c r="QLF74" s="33"/>
      <c r="QLG74" s="33"/>
      <c r="QLH74" s="33"/>
      <c r="QLI74" s="33"/>
      <c r="QLJ74" s="33"/>
      <c r="QLK74" s="33"/>
      <c r="QLL74" s="33"/>
      <c r="QLM74" s="33"/>
      <c r="QLN74" s="33"/>
      <c r="QLO74" s="33"/>
      <c r="QLP74" s="33"/>
      <c r="QLQ74" s="33"/>
      <c r="QLR74" s="33"/>
      <c r="QLS74" s="33"/>
      <c r="QLT74" s="33"/>
      <c r="QLU74" s="33"/>
      <c r="QLV74" s="33"/>
      <c r="QLW74" s="33"/>
      <c r="QLX74" s="33"/>
      <c r="QLY74" s="33"/>
      <c r="QLZ74" s="33"/>
      <c r="QMA74" s="33"/>
      <c r="QMB74" s="33"/>
      <c r="QMC74" s="33"/>
      <c r="QMD74" s="33"/>
      <c r="QME74" s="33"/>
      <c r="QMF74" s="33"/>
      <c r="QMG74" s="33"/>
      <c r="QMH74" s="33"/>
      <c r="QMI74" s="33"/>
      <c r="QMJ74" s="33"/>
      <c r="QMK74" s="33"/>
      <c r="QML74" s="33"/>
      <c r="QMM74" s="33"/>
      <c r="QMN74" s="33"/>
      <c r="QMO74" s="33"/>
      <c r="QMP74" s="33"/>
      <c r="QMQ74" s="33"/>
      <c r="QMR74" s="33"/>
      <c r="QMS74" s="33"/>
      <c r="QMT74" s="33"/>
      <c r="QMU74" s="33"/>
      <c r="QMV74" s="33"/>
      <c r="QMW74" s="33"/>
      <c r="QMX74" s="33"/>
      <c r="QMY74" s="33"/>
      <c r="QMZ74" s="33"/>
      <c r="QNA74" s="33"/>
      <c r="QNB74" s="33"/>
      <c r="QNC74" s="33"/>
      <c r="QND74" s="33"/>
      <c r="QNE74" s="33"/>
      <c r="QNF74" s="33"/>
      <c r="QNG74" s="33"/>
      <c r="QNH74" s="33"/>
      <c r="QNI74" s="33"/>
      <c r="QNJ74" s="33"/>
      <c r="QNK74" s="33"/>
      <c r="QNL74" s="33"/>
      <c r="QNM74" s="33"/>
      <c r="QNN74" s="33"/>
      <c r="QNO74" s="33"/>
      <c r="QNP74" s="33"/>
      <c r="QNQ74" s="33"/>
      <c r="QNR74" s="33"/>
      <c r="QNS74" s="33"/>
      <c r="QNT74" s="33"/>
      <c r="QNU74" s="33"/>
      <c r="QNV74" s="33"/>
      <c r="QNW74" s="33"/>
      <c r="QNX74" s="33"/>
      <c r="QNY74" s="33"/>
      <c r="QNZ74" s="33"/>
      <c r="QOA74" s="33"/>
      <c r="QOB74" s="33"/>
      <c r="QOC74" s="33"/>
      <c r="QOD74" s="33"/>
      <c r="QOE74" s="33"/>
      <c r="QOF74" s="33"/>
      <c r="QOG74" s="33"/>
      <c r="QOH74" s="33"/>
      <c r="QOI74" s="33"/>
      <c r="QOJ74" s="33"/>
      <c r="QOK74" s="33"/>
      <c r="QOL74" s="33"/>
      <c r="QOM74" s="33"/>
      <c r="QON74" s="33"/>
      <c r="QOO74" s="33"/>
      <c r="QOP74" s="33"/>
      <c r="QOQ74" s="33"/>
      <c r="QOR74" s="33"/>
      <c r="QOS74" s="33"/>
      <c r="QOT74" s="33"/>
      <c r="QOU74" s="33"/>
      <c r="QOV74" s="33"/>
      <c r="QOW74" s="33"/>
      <c r="QOX74" s="33"/>
      <c r="QOY74" s="33"/>
      <c r="QOZ74" s="33"/>
      <c r="QPA74" s="33"/>
      <c r="QPB74" s="33"/>
      <c r="QPC74" s="33"/>
      <c r="QPD74" s="33"/>
      <c r="QPE74" s="33"/>
      <c r="QPF74" s="33"/>
      <c r="QPG74" s="33"/>
      <c r="QPH74" s="33"/>
      <c r="QPI74" s="33"/>
      <c r="QPJ74" s="33"/>
      <c r="QPK74" s="33"/>
      <c r="QPL74" s="33"/>
      <c r="QPM74" s="33"/>
      <c r="QPN74" s="33"/>
      <c r="QPO74" s="33"/>
      <c r="QPP74" s="33"/>
      <c r="QPQ74" s="33"/>
      <c r="QPR74" s="33"/>
      <c r="QPS74" s="33"/>
      <c r="QPT74" s="33"/>
      <c r="QPU74" s="33"/>
      <c r="QPV74" s="33"/>
      <c r="QPW74" s="33"/>
      <c r="QPX74" s="33"/>
      <c r="QPY74" s="33"/>
      <c r="QPZ74" s="33"/>
      <c r="QQA74" s="33"/>
      <c r="QQB74" s="33"/>
      <c r="QQC74" s="33"/>
      <c r="QQD74" s="33"/>
      <c r="QQE74" s="33"/>
      <c r="QQF74" s="33"/>
      <c r="QQG74" s="33"/>
      <c r="QQH74" s="33"/>
      <c r="QQI74" s="33"/>
      <c r="QQJ74" s="33"/>
      <c r="QQK74" s="33"/>
      <c r="QQL74" s="33"/>
      <c r="QQM74" s="33"/>
      <c r="QQN74" s="33"/>
      <c r="QQO74" s="33"/>
      <c r="QQP74" s="33"/>
      <c r="QQQ74" s="33"/>
      <c r="QQR74" s="33"/>
      <c r="QQS74" s="33"/>
      <c r="QQT74" s="33"/>
      <c r="QQU74" s="33"/>
      <c r="QQV74" s="33"/>
      <c r="QQW74" s="33"/>
      <c r="QQX74" s="33"/>
      <c r="QQY74" s="33"/>
      <c r="QQZ74" s="33"/>
      <c r="QRA74" s="33"/>
      <c r="QRB74" s="33"/>
      <c r="QRC74" s="33"/>
      <c r="QRD74" s="33"/>
      <c r="QRE74" s="33"/>
      <c r="QRF74" s="33"/>
      <c r="QRG74" s="33"/>
      <c r="QRH74" s="33"/>
      <c r="QRI74" s="33"/>
      <c r="QRJ74" s="33"/>
      <c r="QRK74" s="33"/>
      <c r="QRL74" s="33"/>
      <c r="QRM74" s="33"/>
      <c r="QRN74" s="33"/>
      <c r="QRO74" s="33"/>
      <c r="QRP74" s="33"/>
      <c r="QRQ74" s="33"/>
      <c r="QRR74" s="33"/>
      <c r="QRS74" s="33"/>
      <c r="QRT74" s="33"/>
      <c r="QRU74" s="33"/>
      <c r="QRV74" s="33"/>
      <c r="QRW74" s="33"/>
      <c r="QRX74" s="33"/>
      <c r="QRY74" s="33"/>
      <c r="QRZ74" s="33"/>
      <c r="QSA74" s="33"/>
      <c r="QSB74" s="33"/>
      <c r="QSC74" s="33"/>
      <c r="QSD74" s="33"/>
      <c r="QSE74" s="33"/>
      <c r="QSF74" s="33"/>
      <c r="QSG74" s="33"/>
      <c r="QSH74" s="33"/>
      <c r="QSI74" s="33"/>
      <c r="QSJ74" s="33"/>
      <c r="QSK74" s="33"/>
      <c r="QSL74" s="33"/>
      <c r="QSM74" s="33"/>
      <c r="QSN74" s="33"/>
      <c r="QSO74" s="33"/>
      <c r="QSP74" s="33"/>
      <c r="QSQ74" s="33"/>
      <c r="QSR74" s="33"/>
      <c r="QSS74" s="33"/>
      <c r="QST74" s="33"/>
      <c r="QSU74" s="33"/>
      <c r="QSV74" s="33"/>
      <c r="QSW74" s="33"/>
      <c r="QSX74" s="33"/>
      <c r="QSY74" s="33"/>
      <c r="QSZ74" s="33"/>
      <c r="QTA74" s="33"/>
      <c r="QTB74" s="33"/>
      <c r="QTC74" s="33"/>
      <c r="QTD74" s="33"/>
      <c r="QTE74" s="33"/>
      <c r="QTF74" s="33"/>
      <c r="QTG74" s="33"/>
      <c r="QTH74" s="33"/>
      <c r="QTI74" s="33"/>
      <c r="QTJ74" s="33"/>
      <c r="QTK74" s="33"/>
      <c r="QTL74" s="33"/>
      <c r="QTM74" s="33"/>
      <c r="QTN74" s="33"/>
      <c r="QTO74" s="33"/>
      <c r="QTP74" s="33"/>
      <c r="QTQ74" s="33"/>
      <c r="QTR74" s="33"/>
      <c r="QTS74" s="33"/>
      <c r="QTT74" s="33"/>
      <c r="QTU74" s="33"/>
      <c r="QTV74" s="33"/>
      <c r="QTW74" s="33"/>
      <c r="QTX74" s="33"/>
      <c r="QTY74" s="33"/>
      <c r="QTZ74" s="33"/>
      <c r="QUA74" s="33"/>
      <c r="QUB74" s="33"/>
      <c r="QUC74" s="33"/>
      <c r="QUD74" s="33"/>
      <c r="QUE74" s="33"/>
      <c r="QUF74" s="33"/>
      <c r="QUG74" s="33"/>
      <c r="QUH74" s="33"/>
      <c r="QUI74" s="33"/>
      <c r="QUJ74" s="33"/>
      <c r="QUK74" s="33"/>
      <c r="QUL74" s="33"/>
      <c r="QUM74" s="33"/>
      <c r="QUN74" s="33"/>
      <c r="QUO74" s="33"/>
      <c r="QUP74" s="33"/>
      <c r="QUQ74" s="33"/>
      <c r="QUR74" s="33"/>
      <c r="QUS74" s="33"/>
      <c r="QUT74" s="33"/>
      <c r="QUU74" s="33"/>
      <c r="QUV74" s="33"/>
      <c r="QUW74" s="33"/>
      <c r="QUX74" s="33"/>
      <c r="QUY74" s="33"/>
      <c r="QUZ74" s="33"/>
      <c r="QVA74" s="33"/>
      <c r="QVB74" s="33"/>
      <c r="QVC74" s="33"/>
      <c r="QVD74" s="33"/>
      <c r="QVE74" s="33"/>
      <c r="QVF74" s="33"/>
      <c r="QVG74" s="33"/>
      <c r="QVH74" s="33"/>
      <c r="QVI74" s="33"/>
      <c r="QVJ74" s="33"/>
      <c r="QVK74" s="33"/>
      <c r="QVL74" s="33"/>
      <c r="QVM74" s="33"/>
      <c r="QVN74" s="33"/>
      <c r="QVO74" s="33"/>
      <c r="QVP74" s="33"/>
      <c r="QVQ74" s="33"/>
      <c r="QVR74" s="33"/>
      <c r="QVS74" s="33"/>
      <c r="QVT74" s="33"/>
      <c r="QVU74" s="33"/>
      <c r="QVV74" s="33"/>
      <c r="QVW74" s="33"/>
      <c r="QVX74" s="33"/>
      <c r="QVY74" s="33"/>
      <c r="QVZ74" s="33"/>
      <c r="QWA74" s="33"/>
      <c r="QWB74" s="33"/>
      <c r="QWC74" s="33"/>
      <c r="QWD74" s="33"/>
      <c r="QWE74" s="33"/>
      <c r="QWF74" s="33"/>
      <c r="QWG74" s="33"/>
      <c r="QWH74" s="33"/>
      <c r="QWI74" s="33"/>
      <c r="QWJ74" s="33"/>
      <c r="QWK74" s="33"/>
      <c r="QWL74" s="33"/>
      <c r="QWM74" s="33"/>
      <c r="QWN74" s="33"/>
      <c r="QWO74" s="33"/>
      <c r="QWP74" s="33"/>
      <c r="QWQ74" s="33"/>
      <c r="QWR74" s="33"/>
      <c r="QWS74" s="33"/>
      <c r="QWT74" s="33"/>
      <c r="QWU74" s="33"/>
      <c r="QWV74" s="33"/>
      <c r="QWW74" s="33"/>
      <c r="QWX74" s="33"/>
      <c r="QWY74" s="33"/>
      <c r="QWZ74" s="33"/>
      <c r="QXA74" s="33"/>
      <c r="QXB74" s="33"/>
      <c r="QXC74" s="33"/>
      <c r="QXD74" s="33"/>
      <c r="QXE74" s="33"/>
      <c r="QXF74" s="33"/>
      <c r="QXG74" s="33"/>
      <c r="QXH74" s="33"/>
      <c r="QXI74" s="33"/>
      <c r="QXJ74" s="33"/>
      <c r="QXK74" s="33"/>
      <c r="QXL74" s="33"/>
      <c r="QXM74" s="33"/>
      <c r="QXN74" s="33"/>
      <c r="QXO74" s="33"/>
      <c r="QXP74" s="33"/>
      <c r="QXQ74" s="33"/>
      <c r="QXR74" s="33"/>
      <c r="QXS74" s="33"/>
      <c r="QXT74" s="33"/>
      <c r="QXU74" s="33"/>
      <c r="QXV74" s="33"/>
      <c r="QXW74" s="33"/>
      <c r="QXX74" s="33"/>
      <c r="QXY74" s="33"/>
      <c r="QXZ74" s="33"/>
      <c r="QYA74" s="33"/>
      <c r="QYB74" s="33"/>
      <c r="QYC74" s="33"/>
      <c r="QYD74" s="33"/>
      <c r="QYE74" s="33"/>
      <c r="QYF74" s="33"/>
      <c r="QYG74" s="33"/>
      <c r="QYH74" s="33"/>
      <c r="QYI74" s="33"/>
      <c r="QYJ74" s="33"/>
      <c r="QYK74" s="33"/>
      <c r="QYL74" s="33"/>
      <c r="QYM74" s="33"/>
      <c r="QYN74" s="33"/>
      <c r="QYO74" s="33"/>
      <c r="QYP74" s="33"/>
      <c r="QYQ74" s="33"/>
      <c r="QYR74" s="33"/>
      <c r="QYS74" s="33"/>
      <c r="QYT74" s="33"/>
      <c r="QYU74" s="33"/>
      <c r="QYV74" s="33"/>
      <c r="QYW74" s="33"/>
      <c r="QYX74" s="33"/>
      <c r="QYY74" s="33"/>
      <c r="QYZ74" s="33"/>
      <c r="QZA74" s="33"/>
      <c r="QZB74" s="33"/>
      <c r="QZC74" s="33"/>
      <c r="QZD74" s="33"/>
      <c r="QZE74" s="33"/>
      <c r="QZF74" s="33"/>
      <c r="QZG74" s="33"/>
      <c r="QZH74" s="33"/>
      <c r="QZI74" s="33"/>
      <c r="QZJ74" s="33"/>
      <c r="QZK74" s="33"/>
      <c r="QZL74" s="33"/>
      <c r="QZM74" s="33"/>
      <c r="QZN74" s="33"/>
      <c r="QZO74" s="33"/>
      <c r="QZP74" s="33"/>
      <c r="QZQ74" s="33"/>
      <c r="QZR74" s="33"/>
      <c r="QZS74" s="33"/>
      <c r="QZT74" s="33"/>
      <c r="QZU74" s="33"/>
      <c r="QZV74" s="33"/>
      <c r="QZW74" s="33"/>
      <c r="QZX74" s="33"/>
      <c r="QZY74" s="33"/>
      <c r="QZZ74" s="33"/>
      <c r="RAA74" s="33"/>
      <c r="RAB74" s="33"/>
      <c r="RAC74" s="33"/>
      <c r="RAD74" s="33"/>
      <c r="RAE74" s="33"/>
      <c r="RAF74" s="33"/>
      <c r="RAG74" s="33"/>
      <c r="RAH74" s="33"/>
      <c r="RAI74" s="33"/>
      <c r="RAJ74" s="33"/>
      <c r="RAK74" s="33"/>
      <c r="RAL74" s="33"/>
      <c r="RAM74" s="33"/>
      <c r="RAN74" s="33"/>
      <c r="RAO74" s="33"/>
      <c r="RAP74" s="33"/>
      <c r="RAQ74" s="33"/>
      <c r="RAR74" s="33"/>
      <c r="RAS74" s="33"/>
      <c r="RAT74" s="33"/>
      <c r="RAU74" s="33"/>
      <c r="RAV74" s="33"/>
      <c r="RAW74" s="33"/>
      <c r="RAX74" s="33"/>
      <c r="RAY74" s="33"/>
      <c r="RAZ74" s="33"/>
      <c r="RBA74" s="33"/>
      <c r="RBB74" s="33"/>
      <c r="RBC74" s="33"/>
      <c r="RBD74" s="33"/>
      <c r="RBE74" s="33"/>
      <c r="RBF74" s="33"/>
      <c r="RBG74" s="33"/>
      <c r="RBH74" s="33"/>
      <c r="RBI74" s="33"/>
      <c r="RBJ74" s="33"/>
      <c r="RBK74" s="33"/>
      <c r="RBL74" s="33"/>
      <c r="RBM74" s="33"/>
      <c r="RBN74" s="33"/>
      <c r="RBO74" s="33"/>
      <c r="RBP74" s="33"/>
      <c r="RBQ74" s="33"/>
      <c r="RBR74" s="33"/>
      <c r="RBS74" s="33"/>
      <c r="RBT74" s="33"/>
      <c r="RBU74" s="33"/>
      <c r="RBV74" s="33"/>
      <c r="RBW74" s="33"/>
      <c r="RBX74" s="33"/>
      <c r="RBY74" s="33"/>
      <c r="RBZ74" s="33"/>
      <c r="RCA74" s="33"/>
      <c r="RCB74" s="33"/>
      <c r="RCC74" s="33"/>
      <c r="RCD74" s="33"/>
      <c r="RCE74" s="33"/>
      <c r="RCF74" s="33"/>
      <c r="RCG74" s="33"/>
      <c r="RCH74" s="33"/>
      <c r="RCI74" s="33"/>
      <c r="RCJ74" s="33"/>
      <c r="RCK74" s="33"/>
      <c r="RCL74" s="33"/>
      <c r="RCM74" s="33"/>
      <c r="RCN74" s="33"/>
      <c r="RCO74" s="33"/>
      <c r="RCP74" s="33"/>
      <c r="RCQ74" s="33"/>
      <c r="RCR74" s="33"/>
      <c r="RCS74" s="33"/>
      <c r="RCT74" s="33"/>
      <c r="RCU74" s="33"/>
      <c r="RCV74" s="33"/>
      <c r="RCW74" s="33"/>
      <c r="RCX74" s="33"/>
      <c r="RCY74" s="33"/>
      <c r="RCZ74" s="33"/>
      <c r="RDA74" s="33"/>
      <c r="RDB74" s="33"/>
      <c r="RDC74" s="33"/>
      <c r="RDD74" s="33"/>
      <c r="RDE74" s="33"/>
      <c r="RDF74" s="33"/>
      <c r="RDG74" s="33"/>
      <c r="RDH74" s="33"/>
      <c r="RDI74" s="33"/>
      <c r="RDJ74" s="33"/>
      <c r="RDK74" s="33"/>
      <c r="RDL74" s="33"/>
      <c r="RDM74" s="33"/>
      <c r="RDN74" s="33"/>
      <c r="RDO74" s="33"/>
      <c r="RDP74" s="33"/>
      <c r="RDQ74" s="33"/>
      <c r="RDR74" s="33"/>
      <c r="RDS74" s="33"/>
      <c r="RDT74" s="33"/>
      <c r="RDU74" s="33"/>
      <c r="RDV74" s="33"/>
      <c r="RDW74" s="33"/>
      <c r="RDX74" s="33"/>
      <c r="RDY74" s="33"/>
      <c r="RDZ74" s="33"/>
      <c r="REA74" s="33"/>
      <c r="REB74" s="33"/>
      <c r="REC74" s="33"/>
      <c r="RED74" s="33"/>
      <c r="REE74" s="33"/>
      <c r="REF74" s="33"/>
      <c r="REG74" s="33"/>
      <c r="REH74" s="33"/>
      <c r="REI74" s="33"/>
      <c r="REJ74" s="33"/>
      <c r="REK74" s="33"/>
      <c r="REL74" s="33"/>
      <c r="REM74" s="33"/>
      <c r="REN74" s="33"/>
      <c r="REO74" s="33"/>
      <c r="REP74" s="33"/>
      <c r="REQ74" s="33"/>
      <c r="RER74" s="33"/>
      <c r="RES74" s="33"/>
      <c r="RET74" s="33"/>
      <c r="REU74" s="33"/>
      <c r="REV74" s="33"/>
      <c r="REW74" s="33"/>
      <c r="REX74" s="33"/>
      <c r="REY74" s="33"/>
      <c r="REZ74" s="33"/>
      <c r="RFA74" s="33"/>
      <c r="RFB74" s="33"/>
      <c r="RFC74" s="33"/>
      <c r="RFD74" s="33"/>
      <c r="RFE74" s="33"/>
      <c r="RFF74" s="33"/>
      <c r="RFG74" s="33"/>
      <c r="RFH74" s="33"/>
      <c r="RFI74" s="33"/>
      <c r="RFJ74" s="33"/>
      <c r="RFK74" s="33"/>
      <c r="RFL74" s="33"/>
      <c r="RFM74" s="33"/>
      <c r="RFN74" s="33"/>
      <c r="RFO74" s="33"/>
      <c r="RFP74" s="33"/>
      <c r="RFQ74" s="33"/>
      <c r="RFR74" s="33"/>
      <c r="RFS74" s="33"/>
      <c r="RFT74" s="33"/>
      <c r="RFU74" s="33"/>
      <c r="RFV74" s="33"/>
      <c r="RFW74" s="33"/>
      <c r="RFX74" s="33"/>
      <c r="RFY74" s="33"/>
      <c r="RFZ74" s="33"/>
      <c r="RGA74" s="33"/>
      <c r="RGB74" s="33"/>
      <c r="RGC74" s="33"/>
      <c r="RGD74" s="33"/>
      <c r="RGE74" s="33"/>
      <c r="RGF74" s="33"/>
      <c r="RGG74" s="33"/>
      <c r="RGH74" s="33"/>
      <c r="RGI74" s="33"/>
      <c r="RGJ74" s="33"/>
      <c r="RGK74" s="33"/>
      <c r="RGL74" s="33"/>
      <c r="RGM74" s="33"/>
      <c r="RGN74" s="33"/>
      <c r="RGO74" s="33"/>
      <c r="RGP74" s="33"/>
      <c r="RGQ74" s="33"/>
      <c r="RGR74" s="33"/>
      <c r="RGS74" s="33"/>
      <c r="RGT74" s="33"/>
      <c r="RGU74" s="33"/>
      <c r="RGV74" s="33"/>
      <c r="RGW74" s="33"/>
      <c r="RGX74" s="33"/>
      <c r="RGY74" s="33"/>
      <c r="RGZ74" s="33"/>
      <c r="RHA74" s="33"/>
      <c r="RHB74" s="33"/>
      <c r="RHC74" s="33"/>
      <c r="RHD74" s="33"/>
      <c r="RHE74" s="33"/>
      <c r="RHF74" s="33"/>
      <c r="RHG74" s="33"/>
      <c r="RHH74" s="33"/>
      <c r="RHI74" s="33"/>
      <c r="RHJ74" s="33"/>
      <c r="RHK74" s="33"/>
      <c r="RHL74" s="33"/>
      <c r="RHM74" s="33"/>
      <c r="RHN74" s="33"/>
      <c r="RHO74" s="33"/>
      <c r="RHP74" s="33"/>
      <c r="RHQ74" s="33"/>
      <c r="RHR74" s="33"/>
      <c r="RHS74" s="33"/>
      <c r="RHT74" s="33"/>
      <c r="RHU74" s="33"/>
      <c r="RHV74" s="33"/>
      <c r="RHW74" s="33"/>
      <c r="RHX74" s="33"/>
      <c r="RHY74" s="33"/>
      <c r="RHZ74" s="33"/>
      <c r="RIA74" s="33"/>
      <c r="RIB74" s="33"/>
      <c r="RIC74" s="33"/>
      <c r="RID74" s="33"/>
      <c r="RIE74" s="33"/>
      <c r="RIF74" s="33"/>
      <c r="RIG74" s="33"/>
      <c r="RIH74" s="33"/>
      <c r="RII74" s="33"/>
      <c r="RIJ74" s="33"/>
      <c r="RIK74" s="33"/>
      <c r="RIL74" s="33"/>
      <c r="RIM74" s="33"/>
      <c r="RIN74" s="33"/>
      <c r="RIO74" s="33"/>
      <c r="RIP74" s="33"/>
      <c r="RIQ74" s="33"/>
      <c r="RIR74" s="33"/>
      <c r="RIS74" s="33"/>
      <c r="RIT74" s="33"/>
      <c r="RIU74" s="33"/>
      <c r="RIV74" s="33"/>
      <c r="RIW74" s="33"/>
      <c r="RIX74" s="33"/>
      <c r="RIY74" s="33"/>
      <c r="RIZ74" s="33"/>
      <c r="RJA74" s="33"/>
      <c r="RJB74" s="33"/>
      <c r="RJC74" s="33"/>
      <c r="RJD74" s="33"/>
      <c r="RJE74" s="33"/>
      <c r="RJF74" s="33"/>
      <c r="RJG74" s="33"/>
      <c r="RJH74" s="33"/>
      <c r="RJI74" s="33"/>
      <c r="RJJ74" s="33"/>
      <c r="RJK74" s="33"/>
      <c r="RJL74" s="33"/>
      <c r="RJM74" s="33"/>
      <c r="RJN74" s="33"/>
      <c r="RJO74" s="33"/>
      <c r="RJP74" s="33"/>
      <c r="RJQ74" s="33"/>
      <c r="RJR74" s="33"/>
      <c r="RJS74" s="33"/>
      <c r="RJT74" s="33"/>
      <c r="RJU74" s="33"/>
      <c r="RJV74" s="33"/>
      <c r="RJW74" s="33"/>
      <c r="RJX74" s="33"/>
      <c r="RJY74" s="33"/>
      <c r="RJZ74" s="33"/>
      <c r="RKA74" s="33"/>
      <c r="RKB74" s="33"/>
      <c r="RKC74" s="33"/>
      <c r="RKD74" s="33"/>
      <c r="RKE74" s="33"/>
      <c r="RKF74" s="33"/>
      <c r="RKG74" s="33"/>
      <c r="RKH74" s="33"/>
      <c r="RKI74" s="33"/>
      <c r="RKJ74" s="33"/>
      <c r="RKK74" s="33"/>
      <c r="RKL74" s="33"/>
      <c r="RKM74" s="33"/>
      <c r="RKN74" s="33"/>
      <c r="RKO74" s="33"/>
      <c r="RKP74" s="33"/>
      <c r="RKQ74" s="33"/>
      <c r="RKR74" s="33"/>
      <c r="RKS74" s="33"/>
      <c r="RKT74" s="33"/>
      <c r="RKU74" s="33"/>
      <c r="RKV74" s="33"/>
      <c r="RKW74" s="33"/>
      <c r="RKX74" s="33"/>
      <c r="RKY74" s="33"/>
      <c r="RKZ74" s="33"/>
      <c r="RLA74" s="33"/>
      <c r="RLB74" s="33"/>
      <c r="RLC74" s="33"/>
      <c r="RLD74" s="33"/>
      <c r="RLE74" s="33"/>
      <c r="RLF74" s="33"/>
      <c r="RLG74" s="33"/>
      <c r="RLH74" s="33"/>
      <c r="RLI74" s="33"/>
      <c r="RLJ74" s="33"/>
      <c r="RLK74" s="33"/>
      <c r="RLL74" s="33"/>
      <c r="RLM74" s="33"/>
      <c r="RLN74" s="33"/>
      <c r="RLO74" s="33"/>
      <c r="RLP74" s="33"/>
      <c r="RLQ74" s="33"/>
      <c r="RLR74" s="33"/>
      <c r="RLS74" s="33"/>
      <c r="RLT74" s="33"/>
      <c r="RLU74" s="33"/>
      <c r="RLV74" s="33"/>
      <c r="RLW74" s="33"/>
      <c r="RLX74" s="33"/>
      <c r="RLY74" s="33"/>
      <c r="RLZ74" s="33"/>
      <c r="RMA74" s="33"/>
      <c r="RMB74" s="33"/>
      <c r="RMC74" s="33"/>
      <c r="RMD74" s="33"/>
      <c r="RME74" s="33"/>
      <c r="RMF74" s="33"/>
      <c r="RMG74" s="33"/>
      <c r="RMH74" s="33"/>
      <c r="RMI74" s="33"/>
      <c r="RMJ74" s="33"/>
      <c r="RMK74" s="33"/>
      <c r="RML74" s="33"/>
      <c r="RMM74" s="33"/>
      <c r="RMN74" s="33"/>
      <c r="RMO74" s="33"/>
      <c r="RMP74" s="33"/>
      <c r="RMQ74" s="33"/>
      <c r="RMR74" s="33"/>
      <c r="RMS74" s="33"/>
      <c r="RMT74" s="33"/>
      <c r="RMU74" s="33"/>
      <c r="RMV74" s="33"/>
      <c r="RMW74" s="33"/>
      <c r="RMX74" s="33"/>
      <c r="RMY74" s="33"/>
      <c r="RMZ74" s="33"/>
      <c r="RNA74" s="33"/>
      <c r="RNB74" s="33"/>
      <c r="RNC74" s="33"/>
      <c r="RND74" s="33"/>
      <c r="RNE74" s="33"/>
      <c r="RNF74" s="33"/>
      <c r="RNG74" s="33"/>
      <c r="RNH74" s="33"/>
      <c r="RNI74" s="33"/>
      <c r="RNJ74" s="33"/>
      <c r="RNK74" s="33"/>
      <c r="RNL74" s="33"/>
      <c r="RNM74" s="33"/>
      <c r="RNN74" s="33"/>
      <c r="RNO74" s="33"/>
      <c r="RNP74" s="33"/>
      <c r="RNQ74" s="33"/>
      <c r="RNR74" s="33"/>
      <c r="RNS74" s="33"/>
      <c r="RNT74" s="33"/>
      <c r="RNU74" s="33"/>
      <c r="RNV74" s="33"/>
      <c r="RNW74" s="33"/>
      <c r="RNX74" s="33"/>
      <c r="RNY74" s="33"/>
      <c r="RNZ74" s="33"/>
      <c r="ROA74" s="33"/>
      <c r="ROB74" s="33"/>
      <c r="ROC74" s="33"/>
      <c r="ROD74" s="33"/>
      <c r="ROE74" s="33"/>
      <c r="ROF74" s="33"/>
      <c r="ROG74" s="33"/>
      <c r="ROH74" s="33"/>
      <c r="ROI74" s="33"/>
      <c r="ROJ74" s="33"/>
      <c r="ROK74" s="33"/>
      <c r="ROL74" s="33"/>
      <c r="ROM74" s="33"/>
      <c r="RON74" s="33"/>
      <c r="ROO74" s="33"/>
      <c r="ROP74" s="33"/>
      <c r="ROQ74" s="33"/>
      <c r="ROR74" s="33"/>
      <c r="ROS74" s="33"/>
      <c r="ROT74" s="33"/>
      <c r="ROU74" s="33"/>
      <c r="ROV74" s="33"/>
      <c r="ROW74" s="33"/>
      <c r="ROX74" s="33"/>
      <c r="ROY74" s="33"/>
      <c r="ROZ74" s="33"/>
      <c r="RPA74" s="33"/>
      <c r="RPB74" s="33"/>
      <c r="RPC74" s="33"/>
      <c r="RPD74" s="33"/>
      <c r="RPE74" s="33"/>
      <c r="RPF74" s="33"/>
      <c r="RPG74" s="33"/>
      <c r="RPH74" s="33"/>
      <c r="RPI74" s="33"/>
      <c r="RPJ74" s="33"/>
      <c r="RPK74" s="33"/>
      <c r="RPL74" s="33"/>
      <c r="RPM74" s="33"/>
      <c r="RPN74" s="33"/>
      <c r="RPO74" s="33"/>
      <c r="RPP74" s="33"/>
      <c r="RPQ74" s="33"/>
      <c r="RPR74" s="33"/>
      <c r="RPS74" s="33"/>
      <c r="RPT74" s="33"/>
      <c r="RPU74" s="33"/>
      <c r="RPV74" s="33"/>
      <c r="RPW74" s="33"/>
      <c r="RPX74" s="33"/>
      <c r="RPY74" s="33"/>
      <c r="RPZ74" s="33"/>
      <c r="RQA74" s="33"/>
      <c r="RQB74" s="33"/>
      <c r="RQC74" s="33"/>
      <c r="RQD74" s="33"/>
      <c r="RQE74" s="33"/>
      <c r="RQF74" s="33"/>
      <c r="RQG74" s="33"/>
      <c r="RQH74" s="33"/>
      <c r="RQI74" s="33"/>
      <c r="RQJ74" s="33"/>
      <c r="RQK74" s="33"/>
      <c r="RQL74" s="33"/>
      <c r="RQM74" s="33"/>
      <c r="RQN74" s="33"/>
      <c r="RQO74" s="33"/>
      <c r="RQP74" s="33"/>
      <c r="RQQ74" s="33"/>
      <c r="RQR74" s="33"/>
      <c r="RQS74" s="33"/>
      <c r="RQT74" s="33"/>
      <c r="RQU74" s="33"/>
      <c r="RQV74" s="33"/>
      <c r="RQW74" s="33"/>
      <c r="RQX74" s="33"/>
      <c r="RQY74" s="33"/>
      <c r="RQZ74" s="33"/>
      <c r="RRA74" s="33"/>
      <c r="RRB74" s="33"/>
      <c r="RRC74" s="33"/>
      <c r="RRD74" s="33"/>
      <c r="RRE74" s="33"/>
      <c r="RRF74" s="33"/>
      <c r="RRG74" s="33"/>
      <c r="RRH74" s="33"/>
      <c r="RRI74" s="33"/>
      <c r="RRJ74" s="33"/>
      <c r="RRK74" s="33"/>
      <c r="RRL74" s="33"/>
      <c r="RRM74" s="33"/>
      <c r="RRN74" s="33"/>
      <c r="RRO74" s="33"/>
      <c r="RRP74" s="33"/>
      <c r="RRQ74" s="33"/>
      <c r="RRR74" s="33"/>
      <c r="RRS74" s="33"/>
      <c r="RRT74" s="33"/>
      <c r="RRU74" s="33"/>
      <c r="RRV74" s="33"/>
      <c r="RRW74" s="33"/>
      <c r="RRX74" s="33"/>
      <c r="RRY74" s="33"/>
      <c r="RRZ74" s="33"/>
      <c r="RSA74" s="33"/>
      <c r="RSB74" s="33"/>
      <c r="RSC74" s="33"/>
      <c r="RSD74" s="33"/>
      <c r="RSE74" s="33"/>
      <c r="RSF74" s="33"/>
      <c r="RSG74" s="33"/>
      <c r="RSH74" s="33"/>
      <c r="RSI74" s="33"/>
      <c r="RSJ74" s="33"/>
      <c r="RSK74" s="33"/>
      <c r="RSL74" s="33"/>
      <c r="RSM74" s="33"/>
      <c r="RSN74" s="33"/>
      <c r="RSO74" s="33"/>
      <c r="RSP74" s="33"/>
      <c r="RSQ74" s="33"/>
      <c r="RSR74" s="33"/>
      <c r="RSS74" s="33"/>
      <c r="RST74" s="33"/>
      <c r="RSU74" s="33"/>
      <c r="RSV74" s="33"/>
      <c r="RSW74" s="33"/>
      <c r="RSX74" s="33"/>
      <c r="RSY74" s="33"/>
      <c r="RSZ74" s="33"/>
      <c r="RTA74" s="33"/>
      <c r="RTB74" s="33"/>
      <c r="RTC74" s="33"/>
      <c r="RTD74" s="33"/>
      <c r="RTE74" s="33"/>
      <c r="RTF74" s="33"/>
      <c r="RTG74" s="33"/>
      <c r="RTH74" s="33"/>
      <c r="RTI74" s="33"/>
      <c r="RTJ74" s="33"/>
      <c r="RTK74" s="33"/>
      <c r="RTL74" s="33"/>
      <c r="RTM74" s="33"/>
      <c r="RTN74" s="33"/>
      <c r="RTO74" s="33"/>
      <c r="RTP74" s="33"/>
      <c r="RTQ74" s="33"/>
      <c r="RTR74" s="33"/>
      <c r="RTS74" s="33"/>
      <c r="RTT74" s="33"/>
      <c r="RTU74" s="33"/>
      <c r="RTV74" s="33"/>
      <c r="RTW74" s="33"/>
      <c r="RTX74" s="33"/>
      <c r="RTY74" s="33"/>
      <c r="RTZ74" s="33"/>
      <c r="RUA74" s="33"/>
      <c r="RUB74" s="33"/>
      <c r="RUC74" s="33"/>
      <c r="RUD74" s="33"/>
      <c r="RUE74" s="33"/>
      <c r="RUF74" s="33"/>
      <c r="RUG74" s="33"/>
      <c r="RUH74" s="33"/>
      <c r="RUI74" s="33"/>
      <c r="RUJ74" s="33"/>
      <c r="RUK74" s="33"/>
      <c r="RUL74" s="33"/>
      <c r="RUM74" s="33"/>
      <c r="RUN74" s="33"/>
      <c r="RUO74" s="33"/>
      <c r="RUP74" s="33"/>
      <c r="RUQ74" s="33"/>
      <c r="RUR74" s="33"/>
      <c r="RUS74" s="33"/>
      <c r="RUT74" s="33"/>
      <c r="RUU74" s="33"/>
      <c r="RUV74" s="33"/>
      <c r="RUW74" s="33"/>
      <c r="RUX74" s="33"/>
      <c r="RUY74" s="33"/>
      <c r="RUZ74" s="33"/>
      <c r="RVA74" s="33"/>
      <c r="RVB74" s="33"/>
      <c r="RVC74" s="33"/>
      <c r="RVD74" s="33"/>
      <c r="RVE74" s="33"/>
      <c r="RVF74" s="33"/>
      <c r="RVG74" s="33"/>
      <c r="RVH74" s="33"/>
      <c r="RVI74" s="33"/>
      <c r="RVJ74" s="33"/>
      <c r="RVK74" s="33"/>
      <c r="RVL74" s="33"/>
      <c r="RVM74" s="33"/>
      <c r="RVN74" s="33"/>
      <c r="RVO74" s="33"/>
      <c r="RVP74" s="33"/>
      <c r="RVQ74" s="33"/>
      <c r="RVR74" s="33"/>
      <c r="RVS74" s="33"/>
      <c r="RVT74" s="33"/>
      <c r="RVU74" s="33"/>
      <c r="RVV74" s="33"/>
      <c r="RVW74" s="33"/>
      <c r="RVX74" s="33"/>
      <c r="RVY74" s="33"/>
      <c r="RVZ74" s="33"/>
      <c r="RWA74" s="33"/>
      <c r="RWB74" s="33"/>
      <c r="RWC74" s="33"/>
      <c r="RWD74" s="33"/>
      <c r="RWE74" s="33"/>
      <c r="RWF74" s="33"/>
      <c r="RWG74" s="33"/>
      <c r="RWH74" s="33"/>
      <c r="RWI74" s="33"/>
      <c r="RWJ74" s="33"/>
      <c r="RWK74" s="33"/>
      <c r="RWL74" s="33"/>
      <c r="RWM74" s="33"/>
      <c r="RWN74" s="33"/>
      <c r="RWO74" s="33"/>
      <c r="RWP74" s="33"/>
      <c r="RWQ74" s="33"/>
      <c r="RWR74" s="33"/>
      <c r="RWS74" s="33"/>
      <c r="RWT74" s="33"/>
      <c r="RWU74" s="33"/>
      <c r="RWV74" s="33"/>
      <c r="RWW74" s="33"/>
      <c r="RWX74" s="33"/>
      <c r="RWY74" s="33"/>
      <c r="RWZ74" s="33"/>
      <c r="RXA74" s="33"/>
      <c r="RXB74" s="33"/>
      <c r="RXC74" s="33"/>
      <c r="RXD74" s="33"/>
      <c r="RXE74" s="33"/>
      <c r="RXF74" s="33"/>
      <c r="RXG74" s="33"/>
      <c r="RXH74" s="33"/>
      <c r="RXI74" s="33"/>
      <c r="RXJ74" s="33"/>
      <c r="RXK74" s="33"/>
      <c r="RXL74" s="33"/>
      <c r="RXM74" s="33"/>
      <c r="RXN74" s="33"/>
      <c r="RXO74" s="33"/>
      <c r="RXP74" s="33"/>
      <c r="RXQ74" s="33"/>
      <c r="RXR74" s="33"/>
      <c r="RXS74" s="33"/>
      <c r="RXT74" s="33"/>
      <c r="RXU74" s="33"/>
      <c r="RXV74" s="33"/>
      <c r="RXW74" s="33"/>
      <c r="RXX74" s="33"/>
      <c r="RXY74" s="33"/>
      <c r="RXZ74" s="33"/>
      <c r="RYA74" s="33"/>
      <c r="RYB74" s="33"/>
      <c r="RYC74" s="33"/>
      <c r="RYD74" s="33"/>
      <c r="RYE74" s="33"/>
      <c r="RYF74" s="33"/>
      <c r="RYG74" s="33"/>
      <c r="RYH74" s="33"/>
      <c r="RYI74" s="33"/>
      <c r="RYJ74" s="33"/>
      <c r="RYK74" s="33"/>
      <c r="RYL74" s="33"/>
      <c r="RYM74" s="33"/>
      <c r="RYN74" s="33"/>
      <c r="RYO74" s="33"/>
      <c r="RYP74" s="33"/>
      <c r="RYQ74" s="33"/>
      <c r="RYR74" s="33"/>
      <c r="RYS74" s="33"/>
      <c r="RYT74" s="33"/>
      <c r="RYU74" s="33"/>
      <c r="RYV74" s="33"/>
      <c r="RYW74" s="33"/>
      <c r="RYX74" s="33"/>
      <c r="RYY74" s="33"/>
      <c r="RYZ74" s="33"/>
      <c r="RZA74" s="33"/>
      <c r="RZB74" s="33"/>
      <c r="RZC74" s="33"/>
      <c r="RZD74" s="33"/>
      <c r="RZE74" s="33"/>
      <c r="RZF74" s="33"/>
      <c r="RZG74" s="33"/>
      <c r="RZH74" s="33"/>
      <c r="RZI74" s="33"/>
      <c r="RZJ74" s="33"/>
      <c r="RZK74" s="33"/>
      <c r="RZL74" s="33"/>
      <c r="RZM74" s="33"/>
      <c r="RZN74" s="33"/>
      <c r="RZO74" s="33"/>
      <c r="RZP74" s="33"/>
      <c r="RZQ74" s="33"/>
      <c r="RZR74" s="33"/>
      <c r="RZS74" s="33"/>
      <c r="RZT74" s="33"/>
      <c r="RZU74" s="33"/>
      <c r="RZV74" s="33"/>
      <c r="RZW74" s="33"/>
      <c r="RZX74" s="33"/>
      <c r="RZY74" s="33"/>
      <c r="RZZ74" s="33"/>
      <c r="SAA74" s="33"/>
      <c r="SAB74" s="33"/>
      <c r="SAC74" s="33"/>
      <c r="SAD74" s="33"/>
      <c r="SAE74" s="33"/>
      <c r="SAF74" s="33"/>
      <c r="SAG74" s="33"/>
      <c r="SAH74" s="33"/>
      <c r="SAI74" s="33"/>
      <c r="SAJ74" s="33"/>
      <c r="SAK74" s="33"/>
      <c r="SAL74" s="33"/>
      <c r="SAM74" s="33"/>
      <c r="SAN74" s="33"/>
      <c r="SAO74" s="33"/>
      <c r="SAP74" s="33"/>
      <c r="SAQ74" s="33"/>
      <c r="SAR74" s="33"/>
      <c r="SAS74" s="33"/>
      <c r="SAT74" s="33"/>
      <c r="SAU74" s="33"/>
      <c r="SAV74" s="33"/>
      <c r="SAW74" s="33"/>
      <c r="SAX74" s="33"/>
      <c r="SAY74" s="33"/>
      <c r="SAZ74" s="33"/>
      <c r="SBA74" s="33"/>
      <c r="SBB74" s="33"/>
      <c r="SBC74" s="33"/>
      <c r="SBD74" s="33"/>
      <c r="SBE74" s="33"/>
      <c r="SBF74" s="33"/>
      <c r="SBG74" s="33"/>
      <c r="SBH74" s="33"/>
      <c r="SBI74" s="33"/>
      <c r="SBJ74" s="33"/>
      <c r="SBK74" s="33"/>
      <c r="SBL74" s="33"/>
      <c r="SBM74" s="33"/>
      <c r="SBN74" s="33"/>
      <c r="SBO74" s="33"/>
      <c r="SBP74" s="33"/>
      <c r="SBQ74" s="33"/>
      <c r="SBR74" s="33"/>
      <c r="SBS74" s="33"/>
      <c r="SBT74" s="33"/>
      <c r="SBU74" s="33"/>
      <c r="SBV74" s="33"/>
      <c r="SBW74" s="33"/>
      <c r="SBX74" s="33"/>
      <c r="SBY74" s="33"/>
      <c r="SBZ74" s="33"/>
      <c r="SCA74" s="33"/>
      <c r="SCB74" s="33"/>
      <c r="SCC74" s="33"/>
      <c r="SCD74" s="33"/>
      <c r="SCE74" s="33"/>
      <c r="SCF74" s="33"/>
      <c r="SCG74" s="33"/>
      <c r="SCH74" s="33"/>
      <c r="SCI74" s="33"/>
      <c r="SCJ74" s="33"/>
      <c r="SCK74" s="33"/>
      <c r="SCL74" s="33"/>
      <c r="SCM74" s="33"/>
      <c r="SCN74" s="33"/>
      <c r="SCO74" s="33"/>
      <c r="SCP74" s="33"/>
      <c r="SCQ74" s="33"/>
      <c r="SCR74" s="33"/>
      <c r="SCS74" s="33"/>
      <c r="SCT74" s="33"/>
      <c r="SCU74" s="33"/>
      <c r="SCV74" s="33"/>
      <c r="SCW74" s="33"/>
      <c r="SCX74" s="33"/>
      <c r="SCY74" s="33"/>
      <c r="SCZ74" s="33"/>
      <c r="SDA74" s="33"/>
      <c r="SDB74" s="33"/>
      <c r="SDC74" s="33"/>
      <c r="SDD74" s="33"/>
      <c r="SDE74" s="33"/>
      <c r="SDF74" s="33"/>
      <c r="SDG74" s="33"/>
      <c r="SDH74" s="33"/>
      <c r="SDI74" s="33"/>
      <c r="SDJ74" s="33"/>
      <c r="SDK74" s="33"/>
      <c r="SDL74" s="33"/>
      <c r="SDM74" s="33"/>
      <c r="SDN74" s="33"/>
      <c r="SDO74" s="33"/>
      <c r="SDP74" s="33"/>
      <c r="SDQ74" s="33"/>
      <c r="SDR74" s="33"/>
      <c r="SDS74" s="33"/>
      <c r="SDT74" s="33"/>
      <c r="SDU74" s="33"/>
      <c r="SDV74" s="33"/>
      <c r="SDW74" s="33"/>
      <c r="SDX74" s="33"/>
      <c r="SDY74" s="33"/>
      <c r="SDZ74" s="33"/>
      <c r="SEA74" s="33"/>
      <c r="SEB74" s="33"/>
      <c r="SEC74" s="33"/>
      <c r="SED74" s="33"/>
      <c r="SEE74" s="33"/>
      <c r="SEF74" s="33"/>
      <c r="SEG74" s="33"/>
      <c r="SEH74" s="33"/>
      <c r="SEI74" s="33"/>
      <c r="SEJ74" s="33"/>
      <c r="SEK74" s="33"/>
      <c r="SEL74" s="33"/>
      <c r="SEM74" s="33"/>
      <c r="SEN74" s="33"/>
      <c r="SEO74" s="33"/>
      <c r="SEP74" s="33"/>
      <c r="SEQ74" s="33"/>
      <c r="SER74" s="33"/>
      <c r="SES74" s="33"/>
      <c r="SET74" s="33"/>
      <c r="SEU74" s="33"/>
      <c r="SEV74" s="33"/>
      <c r="SEW74" s="33"/>
      <c r="SEX74" s="33"/>
      <c r="SEY74" s="33"/>
      <c r="SEZ74" s="33"/>
      <c r="SFA74" s="33"/>
      <c r="SFB74" s="33"/>
      <c r="SFC74" s="33"/>
      <c r="SFD74" s="33"/>
      <c r="SFE74" s="33"/>
      <c r="SFF74" s="33"/>
      <c r="SFG74" s="33"/>
      <c r="SFH74" s="33"/>
      <c r="SFI74" s="33"/>
      <c r="SFJ74" s="33"/>
      <c r="SFK74" s="33"/>
      <c r="SFL74" s="33"/>
      <c r="SFM74" s="33"/>
      <c r="SFN74" s="33"/>
      <c r="SFO74" s="33"/>
      <c r="SFP74" s="33"/>
      <c r="SFQ74" s="33"/>
      <c r="SFR74" s="33"/>
      <c r="SFS74" s="33"/>
      <c r="SFT74" s="33"/>
      <c r="SFU74" s="33"/>
      <c r="SFV74" s="33"/>
      <c r="SFW74" s="33"/>
      <c r="SFX74" s="33"/>
      <c r="SFY74" s="33"/>
      <c r="SFZ74" s="33"/>
      <c r="SGA74" s="33"/>
      <c r="SGB74" s="33"/>
      <c r="SGC74" s="33"/>
      <c r="SGD74" s="33"/>
      <c r="SGE74" s="33"/>
      <c r="SGF74" s="33"/>
      <c r="SGG74" s="33"/>
      <c r="SGH74" s="33"/>
      <c r="SGI74" s="33"/>
      <c r="SGJ74" s="33"/>
      <c r="SGK74" s="33"/>
      <c r="SGL74" s="33"/>
      <c r="SGM74" s="33"/>
      <c r="SGN74" s="33"/>
      <c r="SGO74" s="33"/>
      <c r="SGP74" s="33"/>
      <c r="SGQ74" s="33"/>
      <c r="SGR74" s="33"/>
      <c r="SGS74" s="33"/>
      <c r="SGT74" s="33"/>
      <c r="SGU74" s="33"/>
      <c r="SGV74" s="33"/>
      <c r="SGW74" s="33"/>
      <c r="SGX74" s="33"/>
      <c r="SGY74" s="33"/>
      <c r="SGZ74" s="33"/>
      <c r="SHA74" s="33"/>
      <c r="SHB74" s="33"/>
      <c r="SHC74" s="33"/>
      <c r="SHD74" s="33"/>
      <c r="SHE74" s="33"/>
      <c r="SHF74" s="33"/>
      <c r="SHG74" s="33"/>
      <c r="SHH74" s="33"/>
      <c r="SHI74" s="33"/>
      <c r="SHJ74" s="33"/>
      <c r="SHK74" s="33"/>
      <c r="SHL74" s="33"/>
      <c r="SHM74" s="33"/>
      <c r="SHN74" s="33"/>
      <c r="SHO74" s="33"/>
      <c r="SHP74" s="33"/>
      <c r="SHQ74" s="33"/>
      <c r="SHR74" s="33"/>
      <c r="SHS74" s="33"/>
      <c r="SHT74" s="33"/>
      <c r="SHU74" s="33"/>
      <c r="SHV74" s="33"/>
      <c r="SHW74" s="33"/>
      <c r="SHX74" s="33"/>
      <c r="SHY74" s="33"/>
      <c r="SHZ74" s="33"/>
      <c r="SIA74" s="33"/>
      <c r="SIB74" s="33"/>
      <c r="SIC74" s="33"/>
      <c r="SID74" s="33"/>
      <c r="SIE74" s="33"/>
      <c r="SIF74" s="33"/>
      <c r="SIG74" s="33"/>
      <c r="SIH74" s="33"/>
      <c r="SII74" s="33"/>
      <c r="SIJ74" s="33"/>
      <c r="SIK74" s="33"/>
      <c r="SIL74" s="33"/>
      <c r="SIM74" s="33"/>
      <c r="SIN74" s="33"/>
      <c r="SIO74" s="33"/>
      <c r="SIP74" s="33"/>
      <c r="SIQ74" s="33"/>
      <c r="SIR74" s="33"/>
      <c r="SIS74" s="33"/>
      <c r="SIT74" s="33"/>
      <c r="SIU74" s="33"/>
      <c r="SIV74" s="33"/>
      <c r="SIW74" s="33"/>
      <c r="SIX74" s="33"/>
      <c r="SIY74" s="33"/>
      <c r="SIZ74" s="33"/>
      <c r="SJA74" s="33"/>
      <c r="SJB74" s="33"/>
      <c r="SJC74" s="33"/>
      <c r="SJD74" s="33"/>
      <c r="SJE74" s="33"/>
      <c r="SJF74" s="33"/>
      <c r="SJG74" s="33"/>
      <c r="SJH74" s="33"/>
      <c r="SJI74" s="33"/>
      <c r="SJJ74" s="33"/>
      <c r="SJK74" s="33"/>
      <c r="SJL74" s="33"/>
      <c r="SJM74" s="33"/>
      <c r="SJN74" s="33"/>
      <c r="SJO74" s="33"/>
      <c r="SJP74" s="33"/>
      <c r="SJQ74" s="33"/>
      <c r="SJR74" s="33"/>
      <c r="SJS74" s="33"/>
      <c r="SJT74" s="33"/>
      <c r="SJU74" s="33"/>
      <c r="SJV74" s="33"/>
      <c r="SJW74" s="33"/>
      <c r="SJX74" s="33"/>
      <c r="SJY74" s="33"/>
      <c r="SJZ74" s="33"/>
      <c r="SKA74" s="33"/>
      <c r="SKB74" s="33"/>
      <c r="SKC74" s="33"/>
      <c r="SKD74" s="33"/>
      <c r="SKE74" s="33"/>
      <c r="SKF74" s="33"/>
      <c r="SKG74" s="33"/>
      <c r="SKH74" s="33"/>
      <c r="SKI74" s="33"/>
      <c r="SKJ74" s="33"/>
      <c r="SKK74" s="33"/>
      <c r="SKL74" s="33"/>
      <c r="SKM74" s="33"/>
      <c r="SKN74" s="33"/>
      <c r="SKO74" s="33"/>
      <c r="SKP74" s="33"/>
      <c r="SKQ74" s="33"/>
      <c r="SKR74" s="33"/>
      <c r="SKS74" s="33"/>
      <c r="SKT74" s="33"/>
      <c r="SKU74" s="33"/>
      <c r="SKV74" s="33"/>
      <c r="SKW74" s="33"/>
      <c r="SKX74" s="33"/>
      <c r="SKY74" s="33"/>
      <c r="SKZ74" s="33"/>
      <c r="SLA74" s="33"/>
      <c r="SLB74" s="33"/>
      <c r="SLC74" s="33"/>
      <c r="SLD74" s="33"/>
      <c r="SLE74" s="33"/>
      <c r="SLF74" s="33"/>
      <c r="SLG74" s="33"/>
      <c r="SLH74" s="33"/>
      <c r="SLI74" s="33"/>
      <c r="SLJ74" s="33"/>
      <c r="SLK74" s="33"/>
      <c r="SLL74" s="33"/>
      <c r="SLM74" s="33"/>
      <c r="SLN74" s="33"/>
      <c r="SLO74" s="33"/>
      <c r="SLP74" s="33"/>
      <c r="SLQ74" s="33"/>
      <c r="SLR74" s="33"/>
      <c r="SLS74" s="33"/>
      <c r="SLT74" s="33"/>
      <c r="SLU74" s="33"/>
      <c r="SLV74" s="33"/>
      <c r="SLW74" s="33"/>
      <c r="SLX74" s="33"/>
      <c r="SLY74" s="33"/>
      <c r="SLZ74" s="33"/>
      <c r="SMA74" s="33"/>
      <c r="SMB74" s="33"/>
      <c r="SMC74" s="33"/>
      <c r="SMD74" s="33"/>
      <c r="SME74" s="33"/>
      <c r="SMF74" s="33"/>
      <c r="SMG74" s="33"/>
      <c r="SMH74" s="33"/>
      <c r="SMI74" s="33"/>
      <c r="SMJ74" s="33"/>
      <c r="SMK74" s="33"/>
      <c r="SML74" s="33"/>
      <c r="SMM74" s="33"/>
      <c r="SMN74" s="33"/>
      <c r="SMO74" s="33"/>
      <c r="SMP74" s="33"/>
      <c r="SMQ74" s="33"/>
      <c r="SMR74" s="33"/>
      <c r="SMS74" s="33"/>
      <c r="SMT74" s="33"/>
      <c r="SMU74" s="33"/>
      <c r="SMV74" s="33"/>
      <c r="SMW74" s="33"/>
      <c r="SMX74" s="33"/>
      <c r="SMY74" s="33"/>
      <c r="SMZ74" s="33"/>
      <c r="SNA74" s="33"/>
      <c r="SNB74" s="33"/>
      <c r="SNC74" s="33"/>
      <c r="SND74" s="33"/>
      <c r="SNE74" s="33"/>
      <c r="SNF74" s="33"/>
      <c r="SNG74" s="33"/>
      <c r="SNH74" s="33"/>
      <c r="SNI74" s="33"/>
      <c r="SNJ74" s="33"/>
      <c r="SNK74" s="33"/>
      <c r="SNL74" s="33"/>
      <c r="SNM74" s="33"/>
      <c r="SNN74" s="33"/>
      <c r="SNO74" s="33"/>
      <c r="SNP74" s="33"/>
      <c r="SNQ74" s="33"/>
      <c r="SNR74" s="33"/>
      <c r="SNS74" s="33"/>
      <c r="SNT74" s="33"/>
      <c r="SNU74" s="33"/>
      <c r="SNV74" s="33"/>
      <c r="SNW74" s="33"/>
      <c r="SNX74" s="33"/>
      <c r="SNY74" s="33"/>
      <c r="SNZ74" s="33"/>
      <c r="SOA74" s="33"/>
      <c r="SOB74" s="33"/>
      <c r="SOC74" s="33"/>
      <c r="SOD74" s="33"/>
      <c r="SOE74" s="33"/>
      <c r="SOF74" s="33"/>
      <c r="SOG74" s="33"/>
      <c r="SOH74" s="33"/>
      <c r="SOI74" s="33"/>
      <c r="SOJ74" s="33"/>
      <c r="SOK74" s="33"/>
      <c r="SOL74" s="33"/>
      <c r="SOM74" s="33"/>
      <c r="SON74" s="33"/>
      <c r="SOO74" s="33"/>
      <c r="SOP74" s="33"/>
      <c r="SOQ74" s="33"/>
      <c r="SOR74" s="33"/>
      <c r="SOS74" s="33"/>
      <c r="SOT74" s="33"/>
      <c r="SOU74" s="33"/>
      <c r="SOV74" s="33"/>
      <c r="SOW74" s="33"/>
      <c r="SOX74" s="33"/>
      <c r="SOY74" s="33"/>
      <c r="SOZ74" s="33"/>
      <c r="SPA74" s="33"/>
      <c r="SPB74" s="33"/>
      <c r="SPC74" s="33"/>
      <c r="SPD74" s="33"/>
      <c r="SPE74" s="33"/>
      <c r="SPF74" s="33"/>
      <c r="SPG74" s="33"/>
      <c r="SPH74" s="33"/>
      <c r="SPI74" s="33"/>
      <c r="SPJ74" s="33"/>
      <c r="SPK74" s="33"/>
      <c r="SPL74" s="33"/>
      <c r="SPM74" s="33"/>
      <c r="SPN74" s="33"/>
      <c r="SPO74" s="33"/>
      <c r="SPP74" s="33"/>
      <c r="SPQ74" s="33"/>
      <c r="SPR74" s="33"/>
      <c r="SPS74" s="33"/>
      <c r="SPT74" s="33"/>
      <c r="SPU74" s="33"/>
      <c r="SPV74" s="33"/>
      <c r="SPW74" s="33"/>
      <c r="SPX74" s="33"/>
      <c r="SPY74" s="33"/>
      <c r="SPZ74" s="33"/>
      <c r="SQA74" s="33"/>
      <c r="SQB74" s="33"/>
      <c r="SQC74" s="33"/>
      <c r="SQD74" s="33"/>
      <c r="SQE74" s="33"/>
      <c r="SQF74" s="33"/>
      <c r="SQG74" s="33"/>
      <c r="SQH74" s="33"/>
      <c r="SQI74" s="33"/>
      <c r="SQJ74" s="33"/>
      <c r="SQK74" s="33"/>
      <c r="SQL74" s="33"/>
      <c r="SQM74" s="33"/>
      <c r="SQN74" s="33"/>
      <c r="SQO74" s="33"/>
      <c r="SQP74" s="33"/>
      <c r="SQQ74" s="33"/>
      <c r="SQR74" s="33"/>
      <c r="SQS74" s="33"/>
      <c r="SQT74" s="33"/>
      <c r="SQU74" s="33"/>
      <c r="SQV74" s="33"/>
      <c r="SQW74" s="33"/>
      <c r="SQX74" s="33"/>
      <c r="SQY74" s="33"/>
      <c r="SQZ74" s="33"/>
      <c r="SRA74" s="33"/>
      <c r="SRB74" s="33"/>
      <c r="SRC74" s="33"/>
      <c r="SRD74" s="33"/>
      <c r="SRE74" s="33"/>
      <c r="SRF74" s="33"/>
      <c r="SRG74" s="33"/>
      <c r="SRH74" s="33"/>
      <c r="SRI74" s="33"/>
      <c r="SRJ74" s="33"/>
      <c r="SRK74" s="33"/>
      <c r="SRL74" s="33"/>
      <c r="SRM74" s="33"/>
      <c r="SRN74" s="33"/>
      <c r="SRO74" s="33"/>
      <c r="SRP74" s="33"/>
      <c r="SRQ74" s="33"/>
      <c r="SRR74" s="33"/>
      <c r="SRS74" s="33"/>
      <c r="SRT74" s="33"/>
      <c r="SRU74" s="33"/>
      <c r="SRV74" s="33"/>
      <c r="SRW74" s="33"/>
      <c r="SRX74" s="33"/>
      <c r="SRY74" s="33"/>
      <c r="SRZ74" s="33"/>
      <c r="SSA74" s="33"/>
      <c r="SSB74" s="33"/>
      <c r="SSC74" s="33"/>
      <c r="SSD74" s="33"/>
      <c r="SSE74" s="33"/>
      <c r="SSF74" s="33"/>
      <c r="SSG74" s="33"/>
      <c r="SSH74" s="33"/>
      <c r="SSI74" s="33"/>
      <c r="SSJ74" s="33"/>
      <c r="SSK74" s="33"/>
      <c r="SSL74" s="33"/>
      <c r="SSM74" s="33"/>
      <c r="SSN74" s="33"/>
      <c r="SSO74" s="33"/>
      <c r="SSP74" s="33"/>
      <c r="SSQ74" s="33"/>
      <c r="SSR74" s="33"/>
      <c r="SSS74" s="33"/>
      <c r="SST74" s="33"/>
      <c r="SSU74" s="33"/>
      <c r="SSV74" s="33"/>
      <c r="SSW74" s="33"/>
      <c r="SSX74" s="33"/>
      <c r="SSY74" s="33"/>
      <c r="SSZ74" s="33"/>
      <c r="STA74" s="33"/>
      <c r="STB74" s="33"/>
      <c r="STC74" s="33"/>
      <c r="STD74" s="33"/>
      <c r="STE74" s="33"/>
      <c r="STF74" s="33"/>
      <c r="STG74" s="33"/>
      <c r="STH74" s="33"/>
      <c r="STI74" s="33"/>
      <c r="STJ74" s="33"/>
      <c r="STK74" s="33"/>
      <c r="STL74" s="33"/>
      <c r="STM74" s="33"/>
      <c r="STN74" s="33"/>
      <c r="STO74" s="33"/>
      <c r="STP74" s="33"/>
      <c r="STQ74" s="33"/>
      <c r="STR74" s="33"/>
      <c r="STS74" s="33"/>
      <c r="STT74" s="33"/>
      <c r="STU74" s="33"/>
      <c r="STV74" s="33"/>
      <c r="STW74" s="33"/>
      <c r="STX74" s="33"/>
      <c r="STY74" s="33"/>
      <c r="STZ74" s="33"/>
      <c r="SUA74" s="33"/>
      <c r="SUB74" s="33"/>
      <c r="SUC74" s="33"/>
      <c r="SUD74" s="33"/>
      <c r="SUE74" s="33"/>
      <c r="SUF74" s="33"/>
      <c r="SUG74" s="33"/>
      <c r="SUH74" s="33"/>
      <c r="SUI74" s="33"/>
      <c r="SUJ74" s="33"/>
      <c r="SUK74" s="33"/>
      <c r="SUL74" s="33"/>
      <c r="SUM74" s="33"/>
      <c r="SUN74" s="33"/>
      <c r="SUO74" s="33"/>
      <c r="SUP74" s="33"/>
      <c r="SUQ74" s="33"/>
      <c r="SUR74" s="33"/>
      <c r="SUS74" s="33"/>
      <c r="SUT74" s="33"/>
      <c r="SUU74" s="33"/>
      <c r="SUV74" s="33"/>
      <c r="SUW74" s="33"/>
      <c r="SUX74" s="33"/>
      <c r="SUY74" s="33"/>
      <c r="SUZ74" s="33"/>
      <c r="SVA74" s="33"/>
      <c r="SVB74" s="33"/>
      <c r="SVC74" s="33"/>
      <c r="SVD74" s="33"/>
      <c r="SVE74" s="33"/>
      <c r="SVF74" s="33"/>
      <c r="SVG74" s="33"/>
      <c r="SVH74" s="33"/>
      <c r="SVI74" s="33"/>
      <c r="SVJ74" s="33"/>
      <c r="SVK74" s="33"/>
      <c r="SVL74" s="33"/>
      <c r="SVM74" s="33"/>
      <c r="SVN74" s="33"/>
      <c r="SVO74" s="33"/>
      <c r="SVP74" s="33"/>
      <c r="SVQ74" s="33"/>
      <c r="SVR74" s="33"/>
      <c r="SVS74" s="33"/>
      <c r="SVT74" s="33"/>
      <c r="SVU74" s="33"/>
      <c r="SVV74" s="33"/>
      <c r="SVW74" s="33"/>
      <c r="SVX74" s="33"/>
      <c r="SVY74" s="33"/>
      <c r="SVZ74" s="33"/>
      <c r="SWA74" s="33"/>
      <c r="SWB74" s="33"/>
      <c r="SWC74" s="33"/>
      <c r="SWD74" s="33"/>
      <c r="SWE74" s="33"/>
      <c r="SWF74" s="33"/>
      <c r="SWG74" s="33"/>
      <c r="SWH74" s="33"/>
      <c r="SWI74" s="33"/>
      <c r="SWJ74" s="33"/>
      <c r="SWK74" s="33"/>
      <c r="SWL74" s="33"/>
      <c r="SWM74" s="33"/>
      <c r="SWN74" s="33"/>
      <c r="SWO74" s="33"/>
      <c r="SWP74" s="33"/>
      <c r="SWQ74" s="33"/>
      <c r="SWR74" s="33"/>
      <c r="SWS74" s="33"/>
      <c r="SWT74" s="33"/>
      <c r="SWU74" s="33"/>
      <c r="SWV74" s="33"/>
      <c r="SWW74" s="33"/>
      <c r="SWX74" s="33"/>
      <c r="SWY74" s="33"/>
      <c r="SWZ74" s="33"/>
      <c r="SXA74" s="33"/>
      <c r="SXB74" s="33"/>
      <c r="SXC74" s="33"/>
      <c r="SXD74" s="33"/>
      <c r="SXE74" s="33"/>
      <c r="SXF74" s="33"/>
      <c r="SXG74" s="33"/>
      <c r="SXH74" s="33"/>
      <c r="SXI74" s="33"/>
      <c r="SXJ74" s="33"/>
      <c r="SXK74" s="33"/>
      <c r="SXL74" s="33"/>
      <c r="SXM74" s="33"/>
      <c r="SXN74" s="33"/>
      <c r="SXO74" s="33"/>
      <c r="SXP74" s="33"/>
      <c r="SXQ74" s="33"/>
      <c r="SXR74" s="33"/>
      <c r="SXS74" s="33"/>
      <c r="SXT74" s="33"/>
      <c r="SXU74" s="33"/>
      <c r="SXV74" s="33"/>
      <c r="SXW74" s="33"/>
      <c r="SXX74" s="33"/>
      <c r="SXY74" s="33"/>
      <c r="SXZ74" s="33"/>
      <c r="SYA74" s="33"/>
      <c r="SYB74" s="33"/>
      <c r="SYC74" s="33"/>
      <c r="SYD74" s="33"/>
      <c r="SYE74" s="33"/>
      <c r="SYF74" s="33"/>
      <c r="SYG74" s="33"/>
      <c r="SYH74" s="33"/>
      <c r="SYI74" s="33"/>
      <c r="SYJ74" s="33"/>
      <c r="SYK74" s="33"/>
      <c r="SYL74" s="33"/>
      <c r="SYM74" s="33"/>
      <c r="SYN74" s="33"/>
      <c r="SYO74" s="33"/>
      <c r="SYP74" s="33"/>
      <c r="SYQ74" s="33"/>
      <c r="SYR74" s="33"/>
      <c r="SYS74" s="33"/>
      <c r="SYT74" s="33"/>
      <c r="SYU74" s="33"/>
      <c r="SYV74" s="33"/>
      <c r="SYW74" s="33"/>
      <c r="SYX74" s="33"/>
      <c r="SYY74" s="33"/>
      <c r="SYZ74" s="33"/>
      <c r="SZA74" s="33"/>
      <c r="SZB74" s="33"/>
      <c r="SZC74" s="33"/>
      <c r="SZD74" s="33"/>
      <c r="SZE74" s="33"/>
      <c r="SZF74" s="33"/>
      <c r="SZG74" s="33"/>
      <c r="SZH74" s="33"/>
      <c r="SZI74" s="33"/>
      <c r="SZJ74" s="33"/>
      <c r="SZK74" s="33"/>
      <c r="SZL74" s="33"/>
      <c r="SZM74" s="33"/>
      <c r="SZN74" s="33"/>
      <c r="SZO74" s="33"/>
      <c r="SZP74" s="33"/>
      <c r="SZQ74" s="33"/>
      <c r="SZR74" s="33"/>
      <c r="SZS74" s="33"/>
      <c r="SZT74" s="33"/>
      <c r="SZU74" s="33"/>
      <c r="SZV74" s="33"/>
      <c r="SZW74" s="33"/>
      <c r="SZX74" s="33"/>
      <c r="SZY74" s="33"/>
      <c r="SZZ74" s="33"/>
      <c r="TAA74" s="33"/>
      <c r="TAB74" s="33"/>
      <c r="TAC74" s="33"/>
      <c r="TAD74" s="33"/>
      <c r="TAE74" s="33"/>
      <c r="TAF74" s="33"/>
      <c r="TAG74" s="33"/>
      <c r="TAH74" s="33"/>
      <c r="TAI74" s="33"/>
      <c r="TAJ74" s="33"/>
      <c r="TAK74" s="33"/>
      <c r="TAL74" s="33"/>
      <c r="TAM74" s="33"/>
      <c r="TAN74" s="33"/>
      <c r="TAO74" s="33"/>
      <c r="TAP74" s="33"/>
      <c r="TAQ74" s="33"/>
      <c r="TAR74" s="33"/>
      <c r="TAS74" s="33"/>
      <c r="TAT74" s="33"/>
      <c r="TAU74" s="33"/>
      <c r="TAV74" s="33"/>
      <c r="TAW74" s="33"/>
      <c r="TAX74" s="33"/>
      <c r="TAY74" s="33"/>
      <c r="TAZ74" s="33"/>
      <c r="TBA74" s="33"/>
      <c r="TBB74" s="33"/>
      <c r="TBC74" s="33"/>
      <c r="TBD74" s="33"/>
      <c r="TBE74" s="33"/>
      <c r="TBF74" s="33"/>
      <c r="TBG74" s="33"/>
      <c r="TBH74" s="33"/>
      <c r="TBI74" s="33"/>
      <c r="TBJ74" s="33"/>
      <c r="TBK74" s="33"/>
      <c r="TBL74" s="33"/>
      <c r="TBM74" s="33"/>
      <c r="TBN74" s="33"/>
      <c r="TBO74" s="33"/>
      <c r="TBP74" s="33"/>
      <c r="TBQ74" s="33"/>
      <c r="TBR74" s="33"/>
      <c r="TBS74" s="33"/>
      <c r="TBT74" s="33"/>
      <c r="TBU74" s="33"/>
      <c r="TBV74" s="33"/>
      <c r="TBW74" s="33"/>
      <c r="TBX74" s="33"/>
      <c r="TBY74" s="33"/>
      <c r="TBZ74" s="33"/>
      <c r="TCA74" s="33"/>
      <c r="TCB74" s="33"/>
      <c r="TCC74" s="33"/>
      <c r="TCD74" s="33"/>
      <c r="TCE74" s="33"/>
      <c r="TCF74" s="33"/>
      <c r="TCG74" s="33"/>
      <c r="TCH74" s="33"/>
      <c r="TCI74" s="33"/>
      <c r="TCJ74" s="33"/>
      <c r="TCK74" s="33"/>
      <c r="TCL74" s="33"/>
      <c r="TCM74" s="33"/>
      <c r="TCN74" s="33"/>
      <c r="TCO74" s="33"/>
      <c r="TCP74" s="33"/>
      <c r="TCQ74" s="33"/>
      <c r="TCR74" s="33"/>
      <c r="TCS74" s="33"/>
      <c r="TCT74" s="33"/>
      <c r="TCU74" s="33"/>
      <c r="TCV74" s="33"/>
      <c r="TCW74" s="33"/>
      <c r="TCX74" s="33"/>
      <c r="TCY74" s="33"/>
      <c r="TCZ74" s="33"/>
      <c r="TDA74" s="33"/>
      <c r="TDB74" s="33"/>
      <c r="TDC74" s="33"/>
      <c r="TDD74" s="33"/>
      <c r="TDE74" s="33"/>
      <c r="TDF74" s="33"/>
      <c r="TDG74" s="33"/>
      <c r="TDH74" s="33"/>
      <c r="TDI74" s="33"/>
      <c r="TDJ74" s="33"/>
      <c r="TDK74" s="33"/>
      <c r="TDL74" s="33"/>
      <c r="TDM74" s="33"/>
      <c r="TDN74" s="33"/>
      <c r="TDO74" s="33"/>
      <c r="TDP74" s="33"/>
      <c r="TDQ74" s="33"/>
      <c r="TDR74" s="33"/>
      <c r="TDS74" s="33"/>
      <c r="TDT74" s="33"/>
      <c r="TDU74" s="33"/>
      <c r="TDV74" s="33"/>
      <c r="TDW74" s="33"/>
      <c r="TDX74" s="33"/>
      <c r="TDY74" s="33"/>
      <c r="TDZ74" s="33"/>
      <c r="TEA74" s="33"/>
      <c r="TEB74" s="33"/>
      <c r="TEC74" s="33"/>
      <c r="TED74" s="33"/>
      <c r="TEE74" s="33"/>
      <c r="TEF74" s="33"/>
      <c r="TEG74" s="33"/>
      <c r="TEH74" s="33"/>
      <c r="TEI74" s="33"/>
      <c r="TEJ74" s="33"/>
      <c r="TEK74" s="33"/>
      <c r="TEL74" s="33"/>
      <c r="TEM74" s="33"/>
      <c r="TEN74" s="33"/>
      <c r="TEO74" s="33"/>
      <c r="TEP74" s="33"/>
      <c r="TEQ74" s="33"/>
      <c r="TER74" s="33"/>
      <c r="TES74" s="33"/>
      <c r="TET74" s="33"/>
      <c r="TEU74" s="33"/>
      <c r="TEV74" s="33"/>
      <c r="TEW74" s="33"/>
      <c r="TEX74" s="33"/>
      <c r="TEY74" s="33"/>
      <c r="TEZ74" s="33"/>
      <c r="TFA74" s="33"/>
      <c r="TFB74" s="33"/>
      <c r="TFC74" s="33"/>
      <c r="TFD74" s="33"/>
      <c r="TFE74" s="33"/>
      <c r="TFF74" s="33"/>
      <c r="TFG74" s="33"/>
      <c r="TFH74" s="33"/>
      <c r="TFI74" s="33"/>
      <c r="TFJ74" s="33"/>
      <c r="TFK74" s="33"/>
      <c r="TFL74" s="33"/>
      <c r="TFM74" s="33"/>
      <c r="TFN74" s="33"/>
      <c r="TFO74" s="33"/>
      <c r="TFP74" s="33"/>
      <c r="TFQ74" s="33"/>
      <c r="TFR74" s="33"/>
      <c r="TFS74" s="33"/>
      <c r="TFT74" s="33"/>
      <c r="TFU74" s="33"/>
      <c r="TFV74" s="33"/>
      <c r="TFW74" s="33"/>
      <c r="TFX74" s="33"/>
      <c r="TFY74" s="33"/>
      <c r="TFZ74" s="33"/>
      <c r="TGA74" s="33"/>
      <c r="TGB74" s="33"/>
      <c r="TGC74" s="33"/>
      <c r="TGD74" s="33"/>
      <c r="TGE74" s="33"/>
      <c r="TGF74" s="33"/>
      <c r="TGG74" s="33"/>
      <c r="TGH74" s="33"/>
      <c r="TGI74" s="33"/>
      <c r="TGJ74" s="33"/>
      <c r="TGK74" s="33"/>
      <c r="TGL74" s="33"/>
      <c r="TGM74" s="33"/>
      <c r="TGN74" s="33"/>
      <c r="TGO74" s="33"/>
      <c r="TGP74" s="33"/>
      <c r="TGQ74" s="33"/>
      <c r="TGR74" s="33"/>
      <c r="TGS74" s="33"/>
      <c r="TGT74" s="33"/>
      <c r="TGU74" s="33"/>
      <c r="TGV74" s="33"/>
      <c r="TGW74" s="33"/>
      <c r="TGX74" s="33"/>
      <c r="TGY74" s="33"/>
      <c r="TGZ74" s="33"/>
      <c r="THA74" s="33"/>
      <c r="THB74" s="33"/>
      <c r="THC74" s="33"/>
      <c r="THD74" s="33"/>
      <c r="THE74" s="33"/>
      <c r="THF74" s="33"/>
      <c r="THG74" s="33"/>
      <c r="THH74" s="33"/>
      <c r="THI74" s="33"/>
      <c r="THJ74" s="33"/>
      <c r="THK74" s="33"/>
      <c r="THL74" s="33"/>
      <c r="THM74" s="33"/>
      <c r="THN74" s="33"/>
      <c r="THO74" s="33"/>
      <c r="THP74" s="33"/>
      <c r="THQ74" s="33"/>
      <c r="THR74" s="33"/>
      <c r="THS74" s="33"/>
      <c r="THT74" s="33"/>
      <c r="THU74" s="33"/>
      <c r="THV74" s="33"/>
      <c r="THW74" s="33"/>
      <c r="THX74" s="33"/>
      <c r="THY74" s="33"/>
      <c r="THZ74" s="33"/>
      <c r="TIA74" s="33"/>
      <c r="TIB74" s="33"/>
      <c r="TIC74" s="33"/>
      <c r="TID74" s="33"/>
      <c r="TIE74" s="33"/>
      <c r="TIF74" s="33"/>
      <c r="TIG74" s="33"/>
      <c r="TIH74" s="33"/>
      <c r="TII74" s="33"/>
      <c r="TIJ74" s="33"/>
      <c r="TIK74" s="33"/>
      <c r="TIL74" s="33"/>
      <c r="TIM74" s="33"/>
      <c r="TIN74" s="33"/>
      <c r="TIO74" s="33"/>
      <c r="TIP74" s="33"/>
      <c r="TIQ74" s="33"/>
      <c r="TIR74" s="33"/>
      <c r="TIS74" s="33"/>
      <c r="TIT74" s="33"/>
      <c r="TIU74" s="33"/>
      <c r="TIV74" s="33"/>
      <c r="TIW74" s="33"/>
      <c r="TIX74" s="33"/>
      <c r="TIY74" s="33"/>
      <c r="TIZ74" s="33"/>
      <c r="TJA74" s="33"/>
      <c r="TJB74" s="33"/>
      <c r="TJC74" s="33"/>
      <c r="TJD74" s="33"/>
      <c r="TJE74" s="33"/>
      <c r="TJF74" s="33"/>
      <c r="TJG74" s="33"/>
      <c r="TJH74" s="33"/>
      <c r="TJI74" s="33"/>
      <c r="TJJ74" s="33"/>
      <c r="TJK74" s="33"/>
      <c r="TJL74" s="33"/>
      <c r="TJM74" s="33"/>
      <c r="TJN74" s="33"/>
      <c r="TJO74" s="33"/>
      <c r="TJP74" s="33"/>
      <c r="TJQ74" s="33"/>
      <c r="TJR74" s="33"/>
      <c r="TJS74" s="33"/>
      <c r="TJT74" s="33"/>
      <c r="TJU74" s="33"/>
      <c r="TJV74" s="33"/>
      <c r="TJW74" s="33"/>
      <c r="TJX74" s="33"/>
      <c r="TJY74" s="33"/>
      <c r="TJZ74" s="33"/>
      <c r="TKA74" s="33"/>
      <c r="TKB74" s="33"/>
      <c r="TKC74" s="33"/>
      <c r="TKD74" s="33"/>
      <c r="TKE74" s="33"/>
      <c r="TKF74" s="33"/>
      <c r="TKG74" s="33"/>
      <c r="TKH74" s="33"/>
      <c r="TKI74" s="33"/>
      <c r="TKJ74" s="33"/>
      <c r="TKK74" s="33"/>
      <c r="TKL74" s="33"/>
      <c r="TKM74" s="33"/>
      <c r="TKN74" s="33"/>
      <c r="TKO74" s="33"/>
      <c r="TKP74" s="33"/>
      <c r="TKQ74" s="33"/>
      <c r="TKR74" s="33"/>
      <c r="TKS74" s="33"/>
      <c r="TKT74" s="33"/>
      <c r="TKU74" s="33"/>
      <c r="TKV74" s="33"/>
      <c r="TKW74" s="33"/>
      <c r="TKX74" s="33"/>
      <c r="TKY74" s="33"/>
      <c r="TKZ74" s="33"/>
      <c r="TLA74" s="33"/>
      <c r="TLB74" s="33"/>
      <c r="TLC74" s="33"/>
      <c r="TLD74" s="33"/>
      <c r="TLE74" s="33"/>
      <c r="TLF74" s="33"/>
      <c r="TLG74" s="33"/>
      <c r="TLH74" s="33"/>
      <c r="TLI74" s="33"/>
      <c r="TLJ74" s="33"/>
      <c r="TLK74" s="33"/>
      <c r="TLL74" s="33"/>
      <c r="TLM74" s="33"/>
      <c r="TLN74" s="33"/>
      <c r="TLO74" s="33"/>
      <c r="TLP74" s="33"/>
      <c r="TLQ74" s="33"/>
      <c r="TLR74" s="33"/>
      <c r="TLS74" s="33"/>
      <c r="TLT74" s="33"/>
      <c r="TLU74" s="33"/>
      <c r="TLV74" s="33"/>
      <c r="TLW74" s="33"/>
      <c r="TLX74" s="33"/>
      <c r="TLY74" s="33"/>
      <c r="TLZ74" s="33"/>
      <c r="TMA74" s="33"/>
      <c r="TMB74" s="33"/>
      <c r="TMC74" s="33"/>
      <c r="TMD74" s="33"/>
      <c r="TME74" s="33"/>
      <c r="TMF74" s="33"/>
      <c r="TMG74" s="33"/>
      <c r="TMH74" s="33"/>
      <c r="TMI74" s="33"/>
      <c r="TMJ74" s="33"/>
      <c r="TMK74" s="33"/>
      <c r="TML74" s="33"/>
      <c r="TMM74" s="33"/>
      <c r="TMN74" s="33"/>
      <c r="TMO74" s="33"/>
      <c r="TMP74" s="33"/>
      <c r="TMQ74" s="33"/>
      <c r="TMR74" s="33"/>
      <c r="TMS74" s="33"/>
      <c r="TMT74" s="33"/>
      <c r="TMU74" s="33"/>
      <c r="TMV74" s="33"/>
      <c r="TMW74" s="33"/>
      <c r="TMX74" s="33"/>
      <c r="TMY74" s="33"/>
      <c r="TMZ74" s="33"/>
      <c r="TNA74" s="33"/>
      <c r="TNB74" s="33"/>
      <c r="TNC74" s="33"/>
      <c r="TND74" s="33"/>
      <c r="TNE74" s="33"/>
      <c r="TNF74" s="33"/>
      <c r="TNG74" s="33"/>
      <c r="TNH74" s="33"/>
      <c r="TNI74" s="33"/>
      <c r="TNJ74" s="33"/>
      <c r="TNK74" s="33"/>
      <c r="TNL74" s="33"/>
      <c r="TNM74" s="33"/>
      <c r="TNN74" s="33"/>
      <c r="TNO74" s="33"/>
      <c r="TNP74" s="33"/>
      <c r="TNQ74" s="33"/>
      <c r="TNR74" s="33"/>
      <c r="TNS74" s="33"/>
      <c r="TNT74" s="33"/>
      <c r="TNU74" s="33"/>
      <c r="TNV74" s="33"/>
      <c r="TNW74" s="33"/>
      <c r="TNX74" s="33"/>
      <c r="TNY74" s="33"/>
      <c r="TNZ74" s="33"/>
      <c r="TOA74" s="33"/>
      <c r="TOB74" s="33"/>
      <c r="TOC74" s="33"/>
      <c r="TOD74" s="33"/>
      <c r="TOE74" s="33"/>
      <c r="TOF74" s="33"/>
      <c r="TOG74" s="33"/>
      <c r="TOH74" s="33"/>
      <c r="TOI74" s="33"/>
      <c r="TOJ74" s="33"/>
      <c r="TOK74" s="33"/>
      <c r="TOL74" s="33"/>
      <c r="TOM74" s="33"/>
      <c r="TON74" s="33"/>
      <c r="TOO74" s="33"/>
      <c r="TOP74" s="33"/>
      <c r="TOQ74" s="33"/>
      <c r="TOR74" s="33"/>
      <c r="TOS74" s="33"/>
      <c r="TOT74" s="33"/>
      <c r="TOU74" s="33"/>
      <c r="TOV74" s="33"/>
      <c r="TOW74" s="33"/>
      <c r="TOX74" s="33"/>
      <c r="TOY74" s="33"/>
      <c r="TOZ74" s="33"/>
      <c r="TPA74" s="33"/>
      <c r="TPB74" s="33"/>
      <c r="TPC74" s="33"/>
      <c r="TPD74" s="33"/>
      <c r="TPE74" s="33"/>
      <c r="TPF74" s="33"/>
      <c r="TPG74" s="33"/>
      <c r="TPH74" s="33"/>
      <c r="TPI74" s="33"/>
      <c r="TPJ74" s="33"/>
      <c r="TPK74" s="33"/>
      <c r="TPL74" s="33"/>
      <c r="TPM74" s="33"/>
      <c r="TPN74" s="33"/>
      <c r="TPO74" s="33"/>
      <c r="TPP74" s="33"/>
      <c r="TPQ74" s="33"/>
      <c r="TPR74" s="33"/>
      <c r="TPS74" s="33"/>
      <c r="TPT74" s="33"/>
      <c r="TPU74" s="33"/>
      <c r="TPV74" s="33"/>
      <c r="TPW74" s="33"/>
      <c r="TPX74" s="33"/>
      <c r="TPY74" s="33"/>
      <c r="TPZ74" s="33"/>
      <c r="TQA74" s="33"/>
      <c r="TQB74" s="33"/>
      <c r="TQC74" s="33"/>
      <c r="TQD74" s="33"/>
      <c r="TQE74" s="33"/>
      <c r="TQF74" s="33"/>
      <c r="TQG74" s="33"/>
      <c r="TQH74" s="33"/>
      <c r="TQI74" s="33"/>
      <c r="TQJ74" s="33"/>
      <c r="TQK74" s="33"/>
      <c r="TQL74" s="33"/>
      <c r="TQM74" s="33"/>
      <c r="TQN74" s="33"/>
      <c r="TQO74" s="33"/>
      <c r="TQP74" s="33"/>
      <c r="TQQ74" s="33"/>
      <c r="TQR74" s="33"/>
      <c r="TQS74" s="33"/>
      <c r="TQT74" s="33"/>
      <c r="TQU74" s="33"/>
      <c r="TQV74" s="33"/>
      <c r="TQW74" s="33"/>
      <c r="TQX74" s="33"/>
      <c r="TQY74" s="33"/>
      <c r="TQZ74" s="33"/>
      <c r="TRA74" s="33"/>
      <c r="TRB74" s="33"/>
      <c r="TRC74" s="33"/>
      <c r="TRD74" s="33"/>
      <c r="TRE74" s="33"/>
      <c r="TRF74" s="33"/>
      <c r="TRG74" s="33"/>
      <c r="TRH74" s="33"/>
      <c r="TRI74" s="33"/>
      <c r="TRJ74" s="33"/>
      <c r="TRK74" s="33"/>
      <c r="TRL74" s="33"/>
      <c r="TRM74" s="33"/>
      <c r="TRN74" s="33"/>
      <c r="TRO74" s="33"/>
      <c r="TRP74" s="33"/>
      <c r="TRQ74" s="33"/>
      <c r="TRR74" s="33"/>
      <c r="TRS74" s="33"/>
      <c r="TRT74" s="33"/>
      <c r="TRU74" s="33"/>
      <c r="TRV74" s="33"/>
      <c r="TRW74" s="33"/>
      <c r="TRX74" s="33"/>
      <c r="TRY74" s="33"/>
      <c r="TRZ74" s="33"/>
      <c r="TSA74" s="33"/>
      <c r="TSB74" s="33"/>
      <c r="TSC74" s="33"/>
      <c r="TSD74" s="33"/>
      <c r="TSE74" s="33"/>
      <c r="TSF74" s="33"/>
      <c r="TSG74" s="33"/>
      <c r="TSH74" s="33"/>
      <c r="TSI74" s="33"/>
      <c r="TSJ74" s="33"/>
      <c r="TSK74" s="33"/>
      <c r="TSL74" s="33"/>
      <c r="TSM74" s="33"/>
      <c r="TSN74" s="33"/>
      <c r="TSO74" s="33"/>
      <c r="TSP74" s="33"/>
      <c r="TSQ74" s="33"/>
      <c r="TSR74" s="33"/>
      <c r="TSS74" s="33"/>
      <c r="TST74" s="33"/>
      <c r="TSU74" s="33"/>
      <c r="TSV74" s="33"/>
      <c r="TSW74" s="33"/>
      <c r="TSX74" s="33"/>
      <c r="TSY74" s="33"/>
      <c r="TSZ74" s="33"/>
      <c r="TTA74" s="33"/>
      <c r="TTB74" s="33"/>
      <c r="TTC74" s="33"/>
      <c r="TTD74" s="33"/>
      <c r="TTE74" s="33"/>
      <c r="TTF74" s="33"/>
      <c r="TTG74" s="33"/>
      <c r="TTH74" s="33"/>
      <c r="TTI74" s="33"/>
      <c r="TTJ74" s="33"/>
      <c r="TTK74" s="33"/>
      <c r="TTL74" s="33"/>
      <c r="TTM74" s="33"/>
      <c r="TTN74" s="33"/>
      <c r="TTO74" s="33"/>
      <c r="TTP74" s="33"/>
      <c r="TTQ74" s="33"/>
      <c r="TTR74" s="33"/>
      <c r="TTS74" s="33"/>
      <c r="TTT74" s="33"/>
      <c r="TTU74" s="33"/>
      <c r="TTV74" s="33"/>
      <c r="TTW74" s="33"/>
      <c r="TTX74" s="33"/>
      <c r="TTY74" s="33"/>
      <c r="TTZ74" s="33"/>
      <c r="TUA74" s="33"/>
      <c r="TUB74" s="33"/>
      <c r="TUC74" s="33"/>
      <c r="TUD74" s="33"/>
      <c r="TUE74" s="33"/>
      <c r="TUF74" s="33"/>
      <c r="TUG74" s="33"/>
      <c r="TUH74" s="33"/>
      <c r="TUI74" s="33"/>
      <c r="TUJ74" s="33"/>
      <c r="TUK74" s="33"/>
      <c r="TUL74" s="33"/>
      <c r="TUM74" s="33"/>
      <c r="TUN74" s="33"/>
      <c r="TUO74" s="33"/>
      <c r="TUP74" s="33"/>
      <c r="TUQ74" s="33"/>
      <c r="TUR74" s="33"/>
      <c r="TUS74" s="33"/>
      <c r="TUT74" s="33"/>
      <c r="TUU74" s="33"/>
      <c r="TUV74" s="33"/>
      <c r="TUW74" s="33"/>
      <c r="TUX74" s="33"/>
      <c r="TUY74" s="33"/>
      <c r="TUZ74" s="33"/>
      <c r="TVA74" s="33"/>
      <c r="TVB74" s="33"/>
      <c r="TVC74" s="33"/>
      <c r="TVD74" s="33"/>
      <c r="TVE74" s="33"/>
      <c r="TVF74" s="33"/>
      <c r="TVG74" s="33"/>
      <c r="TVH74" s="33"/>
      <c r="TVI74" s="33"/>
      <c r="TVJ74" s="33"/>
      <c r="TVK74" s="33"/>
      <c r="TVL74" s="33"/>
      <c r="TVM74" s="33"/>
      <c r="TVN74" s="33"/>
      <c r="TVO74" s="33"/>
      <c r="TVP74" s="33"/>
      <c r="TVQ74" s="33"/>
      <c r="TVR74" s="33"/>
      <c r="TVS74" s="33"/>
      <c r="TVT74" s="33"/>
      <c r="TVU74" s="33"/>
      <c r="TVV74" s="33"/>
      <c r="TVW74" s="33"/>
      <c r="TVX74" s="33"/>
      <c r="TVY74" s="33"/>
      <c r="TVZ74" s="33"/>
      <c r="TWA74" s="33"/>
      <c r="TWB74" s="33"/>
      <c r="TWC74" s="33"/>
      <c r="TWD74" s="33"/>
      <c r="TWE74" s="33"/>
      <c r="TWF74" s="33"/>
      <c r="TWG74" s="33"/>
      <c r="TWH74" s="33"/>
      <c r="TWI74" s="33"/>
      <c r="TWJ74" s="33"/>
      <c r="TWK74" s="33"/>
      <c r="TWL74" s="33"/>
      <c r="TWM74" s="33"/>
      <c r="TWN74" s="33"/>
      <c r="TWO74" s="33"/>
      <c r="TWP74" s="33"/>
      <c r="TWQ74" s="33"/>
      <c r="TWR74" s="33"/>
      <c r="TWS74" s="33"/>
      <c r="TWT74" s="33"/>
      <c r="TWU74" s="33"/>
      <c r="TWV74" s="33"/>
      <c r="TWW74" s="33"/>
      <c r="TWX74" s="33"/>
      <c r="TWY74" s="33"/>
      <c r="TWZ74" s="33"/>
      <c r="TXA74" s="33"/>
      <c r="TXB74" s="33"/>
      <c r="TXC74" s="33"/>
      <c r="TXD74" s="33"/>
      <c r="TXE74" s="33"/>
      <c r="TXF74" s="33"/>
      <c r="TXG74" s="33"/>
      <c r="TXH74" s="33"/>
      <c r="TXI74" s="33"/>
      <c r="TXJ74" s="33"/>
      <c r="TXK74" s="33"/>
      <c r="TXL74" s="33"/>
      <c r="TXM74" s="33"/>
      <c r="TXN74" s="33"/>
      <c r="TXO74" s="33"/>
      <c r="TXP74" s="33"/>
      <c r="TXQ74" s="33"/>
      <c r="TXR74" s="33"/>
      <c r="TXS74" s="33"/>
      <c r="TXT74" s="33"/>
      <c r="TXU74" s="33"/>
      <c r="TXV74" s="33"/>
      <c r="TXW74" s="33"/>
      <c r="TXX74" s="33"/>
      <c r="TXY74" s="33"/>
      <c r="TXZ74" s="33"/>
      <c r="TYA74" s="33"/>
      <c r="TYB74" s="33"/>
      <c r="TYC74" s="33"/>
      <c r="TYD74" s="33"/>
      <c r="TYE74" s="33"/>
      <c r="TYF74" s="33"/>
      <c r="TYG74" s="33"/>
      <c r="TYH74" s="33"/>
      <c r="TYI74" s="33"/>
      <c r="TYJ74" s="33"/>
      <c r="TYK74" s="33"/>
      <c r="TYL74" s="33"/>
      <c r="TYM74" s="33"/>
      <c r="TYN74" s="33"/>
      <c r="TYO74" s="33"/>
      <c r="TYP74" s="33"/>
      <c r="TYQ74" s="33"/>
      <c r="TYR74" s="33"/>
      <c r="TYS74" s="33"/>
      <c r="TYT74" s="33"/>
      <c r="TYU74" s="33"/>
      <c r="TYV74" s="33"/>
      <c r="TYW74" s="33"/>
      <c r="TYX74" s="33"/>
      <c r="TYY74" s="33"/>
      <c r="TYZ74" s="33"/>
      <c r="TZA74" s="33"/>
      <c r="TZB74" s="33"/>
      <c r="TZC74" s="33"/>
      <c r="TZD74" s="33"/>
      <c r="TZE74" s="33"/>
      <c r="TZF74" s="33"/>
      <c r="TZG74" s="33"/>
      <c r="TZH74" s="33"/>
      <c r="TZI74" s="33"/>
      <c r="TZJ74" s="33"/>
      <c r="TZK74" s="33"/>
      <c r="TZL74" s="33"/>
      <c r="TZM74" s="33"/>
      <c r="TZN74" s="33"/>
      <c r="TZO74" s="33"/>
      <c r="TZP74" s="33"/>
      <c r="TZQ74" s="33"/>
      <c r="TZR74" s="33"/>
      <c r="TZS74" s="33"/>
      <c r="TZT74" s="33"/>
      <c r="TZU74" s="33"/>
      <c r="TZV74" s="33"/>
      <c r="TZW74" s="33"/>
      <c r="TZX74" s="33"/>
      <c r="TZY74" s="33"/>
      <c r="TZZ74" s="33"/>
      <c r="UAA74" s="33"/>
      <c r="UAB74" s="33"/>
      <c r="UAC74" s="33"/>
      <c r="UAD74" s="33"/>
      <c r="UAE74" s="33"/>
      <c r="UAF74" s="33"/>
      <c r="UAG74" s="33"/>
      <c r="UAH74" s="33"/>
      <c r="UAI74" s="33"/>
      <c r="UAJ74" s="33"/>
      <c r="UAK74" s="33"/>
      <c r="UAL74" s="33"/>
      <c r="UAM74" s="33"/>
      <c r="UAN74" s="33"/>
      <c r="UAO74" s="33"/>
      <c r="UAP74" s="33"/>
      <c r="UAQ74" s="33"/>
      <c r="UAR74" s="33"/>
      <c r="UAS74" s="33"/>
      <c r="UAT74" s="33"/>
      <c r="UAU74" s="33"/>
      <c r="UAV74" s="33"/>
      <c r="UAW74" s="33"/>
      <c r="UAX74" s="33"/>
      <c r="UAY74" s="33"/>
      <c r="UAZ74" s="33"/>
      <c r="UBA74" s="33"/>
      <c r="UBB74" s="33"/>
      <c r="UBC74" s="33"/>
      <c r="UBD74" s="33"/>
      <c r="UBE74" s="33"/>
      <c r="UBF74" s="33"/>
      <c r="UBG74" s="33"/>
      <c r="UBH74" s="33"/>
      <c r="UBI74" s="33"/>
      <c r="UBJ74" s="33"/>
      <c r="UBK74" s="33"/>
      <c r="UBL74" s="33"/>
      <c r="UBM74" s="33"/>
      <c r="UBN74" s="33"/>
      <c r="UBO74" s="33"/>
      <c r="UBP74" s="33"/>
      <c r="UBQ74" s="33"/>
      <c r="UBR74" s="33"/>
      <c r="UBS74" s="33"/>
      <c r="UBT74" s="33"/>
      <c r="UBU74" s="33"/>
      <c r="UBV74" s="33"/>
      <c r="UBW74" s="33"/>
      <c r="UBX74" s="33"/>
      <c r="UBY74" s="33"/>
      <c r="UBZ74" s="33"/>
      <c r="UCA74" s="33"/>
      <c r="UCB74" s="33"/>
      <c r="UCC74" s="33"/>
      <c r="UCD74" s="33"/>
      <c r="UCE74" s="33"/>
      <c r="UCF74" s="33"/>
      <c r="UCG74" s="33"/>
      <c r="UCH74" s="33"/>
      <c r="UCI74" s="33"/>
      <c r="UCJ74" s="33"/>
      <c r="UCK74" s="33"/>
      <c r="UCL74" s="33"/>
      <c r="UCM74" s="33"/>
      <c r="UCN74" s="33"/>
      <c r="UCO74" s="33"/>
      <c r="UCP74" s="33"/>
      <c r="UCQ74" s="33"/>
      <c r="UCR74" s="33"/>
      <c r="UCS74" s="33"/>
      <c r="UCT74" s="33"/>
      <c r="UCU74" s="33"/>
      <c r="UCV74" s="33"/>
      <c r="UCW74" s="33"/>
      <c r="UCX74" s="33"/>
      <c r="UCY74" s="33"/>
      <c r="UCZ74" s="33"/>
      <c r="UDA74" s="33"/>
      <c r="UDB74" s="33"/>
      <c r="UDC74" s="33"/>
      <c r="UDD74" s="33"/>
      <c r="UDE74" s="33"/>
      <c r="UDF74" s="33"/>
      <c r="UDG74" s="33"/>
      <c r="UDH74" s="33"/>
      <c r="UDI74" s="33"/>
      <c r="UDJ74" s="33"/>
      <c r="UDK74" s="33"/>
      <c r="UDL74" s="33"/>
      <c r="UDM74" s="33"/>
      <c r="UDN74" s="33"/>
      <c r="UDO74" s="33"/>
      <c r="UDP74" s="33"/>
      <c r="UDQ74" s="33"/>
      <c r="UDR74" s="33"/>
      <c r="UDS74" s="33"/>
      <c r="UDT74" s="33"/>
      <c r="UDU74" s="33"/>
      <c r="UDV74" s="33"/>
      <c r="UDW74" s="33"/>
      <c r="UDX74" s="33"/>
      <c r="UDY74" s="33"/>
      <c r="UDZ74" s="33"/>
      <c r="UEA74" s="33"/>
      <c r="UEB74" s="33"/>
      <c r="UEC74" s="33"/>
      <c r="UED74" s="33"/>
      <c r="UEE74" s="33"/>
      <c r="UEF74" s="33"/>
      <c r="UEG74" s="33"/>
      <c r="UEH74" s="33"/>
      <c r="UEI74" s="33"/>
      <c r="UEJ74" s="33"/>
      <c r="UEK74" s="33"/>
      <c r="UEL74" s="33"/>
      <c r="UEM74" s="33"/>
      <c r="UEN74" s="33"/>
      <c r="UEO74" s="33"/>
      <c r="UEP74" s="33"/>
      <c r="UEQ74" s="33"/>
      <c r="UER74" s="33"/>
      <c r="UES74" s="33"/>
      <c r="UET74" s="33"/>
      <c r="UEU74" s="33"/>
      <c r="UEV74" s="33"/>
      <c r="UEW74" s="33"/>
      <c r="UEX74" s="33"/>
      <c r="UEY74" s="33"/>
      <c r="UEZ74" s="33"/>
      <c r="UFA74" s="33"/>
      <c r="UFB74" s="33"/>
      <c r="UFC74" s="33"/>
      <c r="UFD74" s="33"/>
      <c r="UFE74" s="33"/>
      <c r="UFF74" s="33"/>
      <c r="UFG74" s="33"/>
      <c r="UFH74" s="33"/>
      <c r="UFI74" s="33"/>
      <c r="UFJ74" s="33"/>
      <c r="UFK74" s="33"/>
      <c r="UFL74" s="33"/>
      <c r="UFM74" s="33"/>
      <c r="UFN74" s="33"/>
      <c r="UFO74" s="33"/>
      <c r="UFP74" s="33"/>
      <c r="UFQ74" s="33"/>
      <c r="UFR74" s="33"/>
      <c r="UFS74" s="33"/>
      <c r="UFT74" s="33"/>
      <c r="UFU74" s="33"/>
      <c r="UFV74" s="33"/>
      <c r="UFW74" s="33"/>
      <c r="UFX74" s="33"/>
      <c r="UFY74" s="33"/>
      <c r="UFZ74" s="33"/>
      <c r="UGA74" s="33"/>
      <c r="UGB74" s="33"/>
      <c r="UGC74" s="33"/>
      <c r="UGD74" s="33"/>
      <c r="UGE74" s="33"/>
      <c r="UGF74" s="33"/>
      <c r="UGG74" s="33"/>
      <c r="UGH74" s="33"/>
      <c r="UGI74" s="33"/>
      <c r="UGJ74" s="33"/>
      <c r="UGK74" s="33"/>
      <c r="UGL74" s="33"/>
      <c r="UGM74" s="33"/>
      <c r="UGN74" s="33"/>
      <c r="UGO74" s="33"/>
      <c r="UGP74" s="33"/>
      <c r="UGQ74" s="33"/>
      <c r="UGR74" s="33"/>
      <c r="UGS74" s="33"/>
      <c r="UGT74" s="33"/>
      <c r="UGU74" s="33"/>
      <c r="UGV74" s="33"/>
      <c r="UGW74" s="33"/>
      <c r="UGX74" s="33"/>
      <c r="UGY74" s="33"/>
      <c r="UGZ74" s="33"/>
      <c r="UHA74" s="33"/>
      <c r="UHB74" s="33"/>
      <c r="UHC74" s="33"/>
      <c r="UHD74" s="33"/>
      <c r="UHE74" s="33"/>
      <c r="UHF74" s="33"/>
      <c r="UHG74" s="33"/>
      <c r="UHH74" s="33"/>
      <c r="UHI74" s="33"/>
      <c r="UHJ74" s="33"/>
      <c r="UHK74" s="33"/>
      <c r="UHL74" s="33"/>
      <c r="UHM74" s="33"/>
      <c r="UHN74" s="33"/>
      <c r="UHO74" s="33"/>
      <c r="UHP74" s="33"/>
      <c r="UHQ74" s="33"/>
      <c r="UHR74" s="33"/>
      <c r="UHS74" s="33"/>
      <c r="UHT74" s="33"/>
      <c r="UHU74" s="33"/>
      <c r="UHV74" s="33"/>
      <c r="UHW74" s="33"/>
      <c r="UHX74" s="33"/>
      <c r="UHY74" s="33"/>
      <c r="UHZ74" s="33"/>
      <c r="UIA74" s="33"/>
      <c r="UIB74" s="33"/>
      <c r="UIC74" s="33"/>
      <c r="UID74" s="33"/>
      <c r="UIE74" s="33"/>
      <c r="UIF74" s="33"/>
      <c r="UIG74" s="33"/>
      <c r="UIH74" s="33"/>
      <c r="UII74" s="33"/>
      <c r="UIJ74" s="33"/>
      <c r="UIK74" s="33"/>
      <c r="UIL74" s="33"/>
      <c r="UIM74" s="33"/>
      <c r="UIN74" s="33"/>
      <c r="UIO74" s="33"/>
      <c r="UIP74" s="33"/>
      <c r="UIQ74" s="33"/>
      <c r="UIR74" s="33"/>
      <c r="UIS74" s="33"/>
      <c r="UIT74" s="33"/>
      <c r="UIU74" s="33"/>
      <c r="UIV74" s="33"/>
      <c r="UIW74" s="33"/>
      <c r="UIX74" s="33"/>
      <c r="UIY74" s="33"/>
      <c r="UIZ74" s="33"/>
      <c r="UJA74" s="33"/>
      <c r="UJB74" s="33"/>
      <c r="UJC74" s="33"/>
      <c r="UJD74" s="33"/>
      <c r="UJE74" s="33"/>
      <c r="UJF74" s="33"/>
      <c r="UJG74" s="33"/>
      <c r="UJH74" s="33"/>
      <c r="UJI74" s="33"/>
      <c r="UJJ74" s="33"/>
      <c r="UJK74" s="33"/>
      <c r="UJL74" s="33"/>
      <c r="UJM74" s="33"/>
      <c r="UJN74" s="33"/>
      <c r="UJO74" s="33"/>
      <c r="UJP74" s="33"/>
      <c r="UJQ74" s="33"/>
      <c r="UJR74" s="33"/>
      <c r="UJS74" s="33"/>
      <c r="UJT74" s="33"/>
      <c r="UJU74" s="33"/>
      <c r="UJV74" s="33"/>
      <c r="UJW74" s="33"/>
      <c r="UJX74" s="33"/>
      <c r="UJY74" s="33"/>
      <c r="UJZ74" s="33"/>
      <c r="UKA74" s="33"/>
      <c r="UKB74" s="33"/>
      <c r="UKC74" s="33"/>
      <c r="UKD74" s="33"/>
      <c r="UKE74" s="33"/>
      <c r="UKF74" s="33"/>
      <c r="UKG74" s="33"/>
      <c r="UKH74" s="33"/>
      <c r="UKI74" s="33"/>
      <c r="UKJ74" s="33"/>
      <c r="UKK74" s="33"/>
      <c r="UKL74" s="33"/>
      <c r="UKM74" s="33"/>
      <c r="UKN74" s="33"/>
      <c r="UKO74" s="33"/>
      <c r="UKP74" s="33"/>
      <c r="UKQ74" s="33"/>
      <c r="UKR74" s="33"/>
      <c r="UKS74" s="33"/>
      <c r="UKT74" s="33"/>
      <c r="UKU74" s="33"/>
      <c r="UKV74" s="33"/>
      <c r="UKW74" s="33"/>
      <c r="UKX74" s="33"/>
      <c r="UKY74" s="33"/>
      <c r="UKZ74" s="33"/>
      <c r="ULA74" s="33"/>
      <c r="ULB74" s="33"/>
      <c r="ULC74" s="33"/>
      <c r="ULD74" s="33"/>
      <c r="ULE74" s="33"/>
      <c r="ULF74" s="33"/>
      <c r="ULG74" s="33"/>
      <c r="ULH74" s="33"/>
      <c r="ULI74" s="33"/>
      <c r="ULJ74" s="33"/>
      <c r="ULK74" s="33"/>
      <c r="ULL74" s="33"/>
      <c r="ULM74" s="33"/>
      <c r="ULN74" s="33"/>
      <c r="ULO74" s="33"/>
      <c r="ULP74" s="33"/>
      <c r="ULQ74" s="33"/>
      <c r="ULR74" s="33"/>
      <c r="ULS74" s="33"/>
      <c r="ULT74" s="33"/>
      <c r="ULU74" s="33"/>
      <c r="ULV74" s="33"/>
      <c r="ULW74" s="33"/>
      <c r="ULX74" s="33"/>
      <c r="ULY74" s="33"/>
      <c r="ULZ74" s="33"/>
      <c r="UMA74" s="33"/>
      <c r="UMB74" s="33"/>
      <c r="UMC74" s="33"/>
      <c r="UMD74" s="33"/>
      <c r="UME74" s="33"/>
      <c r="UMF74" s="33"/>
      <c r="UMG74" s="33"/>
      <c r="UMH74" s="33"/>
      <c r="UMI74" s="33"/>
      <c r="UMJ74" s="33"/>
      <c r="UMK74" s="33"/>
      <c r="UML74" s="33"/>
      <c r="UMM74" s="33"/>
      <c r="UMN74" s="33"/>
      <c r="UMO74" s="33"/>
      <c r="UMP74" s="33"/>
      <c r="UMQ74" s="33"/>
      <c r="UMR74" s="33"/>
      <c r="UMS74" s="33"/>
      <c r="UMT74" s="33"/>
      <c r="UMU74" s="33"/>
      <c r="UMV74" s="33"/>
      <c r="UMW74" s="33"/>
      <c r="UMX74" s="33"/>
      <c r="UMY74" s="33"/>
      <c r="UMZ74" s="33"/>
      <c r="UNA74" s="33"/>
      <c r="UNB74" s="33"/>
      <c r="UNC74" s="33"/>
      <c r="UND74" s="33"/>
      <c r="UNE74" s="33"/>
      <c r="UNF74" s="33"/>
      <c r="UNG74" s="33"/>
      <c r="UNH74" s="33"/>
      <c r="UNI74" s="33"/>
      <c r="UNJ74" s="33"/>
      <c r="UNK74" s="33"/>
      <c r="UNL74" s="33"/>
      <c r="UNM74" s="33"/>
      <c r="UNN74" s="33"/>
      <c r="UNO74" s="33"/>
      <c r="UNP74" s="33"/>
      <c r="UNQ74" s="33"/>
      <c r="UNR74" s="33"/>
      <c r="UNS74" s="33"/>
      <c r="UNT74" s="33"/>
      <c r="UNU74" s="33"/>
      <c r="UNV74" s="33"/>
      <c r="UNW74" s="33"/>
      <c r="UNX74" s="33"/>
      <c r="UNY74" s="33"/>
      <c r="UNZ74" s="33"/>
      <c r="UOA74" s="33"/>
      <c r="UOB74" s="33"/>
      <c r="UOC74" s="33"/>
      <c r="UOD74" s="33"/>
      <c r="UOE74" s="33"/>
      <c r="UOF74" s="33"/>
      <c r="UOG74" s="33"/>
      <c r="UOH74" s="33"/>
      <c r="UOI74" s="33"/>
      <c r="UOJ74" s="33"/>
      <c r="UOK74" s="33"/>
      <c r="UOL74" s="33"/>
      <c r="UOM74" s="33"/>
      <c r="UON74" s="33"/>
      <c r="UOO74" s="33"/>
      <c r="UOP74" s="33"/>
      <c r="UOQ74" s="33"/>
      <c r="UOR74" s="33"/>
      <c r="UOS74" s="33"/>
      <c r="UOT74" s="33"/>
      <c r="UOU74" s="33"/>
      <c r="UOV74" s="33"/>
      <c r="UOW74" s="33"/>
      <c r="UOX74" s="33"/>
      <c r="UOY74" s="33"/>
      <c r="UOZ74" s="33"/>
      <c r="UPA74" s="33"/>
      <c r="UPB74" s="33"/>
      <c r="UPC74" s="33"/>
      <c r="UPD74" s="33"/>
      <c r="UPE74" s="33"/>
      <c r="UPF74" s="33"/>
      <c r="UPG74" s="33"/>
      <c r="UPH74" s="33"/>
      <c r="UPI74" s="33"/>
      <c r="UPJ74" s="33"/>
      <c r="UPK74" s="33"/>
      <c r="UPL74" s="33"/>
      <c r="UPM74" s="33"/>
      <c r="UPN74" s="33"/>
      <c r="UPO74" s="33"/>
      <c r="UPP74" s="33"/>
      <c r="UPQ74" s="33"/>
      <c r="UPR74" s="33"/>
      <c r="UPS74" s="33"/>
      <c r="UPT74" s="33"/>
      <c r="UPU74" s="33"/>
      <c r="UPV74" s="33"/>
      <c r="UPW74" s="33"/>
      <c r="UPX74" s="33"/>
      <c r="UPY74" s="33"/>
      <c r="UPZ74" s="33"/>
      <c r="UQA74" s="33"/>
      <c r="UQB74" s="33"/>
      <c r="UQC74" s="33"/>
      <c r="UQD74" s="33"/>
      <c r="UQE74" s="33"/>
      <c r="UQF74" s="33"/>
      <c r="UQG74" s="33"/>
      <c r="UQH74" s="33"/>
      <c r="UQI74" s="33"/>
      <c r="UQJ74" s="33"/>
      <c r="UQK74" s="33"/>
      <c r="UQL74" s="33"/>
      <c r="UQM74" s="33"/>
      <c r="UQN74" s="33"/>
      <c r="UQO74" s="33"/>
      <c r="UQP74" s="33"/>
      <c r="UQQ74" s="33"/>
      <c r="UQR74" s="33"/>
      <c r="UQS74" s="33"/>
      <c r="UQT74" s="33"/>
      <c r="UQU74" s="33"/>
      <c r="UQV74" s="33"/>
      <c r="UQW74" s="33"/>
      <c r="UQX74" s="33"/>
      <c r="UQY74" s="33"/>
      <c r="UQZ74" s="33"/>
      <c r="URA74" s="33"/>
      <c r="URB74" s="33"/>
      <c r="URC74" s="33"/>
      <c r="URD74" s="33"/>
      <c r="URE74" s="33"/>
      <c r="URF74" s="33"/>
      <c r="URG74" s="33"/>
      <c r="URH74" s="33"/>
      <c r="URI74" s="33"/>
      <c r="URJ74" s="33"/>
      <c r="URK74" s="33"/>
      <c r="URL74" s="33"/>
      <c r="URM74" s="33"/>
      <c r="URN74" s="33"/>
      <c r="URO74" s="33"/>
      <c r="URP74" s="33"/>
      <c r="URQ74" s="33"/>
      <c r="URR74" s="33"/>
      <c r="URS74" s="33"/>
      <c r="URT74" s="33"/>
      <c r="URU74" s="33"/>
      <c r="URV74" s="33"/>
      <c r="URW74" s="33"/>
      <c r="URX74" s="33"/>
      <c r="URY74" s="33"/>
      <c r="URZ74" s="33"/>
      <c r="USA74" s="33"/>
      <c r="USB74" s="33"/>
      <c r="USC74" s="33"/>
      <c r="USD74" s="33"/>
      <c r="USE74" s="33"/>
      <c r="USF74" s="33"/>
      <c r="USG74" s="33"/>
      <c r="USH74" s="33"/>
      <c r="USI74" s="33"/>
      <c r="USJ74" s="33"/>
      <c r="USK74" s="33"/>
      <c r="USL74" s="33"/>
      <c r="USM74" s="33"/>
      <c r="USN74" s="33"/>
      <c r="USO74" s="33"/>
      <c r="USP74" s="33"/>
      <c r="USQ74" s="33"/>
      <c r="USR74" s="33"/>
      <c r="USS74" s="33"/>
      <c r="UST74" s="33"/>
      <c r="USU74" s="33"/>
      <c r="USV74" s="33"/>
      <c r="USW74" s="33"/>
      <c r="USX74" s="33"/>
      <c r="USY74" s="33"/>
      <c r="USZ74" s="33"/>
      <c r="UTA74" s="33"/>
      <c r="UTB74" s="33"/>
      <c r="UTC74" s="33"/>
      <c r="UTD74" s="33"/>
      <c r="UTE74" s="33"/>
      <c r="UTF74" s="33"/>
      <c r="UTG74" s="33"/>
      <c r="UTH74" s="33"/>
      <c r="UTI74" s="33"/>
      <c r="UTJ74" s="33"/>
      <c r="UTK74" s="33"/>
      <c r="UTL74" s="33"/>
      <c r="UTM74" s="33"/>
      <c r="UTN74" s="33"/>
      <c r="UTO74" s="33"/>
      <c r="UTP74" s="33"/>
      <c r="UTQ74" s="33"/>
      <c r="UTR74" s="33"/>
      <c r="UTS74" s="33"/>
      <c r="UTT74" s="33"/>
      <c r="UTU74" s="33"/>
      <c r="UTV74" s="33"/>
      <c r="UTW74" s="33"/>
      <c r="UTX74" s="33"/>
      <c r="UTY74" s="33"/>
      <c r="UTZ74" s="33"/>
      <c r="UUA74" s="33"/>
      <c r="UUB74" s="33"/>
      <c r="UUC74" s="33"/>
      <c r="UUD74" s="33"/>
      <c r="UUE74" s="33"/>
      <c r="UUF74" s="33"/>
      <c r="UUG74" s="33"/>
      <c r="UUH74" s="33"/>
      <c r="UUI74" s="33"/>
      <c r="UUJ74" s="33"/>
      <c r="UUK74" s="33"/>
      <c r="UUL74" s="33"/>
      <c r="UUM74" s="33"/>
      <c r="UUN74" s="33"/>
      <c r="UUO74" s="33"/>
      <c r="UUP74" s="33"/>
      <c r="UUQ74" s="33"/>
      <c r="UUR74" s="33"/>
      <c r="UUS74" s="33"/>
      <c r="UUT74" s="33"/>
      <c r="UUU74" s="33"/>
      <c r="UUV74" s="33"/>
      <c r="UUW74" s="33"/>
      <c r="UUX74" s="33"/>
      <c r="UUY74" s="33"/>
      <c r="UUZ74" s="33"/>
      <c r="UVA74" s="33"/>
      <c r="UVB74" s="33"/>
      <c r="UVC74" s="33"/>
      <c r="UVD74" s="33"/>
      <c r="UVE74" s="33"/>
      <c r="UVF74" s="33"/>
      <c r="UVG74" s="33"/>
      <c r="UVH74" s="33"/>
      <c r="UVI74" s="33"/>
      <c r="UVJ74" s="33"/>
      <c r="UVK74" s="33"/>
      <c r="UVL74" s="33"/>
      <c r="UVM74" s="33"/>
      <c r="UVN74" s="33"/>
      <c r="UVO74" s="33"/>
      <c r="UVP74" s="33"/>
      <c r="UVQ74" s="33"/>
      <c r="UVR74" s="33"/>
      <c r="UVS74" s="33"/>
      <c r="UVT74" s="33"/>
      <c r="UVU74" s="33"/>
      <c r="UVV74" s="33"/>
      <c r="UVW74" s="33"/>
      <c r="UVX74" s="33"/>
      <c r="UVY74" s="33"/>
      <c r="UVZ74" s="33"/>
      <c r="UWA74" s="33"/>
      <c r="UWB74" s="33"/>
      <c r="UWC74" s="33"/>
      <c r="UWD74" s="33"/>
      <c r="UWE74" s="33"/>
      <c r="UWF74" s="33"/>
      <c r="UWG74" s="33"/>
      <c r="UWH74" s="33"/>
      <c r="UWI74" s="33"/>
      <c r="UWJ74" s="33"/>
      <c r="UWK74" s="33"/>
      <c r="UWL74" s="33"/>
      <c r="UWM74" s="33"/>
      <c r="UWN74" s="33"/>
      <c r="UWO74" s="33"/>
      <c r="UWP74" s="33"/>
      <c r="UWQ74" s="33"/>
      <c r="UWR74" s="33"/>
      <c r="UWS74" s="33"/>
      <c r="UWT74" s="33"/>
      <c r="UWU74" s="33"/>
      <c r="UWV74" s="33"/>
      <c r="UWW74" s="33"/>
      <c r="UWX74" s="33"/>
      <c r="UWY74" s="33"/>
      <c r="UWZ74" s="33"/>
      <c r="UXA74" s="33"/>
      <c r="UXB74" s="33"/>
      <c r="UXC74" s="33"/>
      <c r="UXD74" s="33"/>
      <c r="UXE74" s="33"/>
      <c r="UXF74" s="33"/>
      <c r="UXG74" s="33"/>
      <c r="UXH74" s="33"/>
      <c r="UXI74" s="33"/>
      <c r="UXJ74" s="33"/>
      <c r="UXK74" s="33"/>
      <c r="UXL74" s="33"/>
      <c r="UXM74" s="33"/>
      <c r="UXN74" s="33"/>
      <c r="UXO74" s="33"/>
      <c r="UXP74" s="33"/>
      <c r="UXQ74" s="33"/>
      <c r="UXR74" s="33"/>
      <c r="UXS74" s="33"/>
      <c r="UXT74" s="33"/>
      <c r="UXU74" s="33"/>
      <c r="UXV74" s="33"/>
      <c r="UXW74" s="33"/>
      <c r="UXX74" s="33"/>
      <c r="UXY74" s="33"/>
      <c r="UXZ74" s="33"/>
      <c r="UYA74" s="33"/>
      <c r="UYB74" s="33"/>
      <c r="UYC74" s="33"/>
      <c r="UYD74" s="33"/>
      <c r="UYE74" s="33"/>
      <c r="UYF74" s="33"/>
      <c r="UYG74" s="33"/>
      <c r="UYH74" s="33"/>
      <c r="UYI74" s="33"/>
      <c r="UYJ74" s="33"/>
      <c r="UYK74" s="33"/>
      <c r="UYL74" s="33"/>
      <c r="UYM74" s="33"/>
      <c r="UYN74" s="33"/>
      <c r="UYO74" s="33"/>
      <c r="UYP74" s="33"/>
      <c r="UYQ74" s="33"/>
      <c r="UYR74" s="33"/>
      <c r="UYS74" s="33"/>
      <c r="UYT74" s="33"/>
      <c r="UYU74" s="33"/>
      <c r="UYV74" s="33"/>
      <c r="UYW74" s="33"/>
      <c r="UYX74" s="33"/>
      <c r="UYY74" s="33"/>
      <c r="UYZ74" s="33"/>
      <c r="UZA74" s="33"/>
      <c r="UZB74" s="33"/>
      <c r="UZC74" s="33"/>
      <c r="UZD74" s="33"/>
      <c r="UZE74" s="33"/>
      <c r="UZF74" s="33"/>
      <c r="UZG74" s="33"/>
      <c r="UZH74" s="33"/>
      <c r="UZI74" s="33"/>
      <c r="UZJ74" s="33"/>
      <c r="UZK74" s="33"/>
      <c r="UZL74" s="33"/>
      <c r="UZM74" s="33"/>
      <c r="UZN74" s="33"/>
      <c r="UZO74" s="33"/>
      <c r="UZP74" s="33"/>
      <c r="UZQ74" s="33"/>
      <c r="UZR74" s="33"/>
      <c r="UZS74" s="33"/>
      <c r="UZT74" s="33"/>
      <c r="UZU74" s="33"/>
      <c r="UZV74" s="33"/>
      <c r="UZW74" s="33"/>
      <c r="UZX74" s="33"/>
      <c r="UZY74" s="33"/>
      <c r="UZZ74" s="33"/>
      <c r="VAA74" s="33"/>
      <c r="VAB74" s="33"/>
      <c r="VAC74" s="33"/>
      <c r="VAD74" s="33"/>
      <c r="VAE74" s="33"/>
      <c r="VAF74" s="33"/>
      <c r="VAG74" s="33"/>
      <c r="VAH74" s="33"/>
      <c r="VAI74" s="33"/>
      <c r="VAJ74" s="33"/>
      <c r="VAK74" s="33"/>
      <c r="VAL74" s="33"/>
      <c r="VAM74" s="33"/>
      <c r="VAN74" s="33"/>
      <c r="VAO74" s="33"/>
      <c r="VAP74" s="33"/>
      <c r="VAQ74" s="33"/>
      <c r="VAR74" s="33"/>
      <c r="VAS74" s="33"/>
      <c r="VAT74" s="33"/>
      <c r="VAU74" s="33"/>
      <c r="VAV74" s="33"/>
      <c r="VAW74" s="33"/>
      <c r="VAX74" s="33"/>
      <c r="VAY74" s="33"/>
      <c r="VAZ74" s="33"/>
      <c r="VBA74" s="33"/>
      <c r="VBB74" s="33"/>
      <c r="VBC74" s="33"/>
      <c r="VBD74" s="33"/>
      <c r="VBE74" s="33"/>
      <c r="VBF74" s="33"/>
      <c r="VBG74" s="33"/>
      <c r="VBH74" s="33"/>
      <c r="VBI74" s="33"/>
      <c r="VBJ74" s="33"/>
      <c r="VBK74" s="33"/>
      <c r="VBL74" s="33"/>
      <c r="VBM74" s="33"/>
      <c r="VBN74" s="33"/>
      <c r="VBO74" s="33"/>
      <c r="VBP74" s="33"/>
      <c r="VBQ74" s="33"/>
      <c r="VBR74" s="33"/>
      <c r="VBS74" s="33"/>
      <c r="VBT74" s="33"/>
      <c r="VBU74" s="33"/>
      <c r="VBV74" s="33"/>
      <c r="VBW74" s="33"/>
      <c r="VBX74" s="33"/>
      <c r="VBY74" s="33"/>
      <c r="VBZ74" s="33"/>
      <c r="VCA74" s="33"/>
      <c r="VCB74" s="33"/>
      <c r="VCC74" s="33"/>
      <c r="VCD74" s="33"/>
      <c r="VCE74" s="33"/>
      <c r="VCF74" s="33"/>
      <c r="VCG74" s="33"/>
      <c r="VCH74" s="33"/>
      <c r="VCI74" s="33"/>
      <c r="VCJ74" s="33"/>
      <c r="VCK74" s="33"/>
      <c r="VCL74" s="33"/>
      <c r="VCM74" s="33"/>
      <c r="VCN74" s="33"/>
      <c r="VCO74" s="33"/>
      <c r="VCP74" s="33"/>
      <c r="VCQ74" s="33"/>
      <c r="VCR74" s="33"/>
      <c r="VCS74" s="33"/>
      <c r="VCT74" s="33"/>
      <c r="VCU74" s="33"/>
      <c r="VCV74" s="33"/>
      <c r="VCW74" s="33"/>
      <c r="VCX74" s="33"/>
      <c r="VCY74" s="33"/>
      <c r="VCZ74" s="33"/>
      <c r="VDA74" s="33"/>
      <c r="VDB74" s="33"/>
      <c r="VDC74" s="33"/>
      <c r="VDD74" s="33"/>
      <c r="VDE74" s="33"/>
      <c r="VDF74" s="33"/>
      <c r="VDG74" s="33"/>
      <c r="VDH74" s="33"/>
      <c r="VDI74" s="33"/>
      <c r="VDJ74" s="33"/>
      <c r="VDK74" s="33"/>
      <c r="VDL74" s="33"/>
      <c r="VDM74" s="33"/>
      <c r="VDN74" s="33"/>
      <c r="VDO74" s="33"/>
      <c r="VDP74" s="33"/>
      <c r="VDQ74" s="33"/>
      <c r="VDR74" s="33"/>
      <c r="VDS74" s="33"/>
      <c r="VDT74" s="33"/>
      <c r="VDU74" s="33"/>
      <c r="VDV74" s="33"/>
      <c r="VDW74" s="33"/>
      <c r="VDX74" s="33"/>
      <c r="VDY74" s="33"/>
      <c r="VDZ74" s="33"/>
      <c r="VEA74" s="33"/>
      <c r="VEB74" s="33"/>
      <c r="VEC74" s="33"/>
      <c r="VED74" s="33"/>
      <c r="VEE74" s="33"/>
      <c r="VEF74" s="33"/>
      <c r="VEG74" s="33"/>
      <c r="VEH74" s="33"/>
      <c r="VEI74" s="33"/>
      <c r="VEJ74" s="33"/>
      <c r="VEK74" s="33"/>
      <c r="VEL74" s="33"/>
      <c r="VEM74" s="33"/>
      <c r="VEN74" s="33"/>
      <c r="VEO74" s="33"/>
      <c r="VEP74" s="33"/>
      <c r="VEQ74" s="33"/>
      <c r="VER74" s="33"/>
      <c r="VES74" s="33"/>
      <c r="VET74" s="33"/>
      <c r="VEU74" s="33"/>
      <c r="VEV74" s="33"/>
      <c r="VEW74" s="33"/>
      <c r="VEX74" s="33"/>
      <c r="VEY74" s="33"/>
      <c r="VEZ74" s="33"/>
      <c r="VFA74" s="33"/>
      <c r="VFB74" s="33"/>
      <c r="VFC74" s="33"/>
      <c r="VFD74" s="33"/>
      <c r="VFE74" s="33"/>
      <c r="VFF74" s="33"/>
      <c r="VFG74" s="33"/>
      <c r="VFH74" s="33"/>
      <c r="VFI74" s="33"/>
      <c r="VFJ74" s="33"/>
      <c r="VFK74" s="33"/>
      <c r="VFL74" s="33"/>
      <c r="VFM74" s="33"/>
      <c r="VFN74" s="33"/>
      <c r="VFO74" s="33"/>
      <c r="VFP74" s="33"/>
      <c r="VFQ74" s="33"/>
      <c r="VFR74" s="33"/>
      <c r="VFS74" s="33"/>
      <c r="VFT74" s="33"/>
      <c r="VFU74" s="33"/>
      <c r="VFV74" s="33"/>
      <c r="VFW74" s="33"/>
      <c r="VFX74" s="33"/>
      <c r="VFY74" s="33"/>
      <c r="VFZ74" s="33"/>
      <c r="VGA74" s="33"/>
      <c r="VGB74" s="33"/>
      <c r="VGC74" s="33"/>
      <c r="VGD74" s="33"/>
      <c r="VGE74" s="33"/>
      <c r="VGF74" s="33"/>
      <c r="VGG74" s="33"/>
      <c r="VGH74" s="33"/>
      <c r="VGI74" s="33"/>
      <c r="VGJ74" s="33"/>
      <c r="VGK74" s="33"/>
      <c r="VGL74" s="33"/>
      <c r="VGM74" s="33"/>
      <c r="VGN74" s="33"/>
      <c r="VGO74" s="33"/>
      <c r="VGP74" s="33"/>
      <c r="VGQ74" s="33"/>
      <c r="VGR74" s="33"/>
      <c r="VGS74" s="33"/>
      <c r="VGT74" s="33"/>
      <c r="VGU74" s="33"/>
      <c r="VGV74" s="33"/>
      <c r="VGW74" s="33"/>
      <c r="VGX74" s="33"/>
      <c r="VGY74" s="33"/>
      <c r="VGZ74" s="33"/>
      <c r="VHA74" s="33"/>
      <c r="VHB74" s="33"/>
      <c r="VHC74" s="33"/>
      <c r="VHD74" s="33"/>
      <c r="VHE74" s="33"/>
      <c r="VHF74" s="33"/>
      <c r="VHG74" s="33"/>
      <c r="VHH74" s="33"/>
      <c r="VHI74" s="33"/>
      <c r="VHJ74" s="33"/>
      <c r="VHK74" s="33"/>
      <c r="VHL74" s="33"/>
      <c r="VHM74" s="33"/>
      <c r="VHN74" s="33"/>
      <c r="VHO74" s="33"/>
      <c r="VHP74" s="33"/>
      <c r="VHQ74" s="33"/>
      <c r="VHR74" s="33"/>
      <c r="VHS74" s="33"/>
      <c r="VHT74" s="33"/>
      <c r="VHU74" s="33"/>
      <c r="VHV74" s="33"/>
      <c r="VHW74" s="33"/>
      <c r="VHX74" s="33"/>
      <c r="VHY74" s="33"/>
      <c r="VHZ74" s="33"/>
      <c r="VIA74" s="33"/>
      <c r="VIB74" s="33"/>
      <c r="VIC74" s="33"/>
      <c r="VID74" s="33"/>
      <c r="VIE74" s="33"/>
      <c r="VIF74" s="33"/>
      <c r="VIG74" s="33"/>
      <c r="VIH74" s="33"/>
      <c r="VII74" s="33"/>
      <c r="VIJ74" s="33"/>
      <c r="VIK74" s="33"/>
      <c r="VIL74" s="33"/>
      <c r="VIM74" s="33"/>
      <c r="VIN74" s="33"/>
      <c r="VIO74" s="33"/>
      <c r="VIP74" s="33"/>
      <c r="VIQ74" s="33"/>
      <c r="VIR74" s="33"/>
      <c r="VIS74" s="33"/>
      <c r="VIT74" s="33"/>
      <c r="VIU74" s="33"/>
      <c r="VIV74" s="33"/>
      <c r="VIW74" s="33"/>
      <c r="VIX74" s="33"/>
      <c r="VIY74" s="33"/>
      <c r="VIZ74" s="33"/>
      <c r="VJA74" s="33"/>
      <c r="VJB74" s="33"/>
      <c r="VJC74" s="33"/>
      <c r="VJD74" s="33"/>
      <c r="VJE74" s="33"/>
      <c r="VJF74" s="33"/>
      <c r="VJG74" s="33"/>
      <c r="VJH74" s="33"/>
      <c r="VJI74" s="33"/>
      <c r="VJJ74" s="33"/>
      <c r="VJK74" s="33"/>
      <c r="VJL74" s="33"/>
      <c r="VJM74" s="33"/>
      <c r="VJN74" s="33"/>
      <c r="VJO74" s="33"/>
      <c r="VJP74" s="33"/>
      <c r="VJQ74" s="33"/>
      <c r="VJR74" s="33"/>
      <c r="VJS74" s="33"/>
      <c r="VJT74" s="33"/>
      <c r="VJU74" s="33"/>
      <c r="VJV74" s="33"/>
      <c r="VJW74" s="33"/>
      <c r="VJX74" s="33"/>
      <c r="VJY74" s="33"/>
      <c r="VJZ74" s="33"/>
      <c r="VKA74" s="33"/>
      <c r="VKB74" s="33"/>
      <c r="VKC74" s="33"/>
      <c r="VKD74" s="33"/>
      <c r="VKE74" s="33"/>
      <c r="VKF74" s="33"/>
      <c r="VKG74" s="33"/>
      <c r="VKH74" s="33"/>
      <c r="VKI74" s="33"/>
      <c r="VKJ74" s="33"/>
      <c r="VKK74" s="33"/>
      <c r="VKL74" s="33"/>
      <c r="VKM74" s="33"/>
      <c r="VKN74" s="33"/>
      <c r="VKO74" s="33"/>
      <c r="VKP74" s="33"/>
      <c r="VKQ74" s="33"/>
      <c r="VKR74" s="33"/>
      <c r="VKS74" s="33"/>
      <c r="VKT74" s="33"/>
      <c r="VKU74" s="33"/>
      <c r="VKV74" s="33"/>
      <c r="VKW74" s="33"/>
      <c r="VKX74" s="33"/>
      <c r="VKY74" s="33"/>
      <c r="VKZ74" s="33"/>
      <c r="VLA74" s="33"/>
      <c r="VLB74" s="33"/>
      <c r="VLC74" s="33"/>
      <c r="VLD74" s="33"/>
      <c r="VLE74" s="33"/>
      <c r="VLF74" s="33"/>
      <c r="VLG74" s="33"/>
      <c r="VLH74" s="33"/>
      <c r="VLI74" s="33"/>
      <c r="VLJ74" s="33"/>
      <c r="VLK74" s="33"/>
      <c r="VLL74" s="33"/>
      <c r="VLM74" s="33"/>
      <c r="VLN74" s="33"/>
      <c r="VLO74" s="33"/>
      <c r="VLP74" s="33"/>
      <c r="VLQ74" s="33"/>
      <c r="VLR74" s="33"/>
      <c r="VLS74" s="33"/>
      <c r="VLT74" s="33"/>
      <c r="VLU74" s="33"/>
      <c r="VLV74" s="33"/>
      <c r="VLW74" s="33"/>
      <c r="VLX74" s="33"/>
      <c r="VLY74" s="33"/>
      <c r="VLZ74" s="33"/>
      <c r="VMA74" s="33"/>
      <c r="VMB74" s="33"/>
      <c r="VMC74" s="33"/>
      <c r="VMD74" s="33"/>
      <c r="VME74" s="33"/>
      <c r="VMF74" s="33"/>
      <c r="VMG74" s="33"/>
      <c r="VMH74" s="33"/>
      <c r="VMI74" s="33"/>
      <c r="VMJ74" s="33"/>
      <c r="VMK74" s="33"/>
      <c r="VML74" s="33"/>
      <c r="VMM74" s="33"/>
      <c r="VMN74" s="33"/>
      <c r="VMO74" s="33"/>
      <c r="VMP74" s="33"/>
      <c r="VMQ74" s="33"/>
      <c r="VMR74" s="33"/>
      <c r="VMS74" s="33"/>
      <c r="VMT74" s="33"/>
      <c r="VMU74" s="33"/>
      <c r="VMV74" s="33"/>
      <c r="VMW74" s="33"/>
      <c r="VMX74" s="33"/>
      <c r="VMY74" s="33"/>
      <c r="VMZ74" s="33"/>
      <c r="VNA74" s="33"/>
      <c r="VNB74" s="33"/>
      <c r="VNC74" s="33"/>
      <c r="VND74" s="33"/>
      <c r="VNE74" s="33"/>
      <c r="VNF74" s="33"/>
      <c r="VNG74" s="33"/>
      <c r="VNH74" s="33"/>
      <c r="VNI74" s="33"/>
      <c r="VNJ74" s="33"/>
      <c r="VNK74" s="33"/>
      <c r="VNL74" s="33"/>
      <c r="VNM74" s="33"/>
      <c r="VNN74" s="33"/>
      <c r="VNO74" s="33"/>
      <c r="VNP74" s="33"/>
      <c r="VNQ74" s="33"/>
      <c r="VNR74" s="33"/>
      <c r="VNS74" s="33"/>
      <c r="VNT74" s="33"/>
      <c r="VNU74" s="33"/>
      <c r="VNV74" s="33"/>
      <c r="VNW74" s="33"/>
      <c r="VNX74" s="33"/>
      <c r="VNY74" s="33"/>
      <c r="VNZ74" s="33"/>
      <c r="VOA74" s="33"/>
      <c r="VOB74" s="33"/>
      <c r="VOC74" s="33"/>
      <c r="VOD74" s="33"/>
      <c r="VOE74" s="33"/>
      <c r="VOF74" s="33"/>
      <c r="VOG74" s="33"/>
      <c r="VOH74" s="33"/>
      <c r="VOI74" s="33"/>
      <c r="VOJ74" s="33"/>
      <c r="VOK74" s="33"/>
      <c r="VOL74" s="33"/>
      <c r="VOM74" s="33"/>
      <c r="VON74" s="33"/>
      <c r="VOO74" s="33"/>
      <c r="VOP74" s="33"/>
      <c r="VOQ74" s="33"/>
      <c r="VOR74" s="33"/>
      <c r="VOS74" s="33"/>
      <c r="VOT74" s="33"/>
      <c r="VOU74" s="33"/>
      <c r="VOV74" s="33"/>
      <c r="VOW74" s="33"/>
      <c r="VOX74" s="33"/>
      <c r="VOY74" s="33"/>
      <c r="VOZ74" s="33"/>
      <c r="VPA74" s="33"/>
      <c r="VPB74" s="33"/>
      <c r="VPC74" s="33"/>
      <c r="VPD74" s="33"/>
      <c r="VPE74" s="33"/>
      <c r="VPF74" s="33"/>
      <c r="VPG74" s="33"/>
      <c r="VPH74" s="33"/>
      <c r="VPI74" s="33"/>
      <c r="VPJ74" s="33"/>
      <c r="VPK74" s="33"/>
      <c r="VPL74" s="33"/>
      <c r="VPM74" s="33"/>
      <c r="VPN74" s="33"/>
      <c r="VPO74" s="33"/>
      <c r="VPP74" s="33"/>
      <c r="VPQ74" s="33"/>
      <c r="VPR74" s="33"/>
      <c r="VPS74" s="33"/>
      <c r="VPT74" s="33"/>
      <c r="VPU74" s="33"/>
      <c r="VPV74" s="33"/>
      <c r="VPW74" s="33"/>
      <c r="VPX74" s="33"/>
      <c r="VPY74" s="33"/>
      <c r="VPZ74" s="33"/>
      <c r="VQA74" s="33"/>
      <c r="VQB74" s="33"/>
      <c r="VQC74" s="33"/>
      <c r="VQD74" s="33"/>
      <c r="VQE74" s="33"/>
      <c r="VQF74" s="33"/>
      <c r="VQG74" s="33"/>
      <c r="VQH74" s="33"/>
      <c r="VQI74" s="33"/>
      <c r="VQJ74" s="33"/>
      <c r="VQK74" s="33"/>
      <c r="VQL74" s="33"/>
      <c r="VQM74" s="33"/>
      <c r="VQN74" s="33"/>
      <c r="VQO74" s="33"/>
      <c r="VQP74" s="33"/>
      <c r="VQQ74" s="33"/>
      <c r="VQR74" s="33"/>
      <c r="VQS74" s="33"/>
      <c r="VQT74" s="33"/>
      <c r="VQU74" s="33"/>
      <c r="VQV74" s="33"/>
      <c r="VQW74" s="33"/>
      <c r="VQX74" s="33"/>
      <c r="VQY74" s="33"/>
      <c r="VQZ74" s="33"/>
      <c r="VRA74" s="33"/>
      <c r="VRB74" s="33"/>
      <c r="VRC74" s="33"/>
      <c r="VRD74" s="33"/>
      <c r="VRE74" s="33"/>
      <c r="VRF74" s="33"/>
      <c r="VRG74" s="33"/>
      <c r="VRH74" s="33"/>
      <c r="VRI74" s="33"/>
      <c r="VRJ74" s="33"/>
      <c r="VRK74" s="33"/>
      <c r="VRL74" s="33"/>
      <c r="VRM74" s="33"/>
      <c r="VRN74" s="33"/>
      <c r="VRO74" s="33"/>
      <c r="VRP74" s="33"/>
      <c r="VRQ74" s="33"/>
      <c r="VRR74" s="33"/>
      <c r="VRS74" s="33"/>
      <c r="VRT74" s="33"/>
      <c r="VRU74" s="33"/>
      <c r="VRV74" s="33"/>
      <c r="VRW74" s="33"/>
      <c r="VRX74" s="33"/>
      <c r="VRY74" s="33"/>
      <c r="VRZ74" s="33"/>
      <c r="VSA74" s="33"/>
      <c r="VSB74" s="33"/>
      <c r="VSC74" s="33"/>
      <c r="VSD74" s="33"/>
      <c r="VSE74" s="33"/>
      <c r="VSF74" s="33"/>
      <c r="VSG74" s="33"/>
      <c r="VSH74" s="33"/>
      <c r="VSI74" s="33"/>
      <c r="VSJ74" s="33"/>
      <c r="VSK74" s="33"/>
      <c r="VSL74" s="33"/>
      <c r="VSM74" s="33"/>
      <c r="VSN74" s="33"/>
      <c r="VSO74" s="33"/>
      <c r="VSP74" s="33"/>
      <c r="VSQ74" s="33"/>
      <c r="VSR74" s="33"/>
      <c r="VSS74" s="33"/>
      <c r="VST74" s="33"/>
      <c r="VSU74" s="33"/>
      <c r="VSV74" s="33"/>
      <c r="VSW74" s="33"/>
      <c r="VSX74" s="33"/>
      <c r="VSY74" s="33"/>
      <c r="VSZ74" s="33"/>
      <c r="VTA74" s="33"/>
      <c r="VTB74" s="33"/>
      <c r="VTC74" s="33"/>
      <c r="VTD74" s="33"/>
      <c r="VTE74" s="33"/>
      <c r="VTF74" s="33"/>
      <c r="VTG74" s="33"/>
      <c r="VTH74" s="33"/>
      <c r="VTI74" s="33"/>
      <c r="VTJ74" s="33"/>
      <c r="VTK74" s="33"/>
      <c r="VTL74" s="33"/>
      <c r="VTM74" s="33"/>
      <c r="VTN74" s="33"/>
      <c r="VTO74" s="33"/>
      <c r="VTP74" s="33"/>
      <c r="VTQ74" s="33"/>
      <c r="VTR74" s="33"/>
      <c r="VTS74" s="33"/>
      <c r="VTT74" s="33"/>
      <c r="VTU74" s="33"/>
      <c r="VTV74" s="33"/>
      <c r="VTW74" s="33"/>
      <c r="VTX74" s="33"/>
      <c r="VTY74" s="33"/>
      <c r="VTZ74" s="33"/>
      <c r="VUA74" s="33"/>
      <c r="VUB74" s="33"/>
      <c r="VUC74" s="33"/>
      <c r="VUD74" s="33"/>
      <c r="VUE74" s="33"/>
      <c r="VUF74" s="33"/>
      <c r="VUG74" s="33"/>
      <c r="VUH74" s="33"/>
      <c r="VUI74" s="33"/>
      <c r="VUJ74" s="33"/>
      <c r="VUK74" s="33"/>
      <c r="VUL74" s="33"/>
      <c r="VUM74" s="33"/>
      <c r="VUN74" s="33"/>
      <c r="VUO74" s="33"/>
      <c r="VUP74" s="33"/>
      <c r="VUQ74" s="33"/>
      <c r="VUR74" s="33"/>
      <c r="VUS74" s="33"/>
      <c r="VUT74" s="33"/>
      <c r="VUU74" s="33"/>
      <c r="VUV74" s="33"/>
      <c r="VUW74" s="33"/>
      <c r="VUX74" s="33"/>
      <c r="VUY74" s="33"/>
      <c r="VUZ74" s="33"/>
      <c r="VVA74" s="33"/>
      <c r="VVB74" s="33"/>
      <c r="VVC74" s="33"/>
      <c r="VVD74" s="33"/>
      <c r="VVE74" s="33"/>
      <c r="VVF74" s="33"/>
      <c r="VVG74" s="33"/>
      <c r="VVH74" s="33"/>
      <c r="VVI74" s="33"/>
      <c r="VVJ74" s="33"/>
      <c r="VVK74" s="33"/>
      <c r="VVL74" s="33"/>
      <c r="VVM74" s="33"/>
      <c r="VVN74" s="33"/>
      <c r="VVO74" s="33"/>
      <c r="VVP74" s="33"/>
      <c r="VVQ74" s="33"/>
      <c r="VVR74" s="33"/>
      <c r="VVS74" s="33"/>
      <c r="VVT74" s="33"/>
      <c r="VVU74" s="33"/>
      <c r="VVV74" s="33"/>
      <c r="VVW74" s="33"/>
      <c r="VVX74" s="33"/>
      <c r="VVY74" s="33"/>
      <c r="VVZ74" s="33"/>
      <c r="VWA74" s="33"/>
      <c r="VWB74" s="33"/>
      <c r="VWC74" s="33"/>
      <c r="VWD74" s="33"/>
      <c r="VWE74" s="33"/>
      <c r="VWF74" s="33"/>
      <c r="VWG74" s="33"/>
      <c r="VWH74" s="33"/>
      <c r="VWI74" s="33"/>
      <c r="VWJ74" s="33"/>
      <c r="VWK74" s="33"/>
      <c r="VWL74" s="33"/>
      <c r="VWM74" s="33"/>
      <c r="VWN74" s="33"/>
      <c r="VWO74" s="33"/>
      <c r="VWP74" s="33"/>
      <c r="VWQ74" s="33"/>
      <c r="VWR74" s="33"/>
      <c r="VWS74" s="33"/>
      <c r="VWT74" s="33"/>
      <c r="VWU74" s="33"/>
      <c r="VWV74" s="33"/>
      <c r="VWW74" s="33"/>
      <c r="VWX74" s="33"/>
      <c r="VWY74" s="33"/>
      <c r="VWZ74" s="33"/>
      <c r="VXA74" s="33"/>
      <c r="VXB74" s="33"/>
      <c r="VXC74" s="33"/>
      <c r="VXD74" s="33"/>
      <c r="VXE74" s="33"/>
      <c r="VXF74" s="33"/>
      <c r="VXG74" s="33"/>
      <c r="VXH74" s="33"/>
      <c r="VXI74" s="33"/>
      <c r="VXJ74" s="33"/>
      <c r="VXK74" s="33"/>
      <c r="VXL74" s="33"/>
      <c r="VXM74" s="33"/>
      <c r="VXN74" s="33"/>
      <c r="VXO74" s="33"/>
      <c r="VXP74" s="33"/>
      <c r="VXQ74" s="33"/>
      <c r="VXR74" s="33"/>
      <c r="VXS74" s="33"/>
      <c r="VXT74" s="33"/>
      <c r="VXU74" s="33"/>
      <c r="VXV74" s="33"/>
      <c r="VXW74" s="33"/>
      <c r="VXX74" s="33"/>
      <c r="VXY74" s="33"/>
      <c r="VXZ74" s="33"/>
      <c r="VYA74" s="33"/>
      <c r="VYB74" s="33"/>
      <c r="VYC74" s="33"/>
      <c r="VYD74" s="33"/>
      <c r="VYE74" s="33"/>
      <c r="VYF74" s="33"/>
      <c r="VYG74" s="33"/>
      <c r="VYH74" s="33"/>
      <c r="VYI74" s="33"/>
      <c r="VYJ74" s="33"/>
      <c r="VYK74" s="33"/>
      <c r="VYL74" s="33"/>
      <c r="VYM74" s="33"/>
      <c r="VYN74" s="33"/>
      <c r="VYO74" s="33"/>
      <c r="VYP74" s="33"/>
      <c r="VYQ74" s="33"/>
      <c r="VYR74" s="33"/>
      <c r="VYS74" s="33"/>
      <c r="VYT74" s="33"/>
      <c r="VYU74" s="33"/>
      <c r="VYV74" s="33"/>
      <c r="VYW74" s="33"/>
      <c r="VYX74" s="33"/>
      <c r="VYY74" s="33"/>
      <c r="VYZ74" s="33"/>
      <c r="VZA74" s="33"/>
      <c r="VZB74" s="33"/>
      <c r="VZC74" s="33"/>
      <c r="VZD74" s="33"/>
      <c r="VZE74" s="33"/>
      <c r="VZF74" s="33"/>
      <c r="VZG74" s="33"/>
      <c r="VZH74" s="33"/>
      <c r="VZI74" s="33"/>
      <c r="VZJ74" s="33"/>
      <c r="VZK74" s="33"/>
      <c r="VZL74" s="33"/>
      <c r="VZM74" s="33"/>
      <c r="VZN74" s="33"/>
      <c r="VZO74" s="33"/>
      <c r="VZP74" s="33"/>
      <c r="VZQ74" s="33"/>
      <c r="VZR74" s="33"/>
      <c r="VZS74" s="33"/>
      <c r="VZT74" s="33"/>
      <c r="VZU74" s="33"/>
      <c r="VZV74" s="33"/>
      <c r="VZW74" s="33"/>
      <c r="VZX74" s="33"/>
      <c r="VZY74" s="33"/>
      <c r="VZZ74" s="33"/>
      <c r="WAA74" s="33"/>
      <c r="WAB74" s="33"/>
      <c r="WAC74" s="33"/>
      <c r="WAD74" s="33"/>
      <c r="WAE74" s="33"/>
      <c r="WAF74" s="33"/>
      <c r="WAG74" s="33"/>
      <c r="WAH74" s="33"/>
      <c r="WAI74" s="33"/>
      <c r="WAJ74" s="33"/>
      <c r="WAK74" s="33"/>
      <c r="WAL74" s="33"/>
      <c r="WAM74" s="33"/>
      <c r="WAN74" s="33"/>
      <c r="WAO74" s="33"/>
      <c r="WAP74" s="33"/>
      <c r="WAQ74" s="33"/>
      <c r="WAR74" s="33"/>
      <c r="WAS74" s="33"/>
      <c r="WAT74" s="33"/>
      <c r="WAU74" s="33"/>
      <c r="WAV74" s="33"/>
      <c r="WAW74" s="33"/>
      <c r="WAX74" s="33"/>
      <c r="WAY74" s="33"/>
      <c r="WAZ74" s="33"/>
      <c r="WBA74" s="33"/>
      <c r="WBB74" s="33"/>
      <c r="WBC74" s="33"/>
      <c r="WBD74" s="33"/>
      <c r="WBE74" s="33"/>
      <c r="WBF74" s="33"/>
      <c r="WBG74" s="33"/>
      <c r="WBH74" s="33"/>
      <c r="WBI74" s="33"/>
      <c r="WBJ74" s="33"/>
      <c r="WBK74" s="33"/>
      <c r="WBL74" s="33"/>
      <c r="WBM74" s="33"/>
      <c r="WBN74" s="33"/>
      <c r="WBO74" s="33"/>
      <c r="WBP74" s="33"/>
      <c r="WBQ74" s="33"/>
      <c r="WBR74" s="33"/>
      <c r="WBS74" s="33"/>
      <c r="WBT74" s="33"/>
      <c r="WBU74" s="33"/>
      <c r="WBV74" s="33"/>
      <c r="WBW74" s="33"/>
      <c r="WBX74" s="33"/>
      <c r="WBY74" s="33"/>
      <c r="WBZ74" s="33"/>
      <c r="WCA74" s="33"/>
      <c r="WCB74" s="33"/>
      <c r="WCC74" s="33"/>
      <c r="WCD74" s="33"/>
      <c r="WCE74" s="33"/>
      <c r="WCF74" s="33"/>
      <c r="WCG74" s="33"/>
      <c r="WCH74" s="33"/>
      <c r="WCI74" s="33"/>
      <c r="WCJ74" s="33"/>
      <c r="WCK74" s="33"/>
      <c r="WCL74" s="33"/>
      <c r="WCM74" s="33"/>
      <c r="WCN74" s="33"/>
      <c r="WCO74" s="33"/>
      <c r="WCP74" s="33"/>
      <c r="WCQ74" s="33"/>
      <c r="WCR74" s="33"/>
      <c r="WCS74" s="33"/>
      <c r="WCT74" s="33"/>
      <c r="WCU74" s="33"/>
      <c r="WCV74" s="33"/>
      <c r="WCW74" s="33"/>
      <c r="WCX74" s="33"/>
      <c r="WCY74" s="33"/>
      <c r="WCZ74" s="33"/>
      <c r="WDA74" s="33"/>
      <c r="WDB74" s="33"/>
      <c r="WDC74" s="33"/>
      <c r="WDD74" s="33"/>
      <c r="WDE74" s="33"/>
      <c r="WDF74" s="33"/>
      <c r="WDG74" s="33"/>
      <c r="WDH74" s="33"/>
      <c r="WDI74" s="33"/>
      <c r="WDJ74" s="33"/>
      <c r="WDK74" s="33"/>
      <c r="WDL74" s="33"/>
      <c r="WDM74" s="33"/>
      <c r="WDN74" s="33"/>
      <c r="WDO74" s="33"/>
      <c r="WDP74" s="33"/>
      <c r="WDQ74" s="33"/>
      <c r="WDR74" s="33"/>
      <c r="WDS74" s="33"/>
      <c r="WDT74" s="33"/>
      <c r="WDU74" s="33"/>
      <c r="WDV74" s="33"/>
      <c r="WDW74" s="33"/>
      <c r="WDX74" s="33"/>
      <c r="WDY74" s="33"/>
      <c r="WDZ74" s="33"/>
      <c r="WEA74" s="33"/>
      <c r="WEB74" s="33"/>
      <c r="WEC74" s="33"/>
      <c r="WED74" s="33"/>
      <c r="WEE74" s="33"/>
      <c r="WEF74" s="33"/>
      <c r="WEG74" s="33"/>
      <c r="WEH74" s="33"/>
      <c r="WEI74" s="33"/>
      <c r="WEJ74" s="33"/>
      <c r="WEK74" s="33"/>
      <c r="WEL74" s="33"/>
      <c r="WEM74" s="33"/>
      <c r="WEN74" s="33"/>
      <c r="WEO74" s="33"/>
      <c r="WEP74" s="33"/>
      <c r="WEQ74" s="33"/>
      <c r="WER74" s="33"/>
      <c r="WES74" s="33"/>
      <c r="WET74" s="33"/>
      <c r="WEU74" s="33"/>
      <c r="WEV74" s="33"/>
      <c r="WEW74" s="33"/>
      <c r="WEX74" s="33"/>
      <c r="WEY74" s="33"/>
      <c r="WEZ74" s="33"/>
      <c r="WFA74" s="33"/>
      <c r="WFB74" s="33"/>
      <c r="WFC74" s="33"/>
      <c r="WFD74" s="33"/>
      <c r="WFE74" s="33"/>
      <c r="WFF74" s="33"/>
      <c r="WFG74" s="33"/>
      <c r="WFH74" s="33"/>
      <c r="WFI74" s="33"/>
      <c r="WFJ74" s="33"/>
      <c r="WFK74" s="33"/>
      <c r="WFL74" s="33"/>
      <c r="WFM74" s="33"/>
      <c r="WFN74" s="33"/>
      <c r="WFO74" s="33"/>
      <c r="WFP74" s="33"/>
      <c r="WFQ74" s="33"/>
      <c r="WFR74" s="33"/>
      <c r="WFS74" s="33"/>
      <c r="WFT74" s="33"/>
      <c r="WFU74" s="33"/>
      <c r="WFV74" s="33"/>
      <c r="WFW74" s="33"/>
      <c r="WFX74" s="33"/>
      <c r="WFY74" s="33"/>
      <c r="WFZ74" s="33"/>
      <c r="WGA74" s="33"/>
      <c r="WGB74" s="33"/>
      <c r="WGC74" s="33"/>
      <c r="WGD74" s="33"/>
      <c r="WGE74" s="33"/>
      <c r="WGF74" s="33"/>
      <c r="WGG74" s="33"/>
      <c r="WGH74" s="33"/>
      <c r="WGI74" s="33"/>
      <c r="WGJ74" s="33"/>
      <c r="WGK74" s="33"/>
      <c r="WGL74" s="33"/>
      <c r="WGM74" s="33"/>
      <c r="WGN74" s="33"/>
      <c r="WGO74" s="33"/>
      <c r="WGP74" s="33"/>
      <c r="WGQ74" s="33"/>
      <c r="WGR74" s="33"/>
      <c r="WGS74" s="33"/>
      <c r="WGT74" s="33"/>
      <c r="WGU74" s="33"/>
      <c r="WGV74" s="33"/>
      <c r="WGW74" s="33"/>
      <c r="WGX74" s="33"/>
      <c r="WGY74" s="33"/>
      <c r="WGZ74" s="33"/>
      <c r="WHA74" s="33"/>
      <c r="WHB74" s="33"/>
      <c r="WHC74" s="33"/>
      <c r="WHD74" s="33"/>
      <c r="WHE74" s="33"/>
      <c r="WHF74" s="33"/>
      <c r="WHG74" s="33"/>
      <c r="WHH74" s="33"/>
      <c r="WHI74" s="33"/>
      <c r="WHJ74" s="33"/>
      <c r="WHK74" s="33"/>
      <c r="WHL74" s="33"/>
      <c r="WHM74" s="33"/>
      <c r="WHN74" s="33"/>
      <c r="WHO74" s="33"/>
      <c r="WHP74" s="33"/>
      <c r="WHQ74" s="33"/>
      <c r="WHR74" s="33"/>
      <c r="WHS74" s="33"/>
      <c r="WHT74" s="33"/>
      <c r="WHU74" s="33"/>
      <c r="WHV74" s="33"/>
      <c r="WHW74" s="33"/>
      <c r="WHX74" s="33"/>
      <c r="WHY74" s="33"/>
      <c r="WHZ74" s="33"/>
      <c r="WIA74" s="33"/>
      <c r="WIB74" s="33"/>
      <c r="WIC74" s="33"/>
      <c r="WID74" s="33"/>
      <c r="WIE74" s="33"/>
      <c r="WIF74" s="33"/>
      <c r="WIG74" s="33"/>
      <c r="WIH74" s="33"/>
      <c r="WII74" s="33"/>
      <c r="WIJ74" s="33"/>
      <c r="WIK74" s="33"/>
      <c r="WIL74" s="33"/>
      <c r="WIM74" s="33"/>
      <c r="WIN74" s="33"/>
      <c r="WIO74" s="33"/>
      <c r="WIP74" s="33"/>
      <c r="WIQ74" s="33"/>
      <c r="WIR74" s="33"/>
      <c r="WIS74" s="33"/>
      <c r="WIT74" s="33"/>
      <c r="WIU74" s="33"/>
      <c r="WIV74" s="33"/>
      <c r="WIW74" s="33"/>
      <c r="WIX74" s="33"/>
      <c r="WIY74" s="33"/>
      <c r="WIZ74" s="33"/>
      <c r="WJA74" s="33"/>
      <c r="WJB74" s="33"/>
      <c r="WJC74" s="33"/>
      <c r="WJD74" s="33"/>
      <c r="WJE74" s="33"/>
      <c r="WJF74" s="33"/>
      <c r="WJG74" s="33"/>
      <c r="WJH74" s="33"/>
      <c r="WJI74" s="33"/>
      <c r="WJJ74" s="33"/>
      <c r="WJK74" s="33"/>
      <c r="WJL74" s="33"/>
      <c r="WJM74" s="33"/>
      <c r="WJN74" s="33"/>
      <c r="WJO74" s="33"/>
      <c r="WJP74" s="33"/>
      <c r="WJQ74" s="33"/>
      <c r="WJR74" s="33"/>
      <c r="WJS74" s="33"/>
      <c r="WJT74" s="33"/>
      <c r="WJU74" s="33"/>
      <c r="WJV74" s="33"/>
      <c r="WJW74" s="33"/>
      <c r="WJX74" s="33"/>
      <c r="WJY74" s="33"/>
      <c r="WJZ74" s="33"/>
      <c r="WKA74" s="33"/>
      <c r="WKB74" s="33"/>
      <c r="WKC74" s="33"/>
      <c r="WKD74" s="33"/>
      <c r="WKE74" s="33"/>
      <c r="WKF74" s="33"/>
      <c r="WKG74" s="33"/>
      <c r="WKH74" s="33"/>
      <c r="WKI74" s="33"/>
      <c r="WKJ74" s="33"/>
      <c r="WKK74" s="33"/>
      <c r="WKL74" s="33"/>
      <c r="WKM74" s="33"/>
      <c r="WKN74" s="33"/>
      <c r="WKO74" s="33"/>
      <c r="WKP74" s="33"/>
      <c r="WKQ74" s="33"/>
      <c r="WKR74" s="33"/>
      <c r="WKS74" s="33"/>
      <c r="WKT74" s="33"/>
      <c r="WKU74" s="33"/>
      <c r="WKV74" s="33"/>
      <c r="WKW74" s="33"/>
      <c r="WKX74" s="33"/>
      <c r="WKY74" s="33"/>
      <c r="WKZ74" s="33"/>
      <c r="WLA74" s="33"/>
      <c r="WLB74" s="33"/>
      <c r="WLC74" s="33"/>
      <c r="WLD74" s="33"/>
      <c r="WLE74" s="33"/>
      <c r="WLF74" s="33"/>
      <c r="WLG74" s="33"/>
      <c r="WLH74" s="33"/>
      <c r="WLI74" s="33"/>
      <c r="WLJ74" s="33"/>
      <c r="WLK74" s="33"/>
      <c r="WLL74" s="33"/>
      <c r="WLM74" s="33"/>
      <c r="WLN74" s="33"/>
      <c r="WLO74" s="33"/>
      <c r="WLP74" s="33"/>
      <c r="WLQ74" s="33"/>
      <c r="WLR74" s="33"/>
      <c r="WLS74" s="33"/>
      <c r="WLT74" s="33"/>
      <c r="WLU74" s="33"/>
      <c r="WLV74" s="33"/>
      <c r="WLW74" s="33"/>
      <c r="WLX74" s="33"/>
      <c r="WLY74" s="33"/>
      <c r="WLZ74" s="33"/>
      <c r="WMA74" s="33"/>
      <c r="WMB74" s="33"/>
      <c r="WMC74" s="33"/>
      <c r="WMD74" s="33"/>
      <c r="WME74" s="33"/>
      <c r="WMF74" s="33"/>
      <c r="WMG74" s="33"/>
      <c r="WMH74" s="33"/>
      <c r="WMI74" s="33"/>
      <c r="WMJ74" s="33"/>
      <c r="WMK74" s="33"/>
      <c r="WML74" s="33"/>
      <c r="WMM74" s="33"/>
      <c r="WMN74" s="33"/>
      <c r="WMO74" s="33"/>
      <c r="WMP74" s="33"/>
      <c r="WMQ74" s="33"/>
      <c r="WMR74" s="33"/>
      <c r="WMS74" s="33"/>
      <c r="WMT74" s="33"/>
      <c r="WMU74" s="33"/>
      <c r="WMV74" s="33"/>
      <c r="WMW74" s="33"/>
      <c r="WMX74" s="33"/>
      <c r="WMY74" s="33"/>
      <c r="WMZ74" s="33"/>
      <c r="WNA74" s="33"/>
      <c r="WNB74" s="33"/>
      <c r="WNC74" s="33"/>
      <c r="WND74" s="33"/>
      <c r="WNE74" s="33"/>
      <c r="WNF74" s="33"/>
      <c r="WNG74" s="33"/>
      <c r="WNH74" s="33"/>
      <c r="WNI74" s="33"/>
      <c r="WNJ74" s="33"/>
      <c r="WNK74" s="33"/>
      <c r="WNL74" s="33"/>
      <c r="WNM74" s="33"/>
      <c r="WNN74" s="33"/>
      <c r="WNO74" s="33"/>
      <c r="WNP74" s="33"/>
      <c r="WNQ74" s="33"/>
      <c r="WNR74" s="33"/>
      <c r="WNS74" s="33"/>
      <c r="WNT74" s="33"/>
      <c r="WNU74" s="33"/>
      <c r="WNV74" s="33"/>
      <c r="WNW74" s="33"/>
      <c r="WNX74" s="33"/>
      <c r="WNY74" s="33"/>
      <c r="WNZ74" s="33"/>
      <c r="WOA74" s="33"/>
      <c r="WOB74" s="33"/>
      <c r="WOC74" s="33"/>
      <c r="WOD74" s="33"/>
      <c r="WOE74" s="33"/>
      <c r="WOF74" s="33"/>
      <c r="WOG74" s="33"/>
      <c r="WOH74" s="33"/>
      <c r="WOI74" s="33"/>
      <c r="WOJ74" s="33"/>
      <c r="WOK74" s="33"/>
      <c r="WOL74" s="33"/>
      <c r="WOM74" s="33"/>
      <c r="WON74" s="33"/>
      <c r="WOO74" s="33"/>
      <c r="WOP74" s="33"/>
      <c r="WOQ74" s="33"/>
      <c r="WOR74" s="33"/>
      <c r="WOS74" s="33"/>
      <c r="WOT74" s="33"/>
      <c r="WOU74" s="33"/>
      <c r="WOV74" s="33"/>
      <c r="WOW74" s="33"/>
      <c r="WOX74" s="33"/>
      <c r="WOY74" s="33"/>
      <c r="WOZ74" s="33"/>
      <c r="WPA74" s="33"/>
      <c r="WPB74" s="33"/>
      <c r="WPC74" s="33"/>
      <c r="WPD74" s="33"/>
      <c r="WPE74" s="33"/>
      <c r="WPF74" s="33"/>
      <c r="WPG74" s="33"/>
      <c r="WPH74" s="33"/>
      <c r="WPI74" s="33"/>
      <c r="WPJ74" s="33"/>
      <c r="WPK74" s="33"/>
      <c r="WPL74" s="33"/>
      <c r="WPM74" s="33"/>
      <c r="WPN74" s="33"/>
      <c r="WPO74" s="33"/>
      <c r="WPP74" s="33"/>
      <c r="WPQ74" s="33"/>
      <c r="WPR74" s="33"/>
      <c r="WPS74" s="33"/>
      <c r="WPT74" s="33"/>
      <c r="WPU74" s="33"/>
      <c r="WPV74" s="33"/>
      <c r="WPW74" s="33"/>
      <c r="WPX74" s="33"/>
      <c r="WPY74" s="33"/>
      <c r="WPZ74" s="33"/>
      <c r="WQA74" s="33"/>
      <c r="WQB74" s="33"/>
      <c r="WQC74" s="33"/>
      <c r="WQD74" s="33"/>
      <c r="WQE74" s="33"/>
      <c r="WQF74" s="33"/>
      <c r="WQG74" s="33"/>
      <c r="WQH74" s="33"/>
      <c r="WQI74" s="33"/>
      <c r="WQJ74" s="33"/>
      <c r="WQK74" s="33"/>
      <c r="WQL74" s="33"/>
      <c r="WQM74" s="33"/>
      <c r="WQN74" s="33"/>
      <c r="WQO74" s="33"/>
      <c r="WQP74" s="33"/>
      <c r="WQQ74" s="33"/>
      <c r="WQR74" s="33"/>
      <c r="WQS74" s="33"/>
      <c r="WQT74" s="33"/>
      <c r="WQU74" s="33"/>
      <c r="WQV74" s="33"/>
      <c r="WQW74" s="33"/>
      <c r="WQX74" s="33"/>
      <c r="WQY74" s="33"/>
      <c r="WQZ74" s="33"/>
      <c r="WRA74" s="33"/>
      <c r="WRB74" s="33"/>
      <c r="WRC74" s="33"/>
      <c r="WRD74" s="33"/>
      <c r="WRE74" s="33"/>
      <c r="WRF74" s="33"/>
      <c r="WRG74" s="33"/>
      <c r="WRH74" s="33"/>
      <c r="WRI74" s="33"/>
      <c r="WRJ74" s="33"/>
      <c r="WRK74" s="33"/>
      <c r="WRL74" s="33"/>
      <c r="WRM74" s="33"/>
      <c r="WRN74" s="33"/>
      <c r="WRO74" s="33"/>
      <c r="WRP74" s="33"/>
      <c r="WRQ74" s="33"/>
      <c r="WRR74" s="33"/>
      <c r="WRS74" s="33"/>
      <c r="WRT74" s="33"/>
      <c r="WRU74" s="33"/>
      <c r="WRV74" s="33"/>
      <c r="WRW74" s="33"/>
      <c r="WRX74" s="33"/>
      <c r="WRY74" s="33"/>
      <c r="WRZ74" s="33"/>
      <c r="WSA74" s="33"/>
      <c r="WSB74" s="33"/>
      <c r="WSC74" s="33"/>
      <c r="WSD74" s="33"/>
      <c r="WSE74" s="33"/>
      <c r="WSF74" s="33"/>
      <c r="WSG74" s="33"/>
      <c r="WSH74" s="33"/>
      <c r="WSI74" s="33"/>
      <c r="WSJ74" s="33"/>
      <c r="WSK74" s="33"/>
      <c r="WSL74" s="33"/>
      <c r="WSM74" s="33"/>
      <c r="WSN74" s="33"/>
      <c r="WSO74" s="33"/>
      <c r="WSP74" s="33"/>
      <c r="WSQ74" s="33"/>
      <c r="WSR74" s="33"/>
      <c r="WSS74" s="33"/>
      <c r="WST74" s="33"/>
      <c r="WSU74" s="33"/>
      <c r="WSV74" s="33"/>
      <c r="WSW74" s="33"/>
      <c r="WSX74" s="33"/>
      <c r="WSY74" s="33"/>
      <c r="WSZ74" s="33"/>
      <c r="WTA74" s="33"/>
      <c r="WTB74" s="33"/>
      <c r="WTC74" s="33"/>
      <c r="WTD74" s="33"/>
      <c r="WTE74" s="33"/>
      <c r="WTF74" s="33"/>
      <c r="WTG74" s="33"/>
      <c r="WTH74" s="33"/>
      <c r="WTI74" s="33"/>
      <c r="WTJ74" s="33"/>
      <c r="WTK74" s="33"/>
      <c r="WTL74" s="33"/>
      <c r="WTM74" s="33"/>
      <c r="WTN74" s="33"/>
      <c r="WTO74" s="33"/>
      <c r="WTP74" s="33"/>
      <c r="WTQ74" s="33"/>
      <c r="WTR74" s="33"/>
      <c r="WTS74" s="33"/>
      <c r="WTT74" s="33"/>
      <c r="WTU74" s="33"/>
      <c r="WTV74" s="33"/>
      <c r="WTW74" s="33"/>
      <c r="WTX74" s="33"/>
      <c r="WTY74" s="33"/>
      <c r="WTZ74" s="33"/>
      <c r="WUA74" s="33"/>
      <c r="WUB74" s="33"/>
      <c r="WUC74" s="33"/>
      <c r="WUD74" s="33"/>
      <c r="WUE74" s="33"/>
      <c r="WUF74" s="33"/>
      <c r="WUG74" s="33"/>
      <c r="WUH74" s="33"/>
      <c r="WUI74" s="33"/>
      <c r="WUJ74" s="33"/>
      <c r="WUK74" s="33"/>
      <c r="WUL74" s="33"/>
      <c r="WUM74" s="33"/>
      <c r="WUN74" s="33"/>
      <c r="WUO74" s="33"/>
      <c r="WUP74" s="33"/>
      <c r="WUQ74" s="33"/>
      <c r="WUR74" s="33"/>
      <c r="WUS74" s="33"/>
      <c r="WUT74" s="33"/>
      <c r="WUU74" s="33"/>
      <c r="WUV74" s="33"/>
      <c r="WUW74" s="33"/>
      <c r="WUX74" s="33"/>
      <c r="WUY74" s="33"/>
      <c r="WUZ74" s="33"/>
      <c r="WVA74" s="33"/>
      <c r="WVB74" s="33"/>
      <c r="WVC74" s="33"/>
      <c r="WVD74" s="33"/>
      <c r="WVE74" s="33"/>
      <c r="WVF74" s="33"/>
      <c r="WVG74" s="33"/>
      <c r="WVH74" s="33"/>
      <c r="WVI74" s="33"/>
      <c r="WVJ74" s="33"/>
      <c r="WVK74" s="33"/>
      <c r="WVL74" s="33"/>
      <c r="WVM74" s="33"/>
      <c r="WVN74" s="33"/>
      <c r="WVO74" s="33"/>
      <c r="WVP74" s="33"/>
      <c r="WVQ74" s="33"/>
      <c r="WVR74" s="33"/>
      <c r="WVS74" s="33"/>
      <c r="WVT74" s="33"/>
      <c r="WVU74" s="33"/>
      <c r="WVV74" s="33"/>
      <c r="WVW74" s="33"/>
      <c r="WVX74" s="33"/>
      <c r="WVY74" s="33"/>
      <c r="WVZ74" s="33"/>
      <c r="WWA74" s="33"/>
      <c r="WWB74" s="33"/>
      <c r="WWC74" s="33"/>
      <c r="WWD74" s="33"/>
      <c r="WWE74" s="33"/>
      <c r="WWF74" s="33"/>
      <c r="WWG74" s="33"/>
      <c r="WWH74" s="33"/>
      <c r="WWI74" s="33"/>
      <c r="WWJ74" s="33"/>
      <c r="WWK74" s="33"/>
      <c r="WWL74" s="33"/>
      <c r="WWM74" s="33"/>
      <c r="WWN74" s="33"/>
      <c r="WWO74" s="33"/>
      <c r="WWP74" s="33"/>
      <c r="WWQ74" s="33"/>
      <c r="WWR74" s="33"/>
      <c r="WWS74" s="33"/>
      <c r="WWT74" s="33"/>
      <c r="WWU74" s="33"/>
      <c r="WWV74" s="33"/>
      <c r="WWW74" s="33"/>
      <c r="WWX74" s="33"/>
      <c r="WWY74" s="33"/>
      <c r="WWZ74" s="33"/>
      <c r="WXA74" s="33"/>
      <c r="WXB74" s="33"/>
      <c r="WXC74" s="33"/>
      <c r="WXD74" s="33"/>
      <c r="WXE74" s="33"/>
      <c r="WXF74" s="33"/>
      <c r="WXG74" s="33"/>
      <c r="WXH74" s="33"/>
      <c r="WXI74" s="33"/>
      <c r="WXJ74" s="33"/>
      <c r="WXK74" s="33"/>
      <c r="WXL74" s="33"/>
      <c r="WXM74" s="33"/>
      <c r="WXN74" s="33"/>
      <c r="WXO74" s="33"/>
      <c r="WXP74" s="33"/>
      <c r="WXQ74" s="33"/>
      <c r="WXR74" s="33"/>
      <c r="WXS74" s="33"/>
      <c r="WXT74" s="33"/>
      <c r="WXU74" s="33"/>
      <c r="WXV74" s="33"/>
      <c r="WXW74" s="33"/>
      <c r="WXX74" s="33"/>
      <c r="WXY74" s="33"/>
      <c r="WXZ74" s="33"/>
      <c r="WYA74" s="33"/>
      <c r="WYB74" s="33"/>
      <c r="WYC74" s="33"/>
      <c r="WYD74" s="33"/>
      <c r="WYE74" s="33"/>
      <c r="WYF74" s="33"/>
      <c r="WYG74" s="33"/>
      <c r="WYH74" s="33"/>
      <c r="WYI74" s="33"/>
      <c r="WYJ74" s="33"/>
      <c r="WYK74" s="33"/>
      <c r="WYL74" s="33"/>
      <c r="WYM74" s="33"/>
      <c r="WYN74" s="33"/>
      <c r="WYO74" s="33"/>
      <c r="WYP74" s="33"/>
      <c r="WYQ74" s="33"/>
      <c r="WYR74" s="33"/>
      <c r="WYS74" s="33"/>
      <c r="WYT74" s="33"/>
      <c r="WYU74" s="33"/>
      <c r="WYV74" s="33"/>
      <c r="WYW74" s="33"/>
      <c r="WYX74" s="33"/>
      <c r="WYY74" s="33"/>
      <c r="WYZ74" s="33"/>
      <c r="WZA74" s="33"/>
      <c r="WZB74" s="33"/>
      <c r="WZC74" s="33"/>
      <c r="WZD74" s="33"/>
      <c r="WZE74" s="33"/>
      <c r="WZF74" s="33"/>
      <c r="WZG74" s="33"/>
      <c r="WZH74" s="33"/>
      <c r="WZI74" s="33"/>
      <c r="WZJ74" s="33"/>
      <c r="WZK74" s="33"/>
      <c r="WZL74" s="33"/>
      <c r="WZM74" s="33"/>
      <c r="WZN74" s="33"/>
      <c r="WZO74" s="33"/>
      <c r="WZP74" s="33"/>
      <c r="WZQ74" s="33"/>
      <c r="WZR74" s="33"/>
      <c r="WZS74" s="33"/>
      <c r="WZT74" s="33"/>
      <c r="WZU74" s="33"/>
      <c r="WZV74" s="33"/>
      <c r="WZW74" s="33"/>
      <c r="WZX74" s="33"/>
      <c r="WZY74" s="33"/>
      <c r="WZZ74" s="33"/>
      <c r="XAA74" s="33"/>
      <c r="XAB74" s="33"/>
      <c r="XAC74" s="33"/>
      <c r="XAD74" s="33"/>
      <c r="XAE74" s="33"/>
      <c r="XAF74" s="33"/>
      <c r="XAG74" s="33"/>
      <c r="XAH74" s="33"/>
      <c r="XAI74" s="33"/>
      <c r="XAJ74" s="33"/>
      <c r="XAK74" s="33"/>
      <c r="XAL74" s="33"/>
      <c r="XAM74" s="33"/>
      <c r="XAN74" s="33"/>
      <c r="XAO74" s="33"/>
      <c r="XAP74" s="33"/>
      <c r="XAQ74" s="33"/>
      <c r="XAR74" s="33"/>
      <c r="XAS74" s="33"/>
      <c r="XAT74" s="33"/>
      <c r="XAU74" s="33"/>
      <c r="XAV74" s="33"/>
      <c r="XAW74" s="33"/>
      <c r="XAX74" s="33"/>
      <c r="XAY74" s="33"/>
      <c r="XAZ74" s="33"/>
      <c r="XBA74" s="33"/>
      <c r="XBB74" s="33"/>
      <c r="XBC74" s="33"/>
      <c r="XBD74" s="33"/>
      <c r="XBE74" s="33"/>
      <c r="XBF74" s="33"/>
      <c r="XBG74" s="33"/>
      <c r="XBH74" s="33"/>
      <c r="XBI74" s="33"/>
      <c r="XBJ74" s="33"/>
      <c r="XBK74" s="33"/>
      <c r="XBL74" s="33"/>
      <c r="XBM74" s="33"/>
      <c r="XBN74" s="33"/>
      <c r="XBO74" s="33"/>
      <c r="XBP74" s="33"/>
      <c r="XBQ74" s="33"/>
      <c r="XBR74" s="33"/>
      <c r="XBS74" s="33"/>
      <c r="XBT74" s="33"/>
      <c r="XBU74" s="33"/>
      <c r="XBV74" s="33"/>
      <c r="XBW74" s="33"/>
      <c r="XBX74" s="33"/>
      <c r="XBY74" s="33"/>
      <c r="XBZ74" s="33"/>
      <c r="XCA74" s="33"/>
      <c r="XCB74" s="33"/>
      <c r="XCC74" s="33"/>
      <c r="XCD74" s="33"/>
      <c r="XCE74" s="33"/>
      <c r="XCF74" s="33"/>
      <c r="XCG74" s="33"/>
      <c r="XCH74" s="33"/>
      <c r="XCI74" s="33"/>
      <c r="XCJ74" s="33"/>
      <c r="XCK74" s="33"/>
      <c r="XCL74" s="33"/>
      <c r="XCM74" s="33"/>
      <c r="XCN74" s="33"/>
      <c r="XCO74" s="33"/>
      <c r="XCP74" s="33"/>
      <c r="XCQ74" s="33"/>
      <c r="XCR74" s="33"/>
      <c r="XCS74" s="33"/>
      <c r="XCT74" s="33"/>
      <c r="XCU74" s="33"/>
      <c r="XCV74" s="33"/>
      <c r="XCW74" s="33"/>
      <c r="XCX74" s="33"/>
      <c r="XCY74" s="33"/>
      <c r="XCZ74" s="33"/>
      <c r="XDA74" s="33"/>
      <c r="XDB74" s="33"/>
      <c r="XDC74" s="33"/>
      <c r="XDD74" s="33"/>
      <c r="XDE74" s="33"/>
      <c r="XDF74" s="33"/>
      <c r="XDG74" s="33"/>
      <c r="XDH74" s="33"/>
      <c r="XDI74" s="33"/>
      <c r="XDJ74" s="33"/>
      <c r="XDK74" s="33"/>
      <c r="XDL74" s="33"/>
      <c r="XDM74" s="33"/>
      <c r="XDN74" s="33"/>
      <c r="XDO74" s="33"/>
      <c r="XDP74" s="33"/>
      <c r="XDQ74" s="33"/>
      <c r="XDR74" s="33"/>
      <c r="XDS74" s="33"/>
      <c r="XDT74" s="33"/>
      <c r="XDU74" s="33"/>
      <c r="XDV74" s="33"/>
      <c r="XDW74" s="33"/>
      <c r="XDX74" s="33"/>
      <c r="XDY74" s="33"/>
      <c r="XDZ74" s="33"/>
      <c r="XEA74" s="33"/>
      <c r="XEB74" s="33"/>
      <c r="XEC74" s="33"/>
      <c r="XED74" s="33"/>
      <c r="XEE74" s="33"/>
      <c r="XEF74" s="33"/>
      <c r="XEG74" s="33"/>
    </row>
    <row r="75" s="1" customFormat="1" ht="43" customHeight="1" spans="1:9">
      <c r="A75" s="20">
        <f t="shared" ref="A75:A138" si="1">ROW()-6</f>
        <v>69</v>
      </c>
      <c r="B75" s="21" t="s">
        <v>583</v>
      </c>
      <c r="C75" s="21" t="s">
        <v>584</v>
      </c>
      <c r="D75" s="29">
        <v>2120801</v>
      </c>
      <c r="E75" s="21" t="s">
        <v>585</v>
      </c>
      <c r="F75" s="21" t="s">
        <v>198</v>
      </c>
      <c r="G75" s="30" t="s">
        <v>673</v>
      </c>
      <c r="H75" s="31">
        <v>11046225</v>
      </c>
      <c r="I75" s="22"/>
    </row>
    <row r="76" s="1" customFormat="1" ht="43" customHeight="1" spans="1:9">
      <c r="A76" s="20">
        <f t="shared" si="1"/>
        <v>70</v>
      </c>
      <c r="B76" s="21" t="s">
        <v>217</v>
      </c>
      <c r="C76" s="21" t="s">
        <v>584</v>
      </c>
      <c r="D76" s="29">
        <v>2120801</v>
      </c>
      <c r="E76" s="21" t="s">
        <v>585</v>
      </c>
      <c r="F76" s="21" t="s">
        <v>198</v>
      </c>
      <c r="G76" s="30" t="s">
        <v>674</v>
      </c>
      <c r="H76" s="31">
        <v>16829150</v>
      </c>
      <c r="I76" s="22"/>
    </row>
    <row r="77" s="1" customFormat="1" ht="43" customHeight="1" spans="1:9">
      <c r="A77" s="20">
        <f t="shared" si="1"/>
        <v>71</v>
      </c>
      <c r="B77" s="21" t="s">
        <v>217</v>
      </c>
      <c r="C77" s="21" t="s">
        <v>584</v>
      </c>
      <c r="D77" s="29">
        <v>2120801</v>
      </c>
      <c r="E77" s="21" t="s">
        <v>585</v>
      </c>
      <c r="F77" s="21" t="s">
        <v>198</v>
      </c>
      <c r="G77" s="30" t="s">
        <v>675</v>
      </c>
      <c r="H77" s="31">
        <v>14992614</v>
      </c>
      <c r="I77" s="22"/>
    </row>
    <row r="78" s="1" customFormat="1" ht="43" customHeight="1" spans="1:9">
      <c r="A78" s="20">
        <f t="shared" si="1"/>
        <v>72</v>
      </c>
      <c r="B78" s="21" t="s">
        <v>583</v>
      </c>
      <c r="C78" s="21" t="s">
        <v>584</v>
      </c>
      <c r="D78" s="29">
        <v>2120801</v>
      </c>
      <c r="E78" s="21" t="s">
        <v>585</v>
      </c>
      <c r="F78" s="21" t="s">
        <v>198</v>
      </c>
      <c r="G78" s="30" t="s">
        <v>676</v>
      </c>
      <c r="H78" s="31">
        <v>5103600</v>
      </c>
      <c r="I78" s="38"/>
    </row>
    <row r="79" s="1" customFormat="1" ht="43" customHeight="1" spans="1:9">
      <c r="A79" s="20">
        <f t="shared" si="1"/>
        <v>73</v>
      </c>
      <c r="B79" s="21" t="s">
        <v>583</v>
      </c>
      <c r="C79" s="21" t="s">
        <v>584</v>
      </c>
      <c r="D79" s="29">
        <v>2120801</v>
      </c>
      <c r="E79" s="21" t="s">
        <v>585</v>
      </c>
      <c r="F79" s="21" t="s">
        <v>198</v>
      </c>
      <c r="G79" s="30" t="s">
        <v>677</v>
      </c>
      <c r="H79" s="31">
        <v>7045920</v>
      </c>
      <c r="I79" s="38"/>
    </row>
    <row r="80" s="1" customFormat="1" ht="43" customHeight="1" spans="1:9">
      <c r="A80" s="20">
        <f t="shared" si="1"/>
        <v>74</v>
      </c>
      <c r="B80" s="21" t="s">
        <v>583</v>
      </c>
      <c r="C80" s="21" t="s">
        <v>584</v>
      </c>
      <c r="D80" s="29">
        <v>2120801</v>
      </c>
      <c r="E80" s="21" t="s">
        <v>585</v>
      </c>
      <c r="F80" s="21" t="s">
        <v>198</v>
      </c>
      <c r="G80" s="30" t="s">
        <v>678</v>
      </c>
      <c r="H80" s="31">
        <v>133625</v>
      </c>
      <c r="I80" s="38"/>
    </row>
    <row r="81" ht="43" customHeight="1" spans="1:9">
      <c r="A81" s="20">
        <f t="shared" si="1"/>
        <v>75</v>
      </c>
      <c r="B81" s="21" t="s">
        <v>289</v>
      </c>
      <c r="C81" s="21" t="s">
        <v>280</v>
      </c>
      <c r="D81" s="29">
        <v>2120801</v>
      </c>
      <c r="E81" s="21" t="s">
        <v>585</v>
      </c>
      <c r="F81" s="21" t="s">
        <v>198</v>
      </c>
      <c r="G81" s="30" t="s">
        <v>679</v>
      </c>
      <c r="H81" s="31">
        <v>52455</v>
      </c>
      <c r="I81" s="22"/>
    </row>
    <row r="82" ht="43" customHeight="1" spans="1:9">
      <c r="A82" s="20">
        <f t="shared" si="1"/>
        <v>76</v>
      </c>
      <c r="B82" s="21" t="s">
        <v>289</v>
      </c>
      <c r="C82" s="21" t="s">
        <v>280</v>
      </c>
      <c r="D82" s="29">
        <v>2120801</v>
      </c>
      <c r="E82" s="21" t="s">
        <v>585</v>
      </c>
      <c r="F82" s="21" t="s">
        <v>198</v>
      </c>
      <c r="G82" s="30" t="s">
        <v>680</v>
      </c>
      <c r="H82" s="31">
        <v>59550</v>
      </c>
      <c r="I82" s="22"/>
    </row>
    <row r="83" ht="43" customHeight="1" spans="1:9">
      <c r="A83" s="20">
        <f t="shared" si="1"/>
        <v>77</v>
      </c>
      <c r="B83" s="21" t="s">
        <v>583</v>
      </c>
      <c r="C83" s="21" t="s">
        <v>584</v>
      </c>
      <c r="D83" s="29">
        <v>2120801</v>
      </c>
      <c r="E83" s="21" t="s">
        <v>585</v>
      </c>
      <c r="F83" s="21" t="s">
        <v>198</v>
      </c>
      <c r="G83" s="30" t="s">
        <v>681</v>
      </c>
      <c r="H83" s="31">
        <v>2672317</v>
      </c>
      <c r="I83" s="38"/>
    </row>
    <row r="84" ht="43" customHeight="1" spans="1:9">
      <c r="A84" s="20">
        <f t="shared" si="1"/>
        <v>78</v>
      </c>
      <c r="B84" s="21" t="s">
        <v>583</v>
      </c>
      <c r="C84" s="21" t="s">
        <v>584</v>
      </c>
      <c r="D84" s="29">
        <v>2120801</v>
      </c>
      <c r="E84" s="21" t="s">
        <v>585</v>
      </c>
      <c r="F84" s="21" t="s">
        <v>198</v>
      </c>
      <c r="G84" s="30" t="s">
        <v>682</v>
      </c>
      <c r="H84" s="31">
        <v>7988397</v>
      </c>
      <c r="I84" s="38"/>
    </row>
    <row r="85" ht="43" customHeight="1" spans="1:9">
      <c r="A85" s="20">
        <f t="shared" si="1"/>
        <v>79</v>
      </c>
      <c r="B85" s="21" t="s">
        <v>583</v>
      </c>
      <c r="C85" s="21" t="s">
        <v>584</v>
      </c>
      <c r="D85" s="29">
        <v>2120801</v>
      </c>
      <c r="E85" s="21" t="s">
        <v>585</v>
      </c>
      <c r="F85" s="21" t="s">
        <v>198</v>
      </c>
      <c r="G85" s="30" t="s">
        <v>682</v>
      </c>
      <c r="H85" s="31">
        <v>1333567</v>
      </c>
      <c r="I85" s="38"/>
    </row>
    <row r="86" ht="43" customHeight="1" spans="1:9">
      <c r="A86" s="20">
        <f t="shared" si="1"/>
        <v>80</v>
      </c>
      <c r="B86" s="21" t="s">
        <v>583</v>
      </c>
      <c r="C86" s="21" t="s">
        <v>584</v>
      </c>
      <c r="D86" s="29">
        <v>2120801</v>
      </c>
      <c r="E86" s="21" t="s">
        <v>585</v>
      </c>
      <c r="F86" s="21" t="s">
        <v>198</v>
      </c>
      <c r="G86" s="30" t="s">
        <v>683</v>
      </c>
      <c r="H86" s="31">
        <v>1338750</v>
      </c>
      <c r="I86" s="38"/>
    </row>
    <row r="87" ht="43" customHeight="1" spans="1:9">
      <c r="A87" s="20">
        <f t="shared" si="1"/>
        <v>81</v>
      </c>
      <c r="B87" s="21" t="s">
        <v>289</v>
      </c>
      <c r="C87" s="21" t="s">
        <v>280</v>
      </c>
      <c r="D87" s="29">
        <v>2120803</v>
      </c>
      <c r="E87" s="21" t="s">
        <v>590</v>
      </c>
      <c r="F87" s="21" t="s">
        <v>198</v>
      </c>
      <c r="G87" s="30" t="s">
        <v>684</v>
      </c>
      <c r="H87" s="31">
        <v>631012</v>
      </c>
      <c r="I87" s="22"/>
    </row>
    <row r="88" ht="43" customHeight="1" spans="1:9">
      <c r="A88" s="20">
        <f t="shared" si="1"/>
        <v>82</v>
      </c>
      <c r="B88" s="21" t="s">
        <v>289</v>
      </c>
      <c r="C88" s="21" t="s">
        <v>280</v>
      </c>
      <c r="D88" s="29">
        <v>2120803</v>
      </c>
      <c r="E88" s="21" t="s">
        <v>590</v>
      </c>
      <c r="F88" s="21" t="s">
        <v>198</v>
      </c>
      <c r="G88" s="30" t="s">
        <v>685</v>
      </c>
      <c r="H88" s="31">
        <v>800000</v>
      </c>
      <c r="I88" s="22"/>
    </row>
    <row r="89" ht="43" customHeight="1" spans="1:9">
      <c r="A89" s="20">
        <f t="shared" si="1"/>
        <v>83</v>
      </c>
      <c r="B89" s="21" t="s">
        <v>289</v>
      </c>
      <c r="C89" s="21" t="s">
        <v>280</v>
      </c>
      <c r="D89" s="29">
        <v>2120803</v>
      </c>
      <c r="E89" s="21" t="s">
        <v>590</v>
      </c>
      <c r="F89" s="21" t="s">
        <v>198</v>
      </c>
      <c r="G89" s="30" t="s">
        <v>686</v>
      </c>
      <c r="H89" s="31">
        <v>100000</v>
      </c>
      <c r="I89" s="22"/>
    </row>
    <row r="90" ht="43" customHeight="1" spans="1:9">
      <c r="A90" s="20">
        <f t="shared" si="1"/>
        <v>84</v>
      </c>
      <c r="B90" s="21" t="s">
        <v>289</v>
      </c>
      <c r="C90" s="21" t="s">
        <v>280</v>
      </c>
      <c r="D90" s="29">
        <v>2120803</v>
      </c>
      <c r="E90" s="21" t="s">
        <v>590</v>
      </c>
      <c r="F90" s="21" t="s">
        <v>198</v>
      </c>
      <c r="G90" s="30" t="s">
        <v>687</v>
      </c>
      <c r="H90" s="31">
        <v>840000</v>
      </c>
      <c r="I90" s="22"/>
    </row>
    <row r="91" ht="43" customHeight="1" spans="1:9">
      <c r="A91" s="20">
        <f t="shared" si="1"/>
        <v>85</v>
      </c>
      <c r="B91" s="21" t="s">
        <v>289</v>
      </c>
      <c r="C91" s="21" t="s">
        <v>280</v>
      </c>
      <c r="D91" s="29">
        <v>2120803</v>
      </c>
      <c r="E91" s="21" t="s">
        <v>590</v>
      </c>
      <c r="F91" s="21" t="s">
        <v>198</v>
      </c>
      <c r="G91" s="30" t="s">
        <v>688</v>
      </c>
      <c r="H91" s="31">
        <v>350000</v>
      </c>
      <c r="I91" s="22"/>
    </row>
    <row r="92" ht="43" customHeight="1" spans="1:9">
      <c r="A92" s="20">
        <f t="shared" si="1"/>
        <v>86</v>
      </c>
      <c r="B92" s="21" t="s">
        <v>289</v>
      </c>
      <c r="C92" s="21" t="s">
        <v>280</v>
      </c>
      <c r="D92" s="29">
        <v>2120803</v>
      </c>
      <c r="E92" s="21" t="s">
        <v>590</v>
      </c>
      <c r="F92" s="21" t="s">
        <v>198</v>
      </c>
      <c r="G92" s="30" t="s">
        <v>689</v>
      </c>
      <c r="H92" s="31">
        <v>460000</v>
      </c>
      <c r="I92" s="22"/>
    </row>
    <row r="93" ht="43" customHeight="1" spans="1:9">
      <c r="A93" s="20">
        <f t="shared" si="1"/>
        <v>87</v>
      </c>
      <c r="B93" s="21" t="s">
        <v>289</v>
      </c>
      <c r="C93" s="21" t="s">
        <v>280</v>
      </c>
      <c r="D93" s="29">
        <v>2120803</v>
      </c>
      <c r="E93" s="21" t="s">
        <v>590</v>
      </c>
      <c r="F93" s="21" t="s">
        <v>198</v>
      </c>
      <c r="G93" s="30" t="s">
        <v>690</v>
      </c>
      <c r="H93" s="31">
        <v>1200000</v>
      </c>
      <c r="I93" s="22"/>
    </row>
    <row r="94" ht="43" customHeight="1" spans="1:9">
      <c r="A94" s="20">
        <f t="shared" si="1"/>
        <v>88</v>
      </c>
      <c r="B94" s="21" t="s">
        <v>289</v>
      </c>
      <c r="C94" s="21" t="s">
        <v>280</v>
      </c>
      <c r="D94" s="29">
        <v>2120803</v>
      </c>
      <c r="E94" s="21" t="s">
        <v>590</v>
      </c>
      <c r="F94" s="21" t="s">
        <v>198</v>
      </c>
      <c r="G94" s="30" t="s">
        <v>691</v>
      </c>
      <c r="H94" s="31">
        <v>962576.23</v>
      </c>
      <c r="I94" s="22"/>
    </row>
    <row r="95" ht="43" customHeight="1" spans="1:9">
      <c r="A95" s="20">
        <f t="shared" si="1"/>
        <v>89</v>
      </c>
      <c r="B95" s="21" t="s">
        <v>289</v>
      </c>
      <c r="C95" s="21" t="s">
        <v>280</v>
      </c>
      <c r="D95" s="29">
        <v>2120803</v>
      </c>
      <c r="E95" s="21" t="s">
        <v>590</v>
      </c>
      <c r="F95" s="21" t="s">
        <v>198</v>
      </c>
      <c r="G95" s="30" t="s">
        <v>692</v>
      </c>
      <c r="H95" s="31">
        <v>499199.25</v>
      </c>
      <c r="I95" s="22"/>
    </row>
    <row r="96" ht="43" customHeight="1" spans="1:9">
      <c r="A96" s="20">
        <f t="shared" si="1"/>
        <v>90</v>
      </c>
      <c r="B96" s="21" t="s">
        <v>289</v>
      </c>
      <c r="C96" s="21" t="s">
        <v>280</v>
      </c>
      <c r="D96" s="29">
        <v>2120803</v>
      </c>
      <c r="E96" s="21" t="s">
        <v>590</v>
      </c>
      <c r="F96" s="21" t="s">
        <v>198</v>
      </c>
      <c r="G96" s="30" t="s">
        <v>693</v>
      </c>
      <c r="H96" s="31">
        <v>855487.24</v>
      </c>
      <c r="I96" s="22"/>
    </row>
    <row r="97" ht="43" customHeight="1" spans="1:9">
      <c r="A97" s="20">
        <f t="shared" si="1"/>
        <v>91</v>
      </c>
      <c r="B97" s="21" t="s">
        <v>289</v>
      </c>
      <c r="C97" s="21" t="s">
        <v>280</v>
      </c>
      <c r="D97" s="29">
        <v>2120803</v>
      </c>
      <c r="E97" s="21" t="s">
        <v>590</v>
      </c>
      <c r="F97" s="21" t="s">
        <v>198</v>
      </c>
      <c r="G97" s="30" t="s">
        <v>694</v>
      </c>
      <c r="H97" s="31">
        <v>826319.14</v>
      </c>
      <c r="I97" s="22"/>
    </row>
    <row r="98" ht="43" customHeight="1" spans="1:9">
      <c r="A98" s="20">
        <f t="shared" si="1"/>
        <v>92</v>
      </c>
      <c r="B98" s="21" t="s">
        <v>289</v>
      </c>
      <c r="C98" s="21" t="s">
        <v>280</v>
      </c>
      <c r="D98" s="29">
        <v>2120803</v>
      </c>
      <c r="E98" s="21" t="s">
        <v>590</v>
      </c>
      <c r="F98" s="21" t="s">
        <v>198</v>
      </c>
      <c r="G98" s="30" t="s">
        <v>695</v>
      </c>
      <c r="H98" s="31">
        <v>98125</v>
      </c>
      <c r="I98" s="22"/>
    </row>
    <row r="99" ht="43" customHeight="1" spans="1:9">
      <c r="A99" s="20">
        <f t="shared" si="1"/>
        <v>93</v>
      </c>
      <c r="B99" s="21" t="s">
        <v>289</v>
      </c>
      <c r="C99" s="21" t="s">
        <v>280</v>
      </c>
      <c r="D99" s="29">
        <v>2120803</v>
      </c>
      <c r="E99" s="21" t="s">
        <v>590</v>
      </c>
      <c r="F99" s="21" t="s">
        <v>198</v>
      </c>
      <c r="G99" s="30" t="s">
        <v>696</v>
      </c>
      <c r="H99" s="31">
        <v>80000</v>
      </c>
      <c r="I99" s="22"/>
    </row>
    <row r="100" ht="43" customHeight="1" spans="1:9">
      <c r="A100" s="20">
        <f t="shared" si="1"/>
        <v>94</v>
      </c>
      <c r="B100" s="21" t="s">
        <v>289</v>
      </c>
      <c r="C100" s="21" t="s">
        <v>280</v>
      </c>
      <c r="D100" s="29">
        <v>2120803</v>
      </c>
      <c r="E100" s="21" t="s">
        <v>590</v>
      </c>
      <c r="F100" s="21" t="s">
        <v>198</v>
      </c>
      <c r="G100" s="30" t="s">
        <v>697</v>
      </c>
      <c r="H100" s="31">
        <v>300000</v>
      </c>
      <c r="I100" s="22"/>
    </row>
    <row r="101" ht="43" customHeight="1" spans="1:9">
      <c r="A101" s="20">
        <f t="shared" si="1"/>
        <v>95</v>
      </c>
      <c r="B101" s="21" t="s">
        <v>289</v>
      </c>
      <c r="C101" s="21" t="s">
        <v>280</v>
      </c>
      <c r="D101" s="29">
        <v>2120803</v>
      </c>
      <c r="E101" s="21" t="s">
        <v>590</v>
      </c>
      <c r="F101" s="21" t="s">
        <v>198</v>
      </c>
      <c r="G101" s="35" t="s">
        <v>698</v>
      </c>
      <c r="H101" s="31">
        <v>266385</v>
      </c>
      <c r="I101" s="39"/>
    </row>
    <row r="102" ht="43" customHeight="1" spans="1:9">
      <c r="A102" s="20">
        <f t="shared" si="1"/>
        <v>96</v>
      </c>
      <c r="B102" s="21" t="s">
        <v>289</v>
      </c>
      <c r="C102" s="21" t="s">
        <v>280</v>
      </c>
      <c r="D102" s="29">
        <v>2120803</v>
      </c>
      <c r="E102" s="21" t="s">
        <v>590</v>
      </c>
      <c r="F102" s="21" t="s">
        <v>198</v>
      </c>
      <c r="G102" s="36" t="s">
        <v>699</v>
      </c>
      <c r="H102" s="31">
        <v>111300</v>
      </c>
      <c r="I102" s="39"/>
    </row>
    <row r="103" ht="43" customHeight="1" spans="1:9">
      <c r="A103" s="20">
        <f t="shared" si="1"/>
        <v>97</v>
      </c>
      <c r="B103" s="21" t="s">
        <v>289</v>
      </c>
      <c r="C103" s="21" t="s">
        <v>280</v>
      </c>
      <c r="D103" s="29">
        <v>2120803</v>
      </c>
      <c r="E103" s="21" t="s">
        <v>590</v>
      </c>
      <c r="F103" s="21" t="s">
        <v>198</v>
      </c>
      <c r="G103" s="37" t="s">
        <v>700</v>
      </c>
      <c r="H103" s="31">
        <v>47700</v>
      </c>
      <c r="I103" s="39"/>
    </row>
    <row r="104" ht="43" customHeight="1" spans="1:9">
      <c r="A104" s="20">
        <f t="shared" si="1"/>
        <v>98</v>
      </c>
      <c r="B104" s="21" t="s">
        <v>289</v>
      </c>
      <c r="C104" s="21" t="s">
        <v>280</v>
      </c>
      <c r="D104" s="29">
        <v>2120803</v>
      </c>
      <c r="E104" s="21" t="s">
        <v>590</v>
      </c>
      <c r="F104" s="21" t="s">
        <v>198</v>
      </c>
      <c r="G104" s="36" t="s">
        <v>701</v>
      </c>
      <c r="H104" s="31">
        <v>22000</v>
      </c>
      <c r="I104" s="39"/>
    </row>
    <row r="105" ht="43" customHeight="1" spans="1:9">
      <c r="A105" s="20">
        <f t="shared" si="1"/>
        <v>99</v>
      </c>
      <c r="B105" s="21" t="s">
        <v>289</v>
      </c>
      <c r="C105" s="21" t="s">
        <v>280</v>
      </c>
      <c r="D105" s="29">
        <v>2120803</v>
      </c>
      <c r="E105" s="21" t="s">
        <v>590</v>
      </c>
      <c r="F105" s="21" t="s">
        <v>198</v>
      </c>
      <c r="G105" s="36" t="s">
        <v>702</v>
      </c>
      <c r="H105" s="31">
        <v>295961.16</v>
      </c>
      <c r="I105" s="39"/>
    </row>
    <row r="106" ht="43" customHeight="1" spans="1:9">
      <c r="A106" s="20">
        <f t="shared" si="1"/>
        <v>100</v>
      </c>
      <c r="B106" s="21" t="s">
        <v>289</v>
      </c>
      <c r="C106" s="21" t="s">
        <v>280</v>
      </c>
      <c r="D106" s="29">
        <v>2120803</v>
      </c>
      <c r="E106" s="21" t="s">
        <v>590</v>
      </c>
      <c r="F106" s="21" t="s">
        <v>198</v>
      </c>
      <c r="G106" s="36" t="s">
        <v>703</v>
      </c>
      <c r="H106" s="31">
        <v>231400</v>
      </c>
      <c r="I106" s="39"/>
    </row>
    <row r="107" ht="43" customHeight="1" spans="1:9">
      <c r="A107" s="20">
        <f t="shared" si="1"/>
        <v>101</v>
      </c>
      <c r="B107" s="21" t="s">
        <v>174</v>
      </c>
      <c r="C107" s="21" t="s">
        <v>704</v>
      </c>
      <c r="D107" s="29">
        <v>2120803</v>
      </c>
      <c r="E107" s="21" t="s">
        <v>590</v>
      </c>
      <c r="F107" s="21" t="s">
        <v>198</v>
      </c>
      <c r="G107" s="30" t="s">
        <v>705</v>
      </c>
      <c r="H107" s="31">
        <v>166305</v>
      </c>
      <c r="I107" s="22"/>
    </row>
    <row r="108" ht="43" customHeight="1" spans="1:9">
      <c r="A108" s="20">
        <f t="shared" si="1"/>
        <v>102</v>
      </c>
      <c r="B108" s="21" t="s">
        <v>289</v>
      </c>
      <c r="C108" s="21" t="s">
        <v>280</v>
      </c>
      <c r="D108" s="29">
        <v>2120803</v>
      </c>
      <c r="E108" s="21" t="s">
        <v>590</v>
      </c>
      <c r="F108" s="21" t="s">
        <v>198</v>
      </c>
      <c r="G108" s="30" t="s">
        <v>706</v>
      </c>
      <c r="H108" s="31">
        <v>10127101.69</v>
      </c>
      <c r="I108" s="22"/>
    </row>
    <row r="109" ht="43" customHeight="1" spans="1:9">
      <c r="A109" s="20">
        <f t="shared" si="1"/>
        <v>103</v>
      </c>
      <c r="B109" s="21" t="s">
        <v>291</v>
      </c>
      <c r="C109" s="21" t="s">
        <v>707</v>
      </c>
      <c r="D109" s="29">
        <v>2120803</v>
      </c>
      <c r="E109" s="21" t="s">
        <v>590</v>
      </c>
      <c r="F109" s="21" t="s">
        <v>198</v>
      </c>
      <c r="G109" s="30" t="s">
        <v>708</v>
      </c>
      <c r="H109" s="31">
        <v>250000</v>
      </c>
      <c r="I109" s="22"/>
    </row>
    <row r="110" ht="43" customHeight="1" spans="1:9">
      <c r="A110" s="20">
        <f t="shared" si="1"/>
        <v>104</v>
      </c>
      <c r="B110" s="21" t="s">
        <v>181</v>
      </c>
      <c r="C110" s="21" t="s">
        <v>244</v>
      </c>
      <c r="D110" s="29">
        <v>2120803</v>
      </c>
      <c r="E110" s="21" t="s">
        <v>590</v>
      </c>
      <c r="F110" s="21" t="s">
        <v>198</v>
      </c>
      <c r="G110" s="30" t="s">
        <v>709</v>
      </c>
      <c r="H110" s="31">
        <v>298800</v>
      </c>
      <c r="I110" s="40"/>
    </row>
    <row r="111" ht="43" customHeight="1" spans="1:9">
      <c r="A111" s="20">
        <f t="shared" si="1"/>
        <v>105</v>
      </c>
      <c r="B111" s="21" t="s">
        <v>289</v>
      </c>
      <c r="C111" s="21" t="s">
        <v>309</v>
      </c>
      <c r="D111" s="29">
        <v>2120803</v>
      </c>
      <c r="E111" s="21" t="s">
        <v>590</v>
      </c>
      <c r="F111" s="21" t="s">
        <v>198</v>
      </c>
      <c r="G111" s="30" t="s">
        <v>710</v>
      </c>
      <c r="H111" s="31">
        <v>65000</v>
      </c>
      <c r="I111" s="22"/>
    </row>
    <row r="112" ht="43" customHeight="1" spans="1:9">
      <c r="A112" s="20">
        <f t="shared" si="1"/>
        <v>106</v>
      </c>
      <c r="B112" s="21" t="s">
        <v>289</v>
      </c>
      <c r="C112" s="21" t="s">
        <v>309</v>
      </c>
      <c r="D112" s="29">
        <v>2120803</v>
      </c>
      <c r="E112" s="21" t="s">
        <v>590</v>
      </c>
      <c r="F112" s="21" t="s">
        <v>198</v>
      </c>
      <c r="G112" s="36" t="s">
        <v>711</v>
      </c>
      <c r="H112" s="31">
        <v>2826248</v>
      </c>
      <c r="I112" s="39"/>
    </row>
    <row r="113" ht="43" customHeight="1" spans="1:9">
      <c r="A113" s="20">
        <f t="shared" si="1"/>
        <v>107</v>
      </c>
      <c r="B113" s="21" t="s">
        <v>289</v>
      </c>
      <c r="C113" s="21" t="s">
        <v>280</v>
      </c>
      <c r="D113" s="29">
        <v>2120803</v>
      </c>
      <c r="E113" s="21" t="s">
        <v>590</v>
      </c>
      <c r="F113" s="21" t="s">
        <v>198</v>
      </c>
      <c r="G113" s="30" t="s">
        <v>712</v>
      </c>
      <c r="H113" s="31">
        <v>3000000</v>
      </c>
      <c r="I113" s="40"/>
    </row>
    <row r="114" ht="43" customHeight="1" spans="1:9">
      <c r="A114" s="20">
        <f t="shared" si="1"/>
        <v>108</v>
      </c>
      <c r="B114" s="21" t="s">
        <v>289</v>
      </c>
      <c r="C114" s="21" t="s">
        <v>280</v>
      </c>
      <c r="D114" s="29">
        <v>2120803</v>
      </c>
      <c r="E114" s="21" t="s">
        <v>590</v>
      </c>
      <c r="F114" s="21" t="s">
        <v>198</v>
      </c>
      <c r="G114" s="30" t="s">
        <v>713</v>
      </c>
      <c r="H114" s="31">
        <v>600750</v>
      </c>
      <c r="I114" s="40"/>
    </row>
    <row r="115" ht="43" customHeight="1" spans="1:9">
      <c r="A115" s="20">
        <f t="shared" si="1"/>
        <v>109</v>
      </c>
      <c r="B115" s="21" t="s">
        <v>289</v>
      </c>
      <c r="C115" s="21" t="s">
        <v>280</v>
      </c>
      <c r="D115" s="29">
        <v>2120803</v>
      </c>
      <c r="E115" s="21" t="s">
        <v>590</v>
      </c>
      <c r="F115" s="21" t="s">
        <v>198</v>
      </c>
      <c r="G115" s="30" t="s">
        <v>714</v>
      </c>
      <c r="H115" s="31">
        <v>86500</v>
      </c>
      <c r="I115" s="40"/>
    </row>
    <row r="116" ht="43" customHeight="1" spans="1:9">
      <c r="A116" s="20">
        <f t="shared" si="1"/>
        <v>110</v>
      </c>
      <c r="B116" s="21" t="s">
        <v>289</v>
      </c>
      <c r="C116" s="21" t="s">
        <v>280</v>
      </c>
      <c r="D116" s="29">
        <v>2120803</v>
      </c>
      <c r="E116" s="21" t="s">
        <v>590</v>
      </c>
      <c r="F116" s="21" t="s">
        <v>198</v>
      </c>
      <c r="G116" s="30" t="s">
        <v>715</v>
      </c>
      <c r="H116" s="31">
        <v>124376.36</v>
      </c>
      <c r="I116" s="40"/>
    </row>
    <row r="117" ht="43" customHeight="1" spans="1:9">
      <c r="A117" s="20">
        <f t="shared" si="1"/>
        <v>111</v>
      </c>
      <c r="B117" s="21" t="s">
        <v>289</v>
      </c>
      <c r="C117" s="21" t="s">
        <v>280</v>
      </c>
      <c r="D117" s="29">
        <v>2120803</v>
      </c>
      <c r="E117" s="21" t="s">
        <v>590</v>
      </c>
      <c r="F117" s="21" t="s">
        <v>198</v>
      </c>
      <c r="G117" s="30" t="s">
        <v>716</v>
      </c>
      <c r="H117" s="31">
        <v>141941.46</v>
      </c>
      <c r="I117" s="40"/>
    </row>
    <row r="118" ht="43" customHeight="1" spans="1:9">
      <c r="A118" s="20">
        <f t="shared" si="1"/>
        <v>112</v>
      </c>
      <c r="B118" s="21" t="s">
        <v>289</v>
      </c>
      <c r="C118" s="21" t="s">
        <v>280</v>
      </c>
      <c r="D118" s="29">
        <v>2120803</v>
      </c>
      <c r="E118" s="21" t="s">
        <v>590</v>
      </c>
      <c r="F118" s="21" t="s">
        <v>198</v>
      </c>
      <c r="G118" s="30" t="s">
        <v>717</v>
      </c>
      <c r="H118" s="31">
        <v>249018.62</v>
      </c>
      <c r="I118" s="40"/>
    </row>
    <row r="119" ht="43" customHeight="1" spans="1:9">
      <c r="A119" s="20">
        <f t="shared" si="1"/>
        <v>113</v>
      </c>
      <c r="B119" s="21" t="s">
        <v>289</v>
      </c>
      <c r="C119" s="21" t="s">
        <v>280</v>
      </c>
      <c r="D119" s="29">
        <v>2120803</v>
      </c>
      <c r="E119" s="21" t="s">
        <v>590</v>
      </c>
      <c r="F119" s="21" t="s">
        <v>198</v>
      </c>
      <c r="G119" s="30" t="s">
        <v>718</v>
      </c>
      <c r="H119" s="31">
        <v>231555.47</v>
      </c>
      <c r="I119" s="40"/>
    </row>
    <row r="120" ht="43" customHeight="1" spans="1:9">
      <c r="A120" s="20">
        <f t="shared" si="1"/>
        <v>114</v>
      </c>
      <c r="B120" s="21" t="s">
        <v>289</v>
      </c>
      <c r="C120" s="21" t="s">
        <v>280</v>
      </c>
      <c r="D120" s="29">
        <v>2120803</v>
      </c>
      <c r="E120" s="21" t="s">
        <v>590</v>
      </c>
      <c r="F120" s="21" t="s">
        <v>198</v>
      </c>
      <c r="G120" s="30" t="s">
        <v>719</v>
      </c>
      <c r="H120" s="31">
        <v>44159.63</v>
      </c>
      <c r="I120" s="40"/>
    </row>
    <row r="121" ht="43" customHeight="1" spans="1:9">
      <c r="A121" s="20">
        <f t="shared" si="1"/>
        <v>115</v>
      </c>
      <c r="B121" s="21" t="s">
        <v>289</v>
      </c>
      <c r="C121" s="21" t="s">
        <v>280</v>
      </c>
      <c r="D121" s="29">
        <v>2120803</v>
      </c>
      <c r="E121" s="21" t="s">
        <v>590</v>
      </c>
      <c r="F121" s="21" t="s">
        <v>198</v>
      </c>
      <c r="G121" s="30" t="s">
        <v>720</v>
      </c>
      <c r="H121" s="31">
        <v>533333.28</v>
      </c>
      <c r="I121" s="40"/>
    </row>
    <row r="122" ht="43" customHeight="1" spans="1:9">
      <c r="A122" s="20">
        <f t="shared" si="1"/>
        <v>116</v>
      </c>
      <c r="B122" s="21" t="s">
        <v>289</v>
      </c>
      <c r="C122" s="21" t="s">
        <v>280</v>
      </c>
      <c r="D122" s="29">
        <v>2120803</v>
      </c>
      <c r="E122" s="21" t="s">
        <v>590</v>
      </c>
      <c r="F122" s="21" t="s">
        <v>198</v>
      </c>
      <c r="G122" s="30" t="s">
        <v>721</v>
      </c>
      <c r="H122" s="31">
        <v>104500</v>
      </c>
      <c r="I122" s="40"/>
    </row>
    <row r="123" ht="43" customHeight="1" spans="1:9">
      <c r="A123" s="20">
        <f t="shared" si="1"/>
        <v>117</v>
      </c>
      <c r="B123" s="21" t="s">
        <v>289</v>
      </c>
      <c r="C123" s="21" t="s">
        <v>280</v>
      </c>
      <c r="D123" s="29">
        <v>2120803</v>
      </c>
      <c r="E123" s="21" t="s">
        <v>590</v>
      </c>
      <c r="F123" s="21" t="s">
        <v>198</v>
      </c>
      <c r="G123" s="30" t="s">
        <v>722</v>
      </c>
      <c r="H123" s="31">
        <v>1680000</v>
      </c>
      <c r="I123" s="40"/>
    </row>
    <row r="124" ht="43" customHeight="1" spans="1:9">
      <c r="A124" s="20">
        <f t="shared" si="1"/>
        <v>118</v>
      </c>
      <c r="B124" s="21" t="s">
        <v>289</v>
      </c>
      <c r="C124" s="21" t="s">
        <v>280</v>
      </c>
      <c r="D124" s="29">
        <v>2120803</v>
      </c>
      <c r="E124" s="21" t="s">
        <v>590</v>
      </c>
      <c r="F124" s="21" t="s">
        <v>198</v>
      </c>
      <c r="G124" s="30" t="s">
        <v>723</v>
      </c>
      <c r="H124" s="31">
        <v>495000</v>
      </c>
      <c r="I124" s="39"/>
    </row>
    <row r="125" ht="43" customHeight="1" spans="1:9">
      <c r="A125" s="20">
        <f t="shared" si="1"/>
        <v>119</v>
      </c>
      <c r="B125" s="21" t="s">
        <v>289</v>
      </c>
      <c r="C125" s="21" t="s">
        <v>280</v>
      </c>
      <c r="D125" s="29">
        <v>2120803</v>
      </c>
      <c r="E125" s="21" t="s">
        <v>590</v>
      </c>
      <c r="F125" s="21" t="s">
        <v>198</v>
      </c>
      <c r="G125" s="30" t="s">
        <v>724</v>
      </c>
      <c r="H125" s="31">
        <v>145500</v>
      </c>
      <c r="I125" s="22"/>
    </row>
    <row r="126" ht="43" customHeight="1" spans="1:9">
      <c r="A126" s="20">
        <f t="shared" si="1"/>
        <v>120</v>
      </c>
      <c r="B126" s="21" t="s">
        <v>289</v>
      </c>
      <c r="C126" s="21" t="s">
        <v>280</v>
      </c>
      <c r="D126" s="29">
        <v>2120803</v>
      </c>
      <c r="E126" s="21" t="s">
        <v>590</v>
      </c>
      <c r="F126" s="21" t="s">
        <v>198</v>
      </c>
      <c r="G126" s="36" t="s">
        <v>725</v>
      </c>
      <c r="H126" s="31">
        <v>23000</v>
      </c>
      <c r="I126" s="39"/>
    </row>
    <row r="127" ht="43" customHeight="1" spans="1:9">
      <c r="A127" s="20">
        <f t="shared" si="1"/>
        <v>121</v>
      </c>
      <c r="B127" s="21" t="s">
        <v>184</v>
      </c>
      <c r="C127" s="21" t="s">
        <v>726</v>
      </c>
      <c r="D127" s="29">
        <v>2120803</v>
      </c>
      <c r="E127" s="21" t="s">
        <v>590</v>
      </c>
      <c r="F127" s="21" t="s">
        <v>198</v>
      </c>
      <c r="G127" s="30" t="s">
        <v>727</v>
      </c>
      <c r="H127" s="31">
        <v>777408.14</v>
      </c>
      <c r="I127" s="22"/>
    </row>
    <row r="128" ht="43" customHeight="1" spans="1:9">
      <c r="A128" s="20">
        <f t="shared" si="1"/>
        <v>122</v>
      </c>
      <c r="B128" s="21" t="s">
        <v>289</v>
      </c>
      <c r="C128" s="21" t="s">
        <v>309</v>
      </c>
      <c r="D128" s="29">
        <v>2120803</v>
      </c>
      <c r="E128" s="21" t="s">
        <v>590</v>
      </c>
      <c r="F128" s="21" t="s">
        <v>198</v>
      </c>
      <c r="G128" s="30" t="s">
        <v>728</v>
      </c>
      <c r="H128" s="31">
        <v>99200</v>
      </c>
      <c r="I128" s="22"/>
    </row>
    <row r="129" ht="43" customHeight="1" spans="1:9">
      <c r="A129" s="20">
        <f t="shared" si="1"/>
        <v>123</v>
      </c>
      <c r="B129" s="21" t="s">
        <v>583</v>
      </c>
      <c r="C129" s="21" t="s">
        <v>584</v>
      </c>
      <c r="D129" s="29">
        <v>2120804</v>
      </c>
      <c r="E129" s="21" t="s">
        <v>602</v>
      </c>
      <c r="F129" s="21" t="s">
        <v>198</v>
      </c>
      <c r="G129" s="30" t="s">
        <v>729</v>
      </c>
      <c r="H129" s="31">
        <v>12924094</v>
      </c>
      <c r="I129" s="22"/>
    </row>
    <row r="130" ht="43" customHeight="1" spans="1:9">
      <c r="A130" s="20">
        <f t="shared" si="1"/>
        <v>124</v>
      </c>
      <c r="B130" s="21" t="s">
        <v>174</v>
      </c>
      <c r="C130" s="21" t="s">
        <v>730</v>
      </c>
      <c r="D130" s="29">
        <v>2120804</v>
      </c>
      <c r="E130" s="21" t="s">
        <v>602</v>
      </c>
      <c r="F130" s="21" t="s">
        <v>198</v>
      </c>
      <c r="G130" s="30" t="s">
        <v>731</v>
      </c>
      <c r="H130" s="31">
        <v>90000</v>
      </c>
      <c r="I130" s="22"/>
    </row>
    <row r="131" ht="43" customHeight="1" spans="1:9">
      <c r="A131" s="20">
        <f t="shared" si="1"/>
        <v>125</v>
      </c>
      <c r="B131" s="21" t="s">
        <v>279</v>
      </c>
      <c r="C131" s="21" t="s">
        <v>667</v>
      </c>
      <c r="D131" s="29">
        <v>2120804</v>
      </c>
      <c r="E131" s="21" t="s">
        <v>602</v>
      </c>
      <c r="F131" s="21" t="s">
        <v>198</v>
      </c>
      <c r="G131" s="30" t="s">
        <v>732</v>
      </c>
      <c r="H131" s="31">
        <v>100000</v>
      </c>
      <c r="I131" s="22"/>
    </row>
    <row r="132" ht="43" customHeight="1" spans="1:9">
      <c r="A132" s="20">
        <f t="shared" si="1"/>
        <v>126</v>
      </c>
      <c r="B132" s="21" t="s">
        <v>174</v>
      </c>
      <c r="C132" s="21" t="s">
        <v>733</v>
      </c>
      <c r="D132" s="29">
        <v>2120804</v>
      </c>
      <c r="E132" s="21" t="s">
        <v>602</v>
      </c>
      <c r="F132" s="21" t="s">
        <v>198</v>
      </c>
      <c r="G132" s="30" t="s">
        <v>734</v>
      </c>
      <c r="H132" s="31">
        <v>500000</v>
      </c>
      <c r="I132" s="22"/>
    </row>
    <row r="133" ht="43" customHeight="1" spans="1:9">
      <c r="A133" s="20">
        <f t="shared" si="1"/>
        <v>127</v>
      </c>
      <c r="B133" s="21" t="s">
        <v>174</v>
      </c>
      <c r="C133" s="21" t="s">
        <v>643</v>
      </c>
      <c r="D133" s="29">
        <v>2120804</v>
      </c>
      <c r="E133" s="21" t="s">
        <v>602</v>
      </c>
      <c r="F133" s="21" t="s">
        <v>198</v>
      </c>
      <c r="G133" s="30" t="s">
        <v>735</v>
      </c>
      <c r="H133" s="31">
        <v>900000</v>
      </c>
      <c r="I133" s="22"/>
    </row>
    <row r="134" ht="43" customHeight="1" spans="1:9">
      <c r="A134" s="20">
        <f t="shared" si="1"/>
        <v>128</v>
      </c>
      <c r="B134" s="21" t="s">
        <v>174</v>
      </c>
      <c r="C134" s="21" t="s">
        <v>643</v>
      </c>
      <c r="D134" s="29">
        <v>2120804</v>
      </c>
      <c r="E134" s="21" t="s">
        <v>602</v>
      </c>
      <c r="F134" s="21" t="s">
        <v>198</v>
      </c>
      <c r="G134" s="30" t="s">
        <v>736</v>
      </c>
      <c r="H134" s="31">
        <v>2900000</v>
      </c>
      <c r="I134" s="22"/>
    </row>
    <row r="135" ht="43" customHeight="1" spans="1:9">
      <c r="A135" s="20">
        <f t="shared" si="1"/>
        <v>129</v>
      </c>
      <c r="B135" s="21" t="s">
        <v>174</v>
      </c>
      <c r="C135" s="21" t="s">
        <v>643</v>
      </c>
      <c r="D135" s="29">
        <v>2120804</v>
      </c>
      <c r="E135" s="21" t="s">
        <v>602</v>
      </c>
      <c r="F135" s="21" t="s">
        <v>198</v>
      </c>
      <c r="G135" s="30" t="s">
        <v>737</v>
      </c>
      <c r="H135" s="31">
        <v>3850000</v>
      </c>
      <c r="I135" s="22"/>
    </row>
    <row r="136" ht="43" customHeight="1" spans="1:9">
      <c r="A136" s="20">
        <f t="shared" si="1"/>
        <v>130</v>
      </c>
      <c r="B136" s="21" t="s">
        <v>174</v>
      </c>
      <c r="C136" s="21" t="s">
        <v>643</v>
      </c>
      <c r="D136" s="29">
        <v>2120804</v>
      </c>
      <c r="E136" s="21" t="s">
        <v>602</v>
      </c>
      <c r="F136" s="21" t="s">
        <v>198</v>
      </c>
      <c r="G136" s="30" t="s">
        <v>738</v>
      </c>
      <c r="H136" s="31">
        <v>559435.02</v>
      </c>
      <c r="I136" s="22"/>
    </row>
    <row r="137" ht="43" customHeight="1" spans="1:9">
      <c r="A137" s="20">
        <f t="shared" si="1"/>
        <v>131</v>
      </c>
      <c r="B137" s="21" t="s">
        <v>174</v>
      </c>
      <c r="C137" s="21" t="s">
        <v>643</v>
      </c>
      <c r="D137" s="29">
        <v>2120804</v>
      </c>
      <c r="E137" s="21" t="s">
        <v>602</v>
      </c>
      <c r="F137" s="21" t="s">
        <v>198</v>
      </c>
      <c r="G137" s="30" t="s">
        <v>739</v>
      </c>
      <c r="H137" s="31">
        <v>205159.37</v>
      </c>
      <c r="I137" s="22"/>
    </row>
    <row r="138" ht="43" customHeight="1" spans="1:9">
      <c r="A138" s="20">
        <f t="shared" si="1"/>
        <v>132</v>
      </c>
      <c r="B138" s="21" t="s">
        <v>174</v>
      </c>
      <c r="C138" s="21" t="s">
        <v>643</v>
      </c>
      <c r="D138" s="29">
        <v>2120804</v>
      </c>
      <c r="E138" s="21" t="s">
        <v>602</v>
      </c>
      <c r="F138" s="21" t="s">
        <v>198</v>
      </c>
      <c r="G138" s="30" t="s">
        <v>740</v>
      </c>
      <c r="H138" s="31">
        <v>40182.49</v>
      </c>
      <c r="I138" s="22"/>
    </row>
    <row r="139" ht="43" customHeight="1" spans="1:9">
      <c r="A139" s="20">
        <f t="shared" ref="A139:A196" si="2">ROW()-6</f>
        <v>133</v>
      </c>
      <c r="B139" s="21" t="s">
        <v>279</v>
      </c>
      <c r="C139" s="21" t="s">
        <v>741</v>
      </c>
      <c r="D139" s="29">
        <v>2120804</v>
      </c>
      <c r="E139" s="21" t="s">
        <v>602</v>
      </c>
      <c r="F139" s="21" t="s">
        <v>198</v>
      </c>
      <c r="G139" s="30" t="s">
        <v>742</v>
      </c>
      <c r="H139" s="31">
        <v>540000</v>
      </c>
      <c r="I139" s="22"/>
    </row>
    <row r="140" ht="43" customHeight="1" spans="1:9">
      <c r="A140" s="20">
        <f t="shared" si="2"/>
        <v>134</v>
      </c>
      <c r="B140" s="21" t="s">
        <v>174</v>
      </c>
      <c r="C140" s="21" t="s">
        <v>205</v>
      </c>
      <c r="D140" s="29">
        <v>2120804</v>
      </c>
      <c r="E140" s="21" t="s">
        <v>602</v>
      </c>
      <c r="F140" s="21" t="s">
        <v>198</v>
      </c>
      <c r="G140" s="30" t="s">
        <v>743</v>
      </c>
      <c r="H140" s="31">
        <v>200000</v>
      </c>
      <c r="I140" s="22"/>
    </row>
    <row r="141" ht="43" customHeight="1" spans="1:9">
      <c r="A141" s="20">
        <f t="shared" si="2"/>
        <v>135</v>
      </c>
      <c r="B141" s="21" t="s">
        <v>583</v>
      </c>
      <c r="C141" s="21" t="s">
        <v>584</v>
      </c>
      <c r="D141" s="29">
        <v>2120806</v>
      </c>
      <c r="E141" s="21" t="s">
        <v>744</v>
      </c>
      <c r="F141" s="21" t="s">
        <v>198</v>
      </c>
      <c r="G141" s="30" t="s">
        <v>745</v>
      </c>
      <c r="H141" s="31">
        <v>129223</v>
      </c>
      <c r="I141" s="38"/>
    </row>
    <row r="142" ht="43" customHeight="1" spans="1:9">
      <c r="A142" s="20">
        <f t="shared" si="2"/>
        <v>136</v>
      </c>
      <c r="B142" s="21" t="s">
        <v>279</v>
      </c>
      <c r="C142" s="21" t="s">
        <v>218</v>
      </c>
      <c r="D142" s="29">
        <v>2120806</v>
      </c>
      <c r="E142" s="21" t="s">
        <v>616</v>
      </c>
      <c r="F142" s="21" t="s">
        <v>198</v>
      </c>
      <c r="G142" s="30" t="s">
        <v>746</v>
      </c>
      <c r="H142" s="31">
        <v>15000000</v>
      </c>
      <c r="I142" s="22"/>
    </row>
    <row r="143" ht="43" customHeight="1" spans="1:9">
      <c r="A143" s="20">
        <f t="shared" si="2"/>
        <v>137</v>
      </c>
      <c r="B143" s="21" t="s">
        <v>195</v>
      </c>
      <c r="C143" s="21" t="s">
        <v>228</v>
      </c>
      <c r="D143" s="29">
        <v>2120806</v>
      </c>
      <c r="E143" s="21" t="s">
        <v>616</v>
      </c>
      <c r="F143" s="21" t="s">
        <v>198</v>
      </c>
      <c r="G143" s="30" t="s">
        <v>747</v>
      </c>
      <c r="H143" s="31">
        <v>2500000</v>
      </c>
      <c r="I143" s="22"/>
    </row>
    <row r="144" ht="43" customHeight="1" spans="1:9">
      <c r="A144" s="20">
        <f t="shared" si="2"/>
        <v>138</v>
      </c>
      <c r="B144" s="21" t="s">
        <v>195</v>
      </c>
      <c r="C144" s="21" t="s">
        <v>748</v>
      </c>
      <c r="D144" s="29">
        <v>2120806</v>
      </c>
      <c r="E144" s="21" t="s">
        <v>616</v>
      </c>
      <c r="F144" s="21" t="s">
        <v>198</v>
      </c>
      <c r="G144" s="30" t="s">
        <v>749</v>
      </c>
      <c r="H144" s="31">
        <v>279003.28</v>
      </c>
      <c r="I144" s="22"/>
    </row>
    <row r="145" ht="43" customHeight="1" spans="1:9">
      <c r="A145" s="20">
        <f t="shared" si="2"/>
        <v>139</v>
      </c>
      <c r="B145" s="21" t="s">
        <v>195</v>
      </c>
      <c r="C145" s="21" t="s">
        <v>748</v>
      </c>
      <c r="D145" s="29">
        <v>2120806</v>
      </c>
      <c r="E145" s="21" t="s">
        <v>616</v>
      </c>
      <c r="F145" s="21" t="s">
        <v>198</v>
      </c>
      <c r="G145" s="30" t="s">
        <v>750</v>
      </c>
      <c r="H145" s="31">
        <v>480594.82</v>
      </c>
      <c r="I145" s="22"/>
    </row>
    <row r="146" ht="43" customHeight="1" spans="1:9">
      <c r="A146" s="20">
        <f t="shared" si="2"/>
        <v>140</v>
      </c>
      <c r="B146" s="21" t="s">
        <v>195</v>
      </c>
      <c r="C146" s="21" t="s">
        <v>748</v>
      </c>
      <c r="D146" s="29">
        <v>2120806</v>
      </c>
      <c r="E146" s="21" t="s">
        <v>616</v>
      </c>
      <c r="F146" s="21" t="s">
        <v>198</v>
      </c>
      <c r="G146" s="30" t="s">
        <v>751</v>
      </c>
      <c r="H146" s="31">
        <v>374083.71</v>
      </c>
      <c r="I146" s="22"/>
    </row>
    <row r="147" ht="43" customHeight="1" spans="1:9">
      <c r="A147" s="20">
        <f t="shared" si="2"/>
        <v>141</v>
      </c>
      <c r="B147" s="21" t="s">
        <v>181</v>
      </c>
      <c r="C147" s="41" t="s">
        <v>752</v>
      </c>
      <c r="D147" s="29">
        <v>2120806</v>
      </c>
      <c r="E147" s="21" t="s">
        <v>616</v>
      </c>
      <c r="F147" s="21" t="s">
        <v>198</v>
      </c>
      <c r="G147" s="30" t="s">
        <v>753</v>
      </c>
      <c r="H147" s="31">
        <v>4488236.91</v>
      </c>
      <c r="I147" s="40"/>
    </row>
    <row r="148" ht="43" customHeight="1" spans="1:9">
      <c r="A148" s="20">
        <f t="shared" si="2"/>
        <v>142</v>
      </c>
      <c r="B148" s="21" t="s">
        <v>184</v>
      </c>
      <c r="C148" s="21" t="s">
        <v>726</v>
      </c>
      <c r="D148" s="29">
        <v>2120806</v>
      </c>
      <c r="E148" s="21" t="s">
        <v>616</v>
      </c>
      <c r="F148" s="21" t="s">
        <v>198</v>
      </c>
      <c r="G148" s="30" t="s">
        <v>754</v>
      </c>
      <c r="H148" s="31">
        <v>2000000</v>
      </c>
      <c r="I148" s="22"/>
    </row>
    <row r="149" ht="43" customHeight="1" spans="1:9">
      <c r="A149" s="20">
        <f t="shared" si="2"/>
        <v>143</v>
      </c>
      <c r="B149" s="21" t="s">
        <v>184</v>
      </c>
      <c r="C149" s="21" t="s">
        <v>726</v>
      </c>
      <c r="D149" s="29">
        <v>2120806</v>
      </c>
      <c r="E149" s="21" t="s">
        <v>616</v>
      </c>
      <c r="F149" s="21" t="s">
        <v>198</v>
      </c>
      <c r="G149" s="30" t="s">
        <v>755</v>
      </c>
      <c r="H149" s="31">
        <v>2000000</v>
      </c>
      <c r="I149" s="22"/>
    </row>
    <row r="150" ht="43" customHeight="1" spans="1:9">
      <c r="A150" s="20">
        <f t="shared" si="2"/>
        <v>144</v>
      </c>
      <c r="B150" s="21" t="s">
        <v>291</v>
      </c>
      <c r="C150" s="21" t="s">
        <v>756</v>
      </c>
      <c r="D150" s="29">
        <v>2120806</v>
      </c>
      <c r="E150" s="21" t="s">
        <v>616</v>
      </c>
      <c r="F150" s="21" t="s">
        <v>198</v>
      </c>
      <c r="G150" s="30" t="s">
        <v>757</v>
      </c>
      <c r="H150" s="31">
        <v>8272591</v>
      </c>
      <c r="I150" s="22"/>
    </row>
    <row r="151" ht="43" customHeight="1" spans="1:9">
      <c r="A151" s="20">
        <f t="shared" si="2"/>
        <v>145</v>
      </c>
      <c r="B151" s="21" t="s">
        <v>195</v>
      </c>
      <c r="C151" s="21" t="s">
        <v>758</v>
      </c>
      <c r="D151" s="29">
        <v>2120806</v>
      </c>
      <c r="E151" s="21" t="s">
        <v>616</v>
      </c>
      <c r="F151" s="21" t="s">
        <v>198</v>
      </c>
      <c r="G151" s="30" t="s">
        <v>759</v>
      </c>
      <c r="H151" s="31">
        <v>750400</v>
      </c>
      <c r="I151" s="22"/>
    </row>
    <row r="152" ht="43" customHeight="1" spans="1:9">
      <c r="A152" s="20">
        <f t="shared" si="2"/>
        <v>146</v>
      </c>
      <c r="B152" s="21" t="s">
        <v>291</v>
      </c>
      <c r="C152" s="21" t="s">
        <v>707</v>
      </c>
      <c r="D152" s="29">
        <v>2120806</v>
      </c>
      <c r="E152" s="21" t="s">
        <v>616</v>
      </c>
      <c r="F152" s="21" t="s">
        <v>198</v>
      </c>
      <c r="G152" s="30" t="s">
        <v>760</v>
      </c>
      <c r="H152" s="31">
        <v>314809.85</v>
      </c>
      <c r="I152" s="22"/>
    </row>
    <row r="153" ht="43" customHeight="1" spans="1:9">
      <c r="A153" s="20">
        <f t="shared" si="2"/>
        <v>147</v>
      </c>
      <c r="B153" s="21" t="s">
        <v>291</v>
      </c>
      <c r="C153" s="21" t="s">
        <v>707</v>
      </c>
      <c r="D153" s="29">
        <v>2120806</v>
      </c>
      <c r="E153" s="21" t="s">
        <v>616</v>
      </c>
      <c r="F153" s="21" t="s">
        <v>198</v>
      </c>
      <c r="G153" s="30" t="s">
        <v>761</v>
      </c>
      <c r="H153" s="31">
        <v>950000</v>
      </c>
      <c r="I153" s="22"/>
    </row>
    <row r="154" ht="43" customHeight="1" spans="1:9">
      <c r="A154" s="20">
        <f t="shared" si="2"/>
        <v>148</v>
      </c>
      <c r="B154" s="21" t="s">
        <v>291</v>
      </c>
      <c r="C154" s="21" t="s">
        <v>707</v>
      </c>
      <c r="D154" s="29">
        <v>2120806</v>
      </c>
      <c r="E154" s="21" t="s">
        <v>616</v>
      </c>
      <c r="F154" s="21" t="s">
        <v>198</v>
      </c>
      <c r="G154" s="30" t="s">
        <v>762</v>
      </c>
      <c r="H154" s="31">
        <v>995447.66</v>
      </c>
      <c r="I154" s="22"/>
    </row>
    <row r="155" ht="43" customHeight="1" spans="1:9">
      <c r="A155" s="20">
        <f t="shared" si="2"/>
        <v>149</v>
      </c>
      <c r="B155" s="21" t="s">
        <v>291</v>
      </c>
      <c r="C155" s="21" t="s">
        <v>707</v>
      </c>
      <c r="D155" s="29">
        <v>2120806</v>
      </c>
      <c r="E155" s="21" t="s">
        <v>616</v>
      </c>
      <c r="F155" s="21" t="s">
        <v>198</v>
      </c>
      <c r="G155" s="30" t="s">
        <v>763</v>
      </c>
      <c r="H155" s="31">
        <v>740000</v>
      </c>
      <c r="I155" s="22"/>
    </row>
    <row r="156" ht="43" customHeight="1" spans="1:9">
      <c r="A156" s="20">
        <f t="shared" si="2"/>
        <v>150</v>
      </c>
      <c r="B156" s="21" t="s">
        <v>291</v>
      </c>
      <c r="C156" s="21" t="s">
        <v>707</v>
      </c>
      <c r="D156" s="29">
        <v>2120806</v>
      </c>
      <c r="E156" s="21" t="s">
        <v>616</v>
      </c>
      <c r="F156" s="21" t="s">
        <v>198</v>
      </c>
      <c r="G156" s="30" t="s">
        <v>764</v>
      </c>
      <c r="H156" s="31">
        <v>50210</v>
      </c>
      <c r="I156" s="22"/>
    </row>
    <row r="157" ht="43" customHeight="1" spans="1:9">
      <c r="A157" s="20">
        <f t="shared" si="2"/>
        <v>151</v>
      </c>
      <c r="B157" s="21" t="s">
        <v>291</v>
      </c>
      <c r="C157" s="21" t="s">
        <v>707</v>
      </c>
      <c r="D157" s="29">
        <v>2120806</v>
      </c>
      <c r="E157" s="21" t="s">
        <v>616</v>
      </c>
      <c r="F157" s="21" t="s">
        <v>198</v>
      </c>
      <c r="G157" s="30" t="s">
        <v>765</v>
      </c>
      <c r="H157" s="31">
        <v>915422.36</v>
      </c>
      <c r="I157" s="22"/>
    </row>
    <row r="158" ht="43" customHeight="1" spans="1:9">
      <c r="A158" s="20">
        <f t="shared" si="2"/>
        <v>152</v>
      </c>
      <c r="B158" s="21" t="s">
        <v>291</v>
      </c>
      <c r="C158" s="21" t="s">
        <v>707</v>
      </c>
      <c r="D158" s="29">
        <v>2120806</v>
      </c>
      <c r="E158" s="21" t="s">
        <v>616</v>
      </c>
      <c r="F158" s="21" t="s">
        <v>198</v>
      </c>
      <c r="G158" s="30" t="s">
        <v>766</v>
      </c>
      <c r="H158" s="31">
        <v>300000</v>
      </c>
      <c r="I158" s="22"/>
    </row>
    <row r="159" ht="43" customHeight="1" spans="1:9">
      <c r="A159" s="20">
        <f t="shared" si="2"/>
        <v>153</v>
      </c>
      <c r="B159" s="21" t="s">
        <v>291</v>
      </c>
      <c r="C159" s="21" t="s">
        <v>707</v>
      </c>
      <c r="D159" s="29">
        <v>2120806</v>
      </c>
      <c r="E159" s="21" t="s">
        <v>616</v>
      </c>
      <c r="F159" s="21" t="s">
        <v>198</v>
      </c>
      <c r="G159" s="30" t="s">
        <v>767</v>
      </c>
      <c r="H159" s="31">
        <v>200000</v>
      </c>
      <c r="I159" s="22"/>
    </row>
    <row r="160" ht="43" customHeight="1" spans="1:9">
      <c r="A160" s="20">
        <f t="shared" si="2"/>
        <v>154</v>
      </c>
      <c r="B160" s="21" t="s">
        <v>291</v>
      </c>
      <c r="C160" s="21" t="s">
        <v>707</v>
      </c>
      <c r="D160" s="29">
        <v>2120806</v>
      </c>
      <c r="E160" s="21" t="s">
        <v>616</v>
      </c>
      <c r="F160" s="21" t="s">
        <v>198</v>
      </c>
      <c r="G160" s="30" t="s">
        <v>768</v>
      </c>
      <c r="H160" s="31">
        <v>250000</v>
      </c>
      <c r="I160" s="22"/>
    </row>
    <row r="161" ht="43" customHeight="1" spans="1:9">
      <c r="A161" s="20">
        <f t="shared" si="2"/>
        <v>155</v>
      </c>
      <c r="B161" s="21" t="s">
        <v>291</v>
      </c>
      <c r="C161" s="21" t="s">
        <v>707</v>
      </c>
      <c r="D161" s="29">
        <v>2120806</v>
      </c>
      <c r="E161" s="21" t="s">
        <v>616</v>
      </c>
      <c r="F161" s="21" t="s">
        <v>198</v>
      </c>
      <c r="G161" s="30" t="s">
        <v>769</v>
      </c>
      <c r="H161" s="31">
        <v>200000</v>
      </c>
      <c r="I161" s="22"/>
    </row>
    <row r="162" ht="43" customHeight="1" spans="1:9">
      <c r="A162" s="20">
        <f t="shared" si="2"/>
        <v>156</v>
      </c>
      <c r="B162" s="21" t="s">
        <v>291</v>
      </c>
      <c r="C162" s="21" t="s">
        <v>707</v>
      </c>
      <c r="D162" s="29">
        <v>2120806</v>
      </c>
      <c r="E162" s="21" t="s">
        <v>616</v>
      </c>
      <c r="F162" s="21" t="s">
        <v>198</v>
      </c>
      <c r="G162" s="30" t="s">
        <v>770</v>
      </c>
      <c r="H162" s="31">
        <v>500000</v>
      </c>
      <c r="I162" s="22"/>
    </row>
    <row r="163" ht="43" customHeight="1" spans="1:9">
      <c r="A163" s="20">
        <f t="shared" si="2"/>
        <v>157</v>
      </c>
      <c r="B163" s="21" t="s">
        <v>291</v>
      </c>
      <c r="C163" s="21" t="s">
        <v>707</v>
      </c>
      <c r="D163" s="29">
        <v>2120806</v>
      </c>
      <c r="E163" s="21" t="s">
        <v>616</v>
      </c>
      <c r="F163" s="21" t="s">
        <v>198</v>
      </c>
      <c r="G163" s="30" t="s">
        <v>771</v>
      </c>
      <c r="H163" s="31">
        <v>197138.34</v>
      </c>
      <c r="I163" s="22"/>
    </row>
    <row r="164" ht="43" customHeight="1" spans="1:9">
      <c r="A164" s="20">
        <f t="shared" si="2"/>
        <v>158</v>
      </c>
      <c r="B164" s="21" t="s">
        <v>291</v>
      </c>
      <c r="C164" s="21" t="s">
        <v>707</v>
      </c>
      <c r="D164" s="29">
        <v>2120806</v>
      </c>
      <c r="E164" s="21" t="s">
        <v>616</v>
      </c>
      <c r="F164" s="21" t="s">
        <v>198</v>
      </c>
      <c r="G164" s="30" t="s">
        <v>772</v>
      </c>
      <c r="H164" s="31">
        <v>2603154</v>
      </c>
      <c r="I164" s="22"/>
    </row>
    <row r="165" ht="43" customHeight="1" spans="1:9">
      <c r="A165" s="20">
        <f t="shared" si="2"/>
        <v>159</v>
      </c>
      <c r="B165" s="21" t="s">
        <v>291</v>
      </c>
      <c r="C165" s="21" t="s">
        <v>707</v>
      </c>
      <c r="D165" s="29">
        <v>2120806</v>
      </c>
      <c r="E165" s="21" t="s">
        <v>616</v>
      </c>
      <c r="F165" s="21" t="s">
        <v>198</v>
      </c>
      <c r="G165" s="30" t="s">
        <v>773</v>
      </c>
      <c r="H165" s="31">
        <v>3087787</v>
      </c>
      <c r="I165" s="22"/>
    </row>
    <row r="166" ht="43" customHeight="1" spans="1:9">
      <c r="A166" s="20">
        <f t="shared" si="2"/>
        <v>160</v>
      </c>
      <c r="B166" s="21" t="s">
        <v>291</v>
      </c>
      <c r="C166" s="21" t="s">
        <v>707</v>
      </c>
      <c r="D166" s="29">
        <v>2120806</v>
      </c>
      <c r="E166" s="21" t="s">
        <v>616</v>
      </c>
      <c r="F166" s="21" t="s">
        <v>198</v>
      </c>
      <c r="G166" s="30" t="s">
        <v>774</v>
      </c>
      <c r="H166" s="31">
        <v>6336582</v>
      </c>
      <c r="I166" s="22"/>
    </row>
    <row r="167" ht="43" customHeight="1" spans="1:9">
      <c r="A167" s="20">
        <f t="shared" si="2"/>
        <v>161</v>
      </c>
      <c r="B167" s="21" t="s">
        <v>291</v>
      </c>
      <c r="C167" s="21" t="s">
        <v>707</v>
      </c>
      <c r="D167" s="29">
        <v>2120806</v>
      </c>
      <c r="E167" s="21" t="s">
        <v>616</v>
      </c>
      <c r="F167" s="21" t="s">
        <v>198</v>
      </c>
      <c r="G167" s="30" t="s">
        <v>775</v>
      </c>
      <c r="H167" s="31">
        <v>1660000</v>
      </c>
      <c r="I167" s="22"/>
    </row>
    <row r="168" ht="43" customHeight="1" spans="1:9">
      <c r="A168" s="20">
        <f t="shared" si="2"/>
        <v>162</v>
      </c>
      <c r="B168" s="21" t="s">
        <v>174</v>
      </c>
      <c r="C168" s="21" t="s">
        <v>297</v>
      </c>
      <c r="D168" s="29">
        <v>2120806</v>
      </c>
      <c r="E168" s="21" t="s">
        <v>616</v>
      </c>
      <c r="F168" s="21" t="s">
        <v>198</v>
      </c>
      <c r="G168" s="30" t="s">
        <v>776</v>
      </c>
      <c r="H168" s="31">
        <v>790000</v>
      </c>
      <c r="I168" s="22"/>
    </row>
    <row r="169" ht="43" customHeight="1" spans="1:9">
      <c r="A169" s="20">
        <f t="shared" si="2"/>
        <v>163</v>
      </c>
      <c r="B169" s="21" t="s">
        <v>195</v>
      </c>
      <c r="C169" s="21" t="s">
        <v>224</v>
      </c>
      <c r="D169" s="29">
        <v>2120806</v>
      </c>
      <c r="E169" s="21" t="s">
        <v>616</v>
      </c>
      <c r="F169" s="21" t="s">
        <v>198</v>
      </c>
      <c r="G169" s="30" t="s">
        <v>777</v>
      </c>
      <c r="H169" s="31">
        <v>830000</v>
      </c>
      <c r="I169" s="22"/>
    </row>
    <row r="170" ht="43" customHeight="1" spans="1:9">
      <c r="A170" s="20">
        <f t="shared" si="2"/>
        <v>164</v>
      </c>
      <c r="B170" s="21" t="s">
        <v>174</v>
      </c>
      <c r="C170" s="21" t="s">
        <v>778</v>
      </c>
      <c r="D170" s="29">
        <v>2120806</v>
      </c>
      <c r="E170" s="21" t="s">
        <v>616</v>
      </c>
      <c r="F170" s="21" t="s">
        <v>198</v>
      </c>
      <c r="G170" s="30" t="s">
        <v>779</v>
      </c>
      <c r="H170" s="31">
        <v>630508</v>
      </c>
      <c r="I170" s="22"/>
    </row>
    <row r="171" ht="43" customHeight="1" spans="1:9">
      <c r="A171" s="20">
        <f t="shared" si="2"/>
        <v>165</v>
      </c>
      <c r="B171" s="21" t="s">
        <v>174</v>
      </c>
      <c r="C171" s="21" t="s">
        <v>778</v>
      </c>
      <c r="D171" s="29">
        <v>2120806</v>
      </c>
      <c r="E171" s="21" t="s">
        <v>616</v>
      </c>
      <c r="F171" s="21" t="s">
        <v>198</v>
      </c>
      <c r="G171" s="30" t="s">
        <v>780</v>
      </c>
      <c r="H171" s="31">
        <v>50000</v>
      </c>
      <c r="I171" s="22"/>
    </row>
    <row r="172" ht="43" customHeight="1" spans="1:9">
      <c r="A172" s="20">
        <f t="shared" si="2"/>
        <v>166</v>
      </c>
      <c r="B172" s="21" t="s">
        <v>174</v>
      </c>
      <c r="C172" s="21" t="s">
        <v>778</v>
      </c>
      <c r="D172" s="29">
        <v>2120806</v>
      </c>
      <c r="E172" s="21" t="s">
        <v>616</v>
      </c>
      <c r="F172" s="21" t="s">
        <v>198</v>
      </c>
      <c r="G172" s="30" t="s">
        <v>781</v>
      </c>
      <c r="H172" s="31">
        <v>80000</v>
      </c>
      <c r="I172" s="22"/>
    </row>
    <row r="173" ht="43" customHeight="1" spans="1:9">
      <c r="A173" s="20">
        <f t="shared" si="2"/>
        <v>167</v>
      </c>
      <c r="B173" s="21" t="s">
        <v>583</v>
      </c>
      <c r="C173" s="21" t="s">
        <v>584</v>
      </c>
      <c r="D173" s="29">
        <v>2120806</v>
      </c>
      <c r="E173" s="21" t="s">
        <v>616</v>
      </c>
      <c r="F173" s="21" t="s">
        <v>198</v>
      </c>
      <c r="G173" s="30" t="s">
        <v>782</v>
      </c>
      <c r="H173" s="31">
        <v>950893.82</v>
      </c>
      <c r="I173" s="38"/>
    </row>
    <row r="174" ht="43" customHeight="1" spans="1:9">
      <c r="A174" s="20">
        <f t="shared" si="2"/>
        <v>168</v>
      </c>
      <c r="B174" s="21" t="s">
        <v>583</v>
      </c>
      <c r="C174" s="21" t="s">
        <v>584</v>
      </c>
      <c r="D174" s="29">
        <v>2120806</v>
      </c>
      <c r="E174" s="21" t="s">
        <v>616</v>
      </c>
      <c r="F174" s="21" t="s">
        <v>198</v>
      </c>
      <c r="G174" s="30" t="s">
        <v>783</v>
      </c>
      <c r="H174" s="31">
        <v>2056800</v>
      </c>
      <c r="I174" s="38"/>
    </row>
    <row r="175" ht="43" customHeight="1" spans="1:9">
      <c r="A175" s="20">
        <f t="shared" si="2"/>
        <v>169</v>
      </c>
      <c r="B175" s="21" t="s">
        <v>583</v>
      </c>
      <c r="C175" s="21" t="s">
        <v>584</v>
      </c>
      <c r="D175" s="29">
        <v>2120806</v>
      </c>
      <c r="E175" s="21" t="s">
        <v>616</v>
      </c>
      <c r="F175" s="21" t="s">
        <v>198</v>
      </c>
      <c r="G175" s="30" t="s">
        <v>784</v>
      </c>
      <c r="H175" s="31">
        <v>350000</v>
      </c>
      <c r="I175" s="38"/>
    </row>
    <row r="176" ht="43" customHeight="1" spans="1:9">
      <c r="A176" s="20">
        <f t="shared" si="2"/>
        <v>170</v>
      </c>
      <c r="B176" s="21" t="s">
        <v>583</v>
      </c>
      <c r="C176" s="21" t="s">
        <v>584</v>
      </c>
      <c r="D176" s="29">
        <v>2120806</v>
      </c>
      <c r="E176" s="21" t="s">
        <v>616</v>
      </c>
      <c r="F176" s="21" t="s">
        <v>198</v>
      </c>
      <c r="G176" s="30" t="s">
        <v>785</v>
      </c>
      <c r="H176" s="31">
        <v>1000000</v>
      </c>
      <c r="I176" s="38"/>
    </row>
    <row r="177" ht="43" customHeight="1" spans="1:9">
      <c r="A177" s="20">
        <f t="shared" si="2"/>
        <v>171</v>
      </c>
      <c r="B177" s="21" t="s">
        <v>181</v>
      </c>
      <c r="C177" s="41" t="s">
        <v>618</v>
      </c>
      <c r="D177" s="29">
        <v>2120806</v>
      </c>
      <c r="E177" s="42" t="s">
        <v>616</v>
      </c>
      <c r="F177" s="21" t="s">
        <v>198</v>
      </c>
      <c r="G177" s="43" t="s">
        <v>786</v>
      </c>
      <c r="H177" s="31">
        <v>3000000</v>
      </c>
      <c r="I177" s="45"/>
    </row>
    <row r="178" ht="43" customHeight="1" spans="1:9">
      <c r="A178" s="20">
        <f t="shared" si="2"/>
        <v>172</v>
      </c>
      <c r="B178" s="21" t="s">
        <v>181</v>
      </c>
      <c r="C178" s="41" t="s">
        <v>787</v>
      </c>
      <c r="D178" s="29">
        <v>2120806</v>
      </c>
      <c r="E178" s="42" t="s">
        <v>616</v>
      </c>
      <c r="F178" s="21" t="s">
        <v>198</v>
      </c>
      <c r="G178" s="43" t="s">
        <v>788</v>
      </c>
      <c r="H178" s="31">
        <v>1600000</v>
      </c>
      <c r="I178" s="45"/>
    </row>
    <row r="179" ht="43" customHeight="1" spans="1:9">
      <c r="A179" s="20">
        <f t="shared" si="2"/>
        <v>173</v>
      </c>
      <c r="B179" s="21" t="s">
        <v>195</v>
      </c>
      <c r="C179" s="21" t="s">
        <v>228</v>
      </c>
      <c r="D179" s="29">
        <v>2120806</v>
      </c>
      <c r="E179" s="21" t="s">
        <v>616</v>
      </c>
      <c r="F179" s="21" t="s">
        <v>198</v>
      </c>
      <c r="G179" s="30" t="s">
        <v>789</v>
      </c>
      <c r="H179" s="31">
        <v>6000000</v>
      </c>
      <c r="I179" s="22"/>
    </row>
    <row r="180" ht="43" customHeight="1" spans="1:9">
      <c r="A180" s="20">
        <f t="shared" si="2"/>
        <v>174</v>
      </c>
      <c r="B180" s="21" t="s">
        <v>181</v>
      </c>
      <c r="C180" s="41" t="s">
        <v>790</v>
      </c>
      <c r="D180" s="29">
        <v>2120806</v>
      </c>
      <c r="E180" s="42" t="s">
        <v>616</v>
      </c>
      <c r="F180" s="21" t="s">
        <v>198</v>
      </c>
      <c r="G180" s="43" t="s">
        <v>791</v>
      </c>
      <c r="H180" s="31">
        <v>412600.61</v>
      </c>
      <c r="I180" s="45"/>
    </row>
    <row r="181" ht="43" customHeight="1" spans="1:9">
      <c r="A181" s="20">
        <f t="shared" si="2"/>
        <v>175</v>
      </c>
      <c r="B181" s="21" t="s">
        <v>181</v>
      </c>
      <c r="C181" s="41" t="s">
        <v>790</v>
      </c>
      <c r="D181" s="29">
        <v>2120806</v>
      </c>
      <c r="E181" s="42" t="s">
        <v>616</v>
      </c>
      <c r="F181" s="21" t="s">
        <v>198</v>
      </c>
      <c r="G181" s="43" t="s">
        <v>792</v>
      </c>
      <c r="H181" s="31">
        <v>2737983.72</v>
      </c>
      <c r="I181" s="45"/>
    </row>
    <row r="182" ht="43" customHeight="1" spans="1:9">
      <c r="A182" s="20">
        <f t="shared" si="2"/>
        <v>176</v>
      </c>
      <c r="B182" s="21" t="s">
        <v>181</v>
      </c>
      <c r="C182" s="41" t="s">
        <v>790</v>
      </c>
      <c r="D182" s="29">
        <v>2120806</v>
      </c>
      <c r="E182" s="42" t="s">
        <v>616</v>
      </c>
      <c r="F182" s="21" t="s">
        <v>198</v>
      </c>
      <c r="G182" s="43" t="s">
        <v>793</v>
      </c>
      <c r="H182" s="31">
        <v>176364.36</v>
      </c>
      <c r="I182" s="45"/>
    </row>
    <row r="183" ht="43" customHeight="1" spans="1:9">
      <c r="A183" s="20">
        <f t="shared" si="2"/>
        <v>177</v>
      </c>
      <c r="B183" s="21" t="s">
        <v>291</v>
      </c>
      <c r="C183" s="21" t="s">
        <v>584</v>
      </c>
      <c r="D183" s="29">
        <v>2120806</v>
      </c>
      <c r="E183" s="44" t="s">
        <v>616</v>
      </c>
      <c r="F183" s="21" t="s">
        <v>198</v>
      </c>
      <c r="G183" s="21" t="s">
        <v>794</v>
      </c>
      <c r="H183" s="31">
        <v>1529523.89</v>
      </c>
      <c r="I183" s="22"/>
    </row>
    <row r="184" ht="43" customHeight="1" spans="1:9">
      <c r="A184" s="20">
        <f t="shared" si="2"/>
        <v>178</v>
      </c>
      <c r="B184" s="21" t="s">
        <v>181</v>
      </c>
      <c r="C184" s="41" t="s">
        <v>752</v>
      </c>
      <c r="D184" s="29">
        <v>2120806</v>
      </c>
      <c r="E184" s="42" t="s">
        <v>616</v>
      </c>
      <c r="F184" s="21" t="s">
        <v>198</v>
      </c>
      <c r="G184" s="43" t="s">
        <v>795</v>
      </c>
      <c r="H184" s="31">
        <v>8057748.39</v>
      </c>
      <c r="I184" s="45"/>
    </row>
    <row r="185" ht="43" customHeight="1" spans="1:9">
      <c r="A185" s="20">
        <f t="shared" si="2"/>
        <v>179</v>
      </c>
      <c r="B185" s="21" t="s">
        <v>291</v>
      </c>
      <c r="C185" s="21" t="s">
        <v>756</v>
      </c>
      <c r="D185" s="29">
        <v>2120806</v>
      </c>
      <c r="E185" s="44" t="s">
        <v>616</v>
      </c>
      <c r="F185" s="21" t="s">
        <v>198</v>
      </c>
      <c r="G185" s="21" t="s">
        <v>796</v>
      </c>
      <c r="H185" s="31">
        <v>7029260</v>
      </c>
      <c r="I185" s="22"/>
    </row>
    <row r="186" ht="43" customHeight="1" spans="1:9">
      <c r="A186" s="20">
        <f t="shared" si="2"/>
        <v>180</v>
      </c>
      <c r="B186" s="21" t="s">
        <v>181</v>
      </c>
      <c r="C186" s="21" t="s">
        <v>244</v>
      </c>
      <c r="D186" s="29">
        <v>2120806</v>
      </c>
      <c r="E186" s="42" t="s">
        <v>616</v>
      </c>
      <c r="F186" s="21" t="s">
        <v>198</v>
      </c>
      <c r="G186" s="43" t="s">
        <v>797</v>
      </c>
      <c r="H186" s="31">
        <v>1000000</v>
      </c>
      <c r="I186" s="46"/>
    </row>
    <row r="187" ht="43" customHeight="1" spans="1:9">
      <c r="A187" s="20">
        <f t="shared" si="2"/>
        <v>181</v>
      </c>
      <c r="B187" s="21" t="s">
        <v>181</v>
      </c>
      <c r="C187" s="21" t="s">
        <v>244</v>
      </c>
      <c r="D187" s="29">
        <v>2120806</v>
      </c>
      <c r="E187" s="42" t="s">
        <v>616</v>
      </c>
      <c r="F187" s="21" t="s">
        <v>198</v>
      </c>
      <c r="G187" s="43" t="s">
        <v>798</v>
      </c>
      <c r="H187" s="31">
        <v>3000000</v>
      </c>
      <c r="I187" s="46"/>
    </row>
    <row r="188" ht="43" customHeight="1" spans="1:9">
      <c r="A188" s="20">
        <f t="shared" si="2"/>
        <v>182</v>
      </c>
      <c r="B188" s="21" t="s">
        <v>181</v>
      </c>
      <c r="C188" s="21" t="s">
        <v>244</v>
      </c>
      <c r="D188" s="29">
        <v>2120806</v>
      </c>
      <c r="E188" s="42" t="s">
        <v>616</v>
      </c>
      <c r="F188" s="21" t="s">
        <v>198</v>
      </c>
      <c r="G188" s="43" t="s">
        <v>799</v>
      </c>
      <c r="H188" s="31">
        <v>5202879.17</v>
      </c>
      <c r="I188" s="46"/>
    </row>
    <row r="189" ht="43" customHeight="1" spans="1:9">
      <c r="A189" s="20">
        <f t="shared" si="2"/>
        <v>183</v>
      </c>
      <c r="B189" s="21" t="s">
        <v>181</v>
      </c>
      <c r="C189" s="41" t="s">
        <v>800</v>
      </c>
      <c r="D189" s="29">
        <v>2120806</v>
      </c>
      <c r="E189" s="42" t="s">
        <v>616</v>
      </c>
      <c r="F189" s="21" t="s">
        <v>198</v>
      </c>
      <c r="G189" s="43" t="s">
        <v>801</v>
      </c>
      <c r="H189" s="31">
        <v>900000</v>
      </c>
      <c r="I189" s="45"/>
    </row>
    <row r="190" s="2" customFormat="1" ht="43" customHeight="1" spans="1:16361">
      <c r="A190" s="20">
        <f t="shared" si="2"/>
        <v>184</v>
      </c>
      <c r="B190" s="21" t="s">
        <v>583</v>
      </c>
      <c r="C190" s="21" t="s">
        <v>584</v>
      </c>
      <c r="D190" s="29">
        <v>2120806</v>
      </c>
      <c r="E190" s="21" t="s">
        <v>616</v>
      </c>
      <c r="F190" s="21" t="s">
        <v>198</v>
      </c>
      <c r="G190" s="30" t="s">
        <v>802</v>
      </c>
      <c r="H190" s="31">
        <v>125000</v>
      </c>
      <c r="I190" s="38"/>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33"/>
      <c r="DE190" s="33"/>
      <c r="DF190" s="33"/>
      <c r="DG190" s="33"/>
      <c r="DH190" s="33"/>
      <c r="DI190" s="33"/>
      <c r="DJ190" s="33"/>
      <c r="DK190" s="33"/>
      <c r="DL190" s="33"/>
      <c r="DM190" s="33"/>
      <c r="DN190" s="33"/>
      <c r="DO190" s="33"/>
      <c r="DP190" s="33"/>
      <c r="DQ190" s="33"/>
      <c r="DR190" s="33"/>
      <c r="DS190" s="33"/>
      <c r="DT190" s="33"/>
      <c r="DU190" s="33"/>
      <c r="DV190" s="33"/>
      <c r="DW190" s="33"/>
      <c r="DX190" s="33"/>
      <c r="DY190" s="33"/>
      <c r="DZ190" s="33"/>
      <c r="EA190" s="33"/>
      <c r="EB190" s="33"/>
      <c r="EC190" s="33"/>
      <c r="ED190" s="33"/>
      <c r="EE190" s="33"/>
      <c r="EF190" s="33"/>
      <c r="EG190" s="33"/>
      <c r="EH190" s="33"/>
      <c r="EI190" s="33"/>
      <c r="EJ190" s="33"/>
      <c r="EK190" s="33"/>
      <c r="EL190" s="33"/>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33"/>
      <c r="GA190" s="33"/>
      <c r="GB190" s="33"/>
      <c r="GC190" s="33"/>
      <c r="GD190" s="33"/>
      <c r="GE190" s="33"/>
      <c r="GF190" s="33"/>
      <c r="GG190" s="33"/>
      <c r="GH190" s="33"/>
      <c r="GI190" s="33"/>
      <c r="GJ190" s="33"/>
      <c r="GK190" s="33"/>
      <c r="GL190" s="33"/>
      <c r="GM190" s="33"/>
      <c r="GN190" s="33"/>
      <c r="GO190" s="33"/>
      <c r="GP190" s="33"/>
      <c r="GQ190" s="33"/>
      <c r="GR190" s="33"/>
      <c r="GS190" s="33"/>
      <c r="GT190" s="33"/>
      <c r="GU190" s="33"/>
      <c r="GV190" s="33"/>
      <c r="GW190" s="33"/>
      <c r="GX190" s="33"/>
      <c r="GY190" s="33"/>
      <c r="GZ190" s="33"/>
      <c r="HA190" s="33"/>
      <c r="HB190" s="33"/>
      <c r="HC190" s="33"/>
      <c r="HD190" s="33"/>
      <c r="HE190" s="33"/>
      <c r="HF190" s="33"/>
      <c r="HG190" s="33"/>
      <c r="HH190" s="33"/>
      <c r="HI190" s="33"/>
      <c r="HJ190" s="33"/>
      <c r="HK190" s="33"/>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33"/>
      <c r="IW190" s="33"/>
      <c r="IX190" s="33"/>
      <c r="IY190" s="33"/>
      <c r="IZ190" s="33"/>
      <c r="JA190" s="33"/>
      <c r="JB190" s="33"/>
      <c r="JC190" s="33"/>
      <c r="JD190" s="33"/>
      <c r="JE190" s="33"/>
      <c r="JF190" s="33"/>
      <c r="JG190" s="33"/>
      <c r="JH190" s="33"/>
      <c r="JI190" s="33"/>
      <c r="JJ190" s="33"/>
      <c r="JK190" s="33"/>
      <c r="JL190" s="33"/>
      <c r="JM190" s="33"/>
      <c r="JN190" s="33"/>
      <c r="JO190" s="33"/>
      <c r="JP190" s="33"/>
      <c r="JQ190" s="33"/>
      <c r="JR190" s="33"/>
      <c r="JS190" s="33"/>
      <c r="JT190" s="33"/>
      <c r="JU190" s="33"/>
      <c r="JV190" s="33"/>
      <c r="JW190" s="33"/>
      <c r="JX190" s="33"/>
      <c r="JY190" s="33"/>
      <c r="JZ190" s="33"/>
      <c r="KA190" s="33"/>
      <c r="KB190" s="33"/>
      <c r="KC190" s="33"/>
      <c r="KD190" s="33"/>
      <c r="KE190" s="33"/>
      <c r="KF190" s="33"/>
      <c r="KG190" s="33"/>
      <c r="KH190" s="33"/>
      <c r="KI190" s="33"/>
      <c r="KJ190" s="33"/>
      <c r="KK190" s="33"/>
      <c r="KL190" s="33"/>
      <c r="KM190" s="33"/>
      <c r="KN190" s="33"/>
      <c r="KO190" s="33"/>
      <c r="KP190" s="33"/>
      <c r="KQ190" s="33"/>
      <c r="KR190" s="33"/>
      <c r="KS190" s="33"/>
      <c r="KT190" s="33"/>
      <c r="KU190" s="33"/>
      <c r="KV190" s="33"/>
      <c r="KW190" s="33"/>
      <c r="KX190" s="33"/>
      <c r="KY190" s="33"/>
      <c r="KZ190" s="33"/>
      <c r="LA190" s="33"/>
      <c r="LB190" s="33"/>
      <c r="LC190" s="33"/>
      <c r="LD190" s="33"/>
      <c r="LE190" s="33"/>
      <c r="LF190" s="33"/>
      <c r="LG190" s="33"/>
      <c r="LH190" s="33"/>
      <c r="LI190" s="33"/>
      <c r="LJ190" s="33"/>
      <c r="LK190" s="33"/>
      <c r="LL190" s="33"/>
      <c r="LM190" s="33"/>
      <c r="LN190" s="33"/>
      <c r="LO190" s="33"/>
      <c r="LP190" s="33"/>
      <c r="LQ190" s="33"/>
      <c r="LR190" s="33"/>
      <c r="LS190" s="33"/>
      <c r="LT190" s="33"/>
      <c r="LU190" s="33"/>
      <c r="LV190" s="33"/>
      <c r="LW190" s="33"/>
      <c r="LX190" s="33"/>
      <c r="LY190" s="33"/>
      <c r="LZ190" s="33"/>
      <c r="MA190" s="33"/>
      <c r="MB190" s="33"/>
      <c r="MC190" s="33"/>
      <c r="MD190" s="33"/>
      <c r="ME190" s="33"/>
      <c r="MF190" s="33"/>
      <c r="MG190" s="33"/>
      <c r="MH190" s="33"/>
      <c r="MI190" s="33"/>
      <c r="MJ190" s="33"/>
      <c r="MK190" s="33"/>
      <c r="ML190" s="33"/>
      <c r="MM190" s="33"/>
      <c r="MN190" s="33"/>
      <c r="MO190" s="33"/>
      <c r="MP190" s="33"/>
      <c r="MQ190" s="33"/>
      <c r="MR190" s="33"/>
      <c r="MS190" s="33"/>
      <c r="MT190" s="33"/>
      <c r="MU190" s="33"/>
      <c r="MV190" s="33"/>
      <c r="MW190" s="33"/>
      <c r="MX190" s="33"/>
      <c r="MY190" s="33"/>
      <c r="MZ190" s="33"/>
      <c r="NA190" s="33"/>
      <c r="NB190" s="33"/>
      <c r="NC190" s="33"/>
      <c r="ND190" s="33"/>
      <c r="NE190" s="33"/>
      <c r="NF190" s="33"/>
      <c r="NG190" s="33"/>
      <c r="NH190" s="33"/>
      <c r="NI190" s="33"/>
      <c r="NJ190" s="33"/>
      <c r="NK190" s="33"/>
      <c r="NL190" s="33"/>
      <c r="NM190" s="33"/>
      <c r="NN190" s="33"/>
      <c r="NO190" s="33"/>
      <c r="NP190" s="33"/>
      <c r="NQ190" s="33"/>
      <c r="NR190" s="33"/>
      <c r="NS190" s="33"/>
      <c r="NT190" s="33"/>
      <c r="NU190" s="33"/>
      <c r="NV190" s="33"/>
      <c r="NW190" s="33"/>
      <c r="NX190" s="33"/>
      <c r="NY190" s="33"/>
      <c r="NZ190" s="33"/>
      <c r="OA190" s="33"/>
      <c r="OB190" s="33"/>
      <c r="OC190" s="33"/>
      <c r="OD190" s="33"/>
      <c r="OE190" s="33"/>
      <c r="OF190" s="33"/>
      <c r="OG190" s="33"/>
      <c r="OH190" s="33"/>
      <c r="OI190" s="33"/>
      <c r="OJ190" s="33"/>
      <c r="OK190" s="33"/>
      <c r="OL190" s="33"/>
      <c r="OM190" s="33"/>
      <c r="ON190" s="33"/>
      <c r="OO190" s="33"/>
      <c r="OP190" s="33"/>
      <c r="OQ190" s="33"/>
      <c r="OR190" s="33"/>
      <c r="OS190" s="33"/>
      <c r="OT190" s="33"/>
      <c r="OU190" s="33"/>
      <c r="OV190" s="33"/>
      <c r="OW190" s="33"/>
      <c r="OX190" s="33"/>
      <c r="OY190" s="33"/>
      <c r="OZ190" s="33"/>
      <c r="PA190" s="33"/>
      <c r="PB190" s="33"/>
      <c r="PC190" s="33"/>
      <c r="PD190" s="33"/>
      <c r="PE190" s="33"/>
      <c r="PF190" s="33"/>
      <c r="PG190" s="33"/>
      <c r="PH190" s="33"/>
      <c r="PI190" s="33"/>
      <c r="PJ190" s="33"/>
      <c r="PK190" s="33"/>
      <c r="PL190" s="33"/>
      <c r="PM190" s="33"/>
      <c r="PN190" s="33"/>
      <c r="PO190" s="33"/>
      <c r="PP190" s="33"/>
      <c r="PQ190" s="33"/>
      <c r="PR190" s="33"/>
      <c r="PS190" s="33"/>
      <c r="PT190" s="33"/>
      <c r="PU190" s="33"/>
      <c r="PV190" s="33"/>
      <c r="PW190" s="33"/>
      <c r="PX190" s="33"/>
      <c r="PY190" s="33"/>
      <c r="PZ190" s="33"/>
      <c r="QA190" s="33"/>
      <c r="QB190" s="33"/>
      <c r="QC190" s="33"/>
      <c r="QD190" s="33"/>
      <c r="QE190" s="33"/>
      <c r="QF190" s="33"/>
      <c r="QG190" s="33"/>
      <c r="QH190" s="33"/>
      <c r="QI190" s="33"/>
      <c r="QJ190" s="33"/>
      <c r="QK190" s="33"/>
      <c r="QL190" s="33"/>
      <c r="QM190" s="33"/>
      <c r="QN190" s="33"/>
      <c r="QO190" s="33"/>
      <c r="QP190" s="33"/>
      <c r="QQ190" s="33"/>
      <c r="QR190" s="33"/>
      <c r="QS190" s="33"/>
      <c r="QT190" s="33"/>
      <c r="QU190" s="33"/>
      <c r="QV190" s="33"/>
      <c r="QW190" s="33"/>
      <c r="QX190" s="33"/>
      <c r="QY190" s="33"/>
      <c r="QZ190" s="33"/>
      <c r="RA190" s="33"/>
      <c r="RB190" s="33"/>
      <c r="RC190" s="33"/>
      <c r="RD190" s="33"/>
      <c r="RE190" s="33"/>
      <c r="RF190" s="33"/>
      <c r="RG190" s="33"/>
      <c r="RH190" s="33"/>
      <c r="RI190" s="33"/>
      <c r="RJ190" s="33"/>
      <c r="RK190" s="33"/>
      <c r="RL190" s="33"/>
      <c r="RM190" s="33"/>
      <c r="RN190" s="33"/>
      <c r="RO190" s="33"/>
      <c r="RP190" s="33"/>
      <c r="RQ190" s="33"/>
      <c r="RR190" s="33"/>
      <c r="RS190" s="33"/>
      <c r="RT190" s="33"/>
      <c r="RU190" s="33"/>
      <c r="RV190" s="33"/>
      <c r="RW190" s="33"/>
      <c r="RX190" s="33"/>
      <c r="RY190" s="33"/>
      <c r="RZ190" s="33"/>
      <c r="SA190" s="33"/>
      <c r="SB190" s="33"/>
      <c r="SC190" s="33"/>
      <c r="SD190" s="33"/>
      <c r="SE190" s="33"/>
      <c r="SF190" s="33"/>
      <c r="SG190" s="33"/>
      <c r="SH190" s="33"/>
      <c r="SI190" s="33"/>
      <c r="SJ190" s="33"/>
      <c r="SK190" s="33"/>
      <c r="SL190" s="33"/>
      <c r="SM190" s="33"/>
      <c r="SN190" s="33"/>
      <c r="SO190" s="33"/>
      <c r="SP190" s="33"/>
      <c r="SQ190" s="33"/>
      <c r="SR190" s="33"/>
      <c r="SS190" s="33"/>
      <c r="ST190" s="33"/>
      <c r="SU190" s="33"/>
      <c r="SV190" s="33"/>
      <c r="SW190" s="33"/>
      <c r="SX190" s="33"/>
      <c r="SY190" s="33"/>
      <c r="SZ190" s="33"/>
      <c r="TA190" s="33"/>
      <c r="TB190" s="33"/>
      <c r="TC190" s="33"/>
      <c r="TD190" s="33"/>
      <c r="TE190" s="33"/>
      <c r="TF190" s="33"/>
      <c r="TG190" s="33"/>
      <c r="TH190" s="33"/>
      <c r="TI190" s="33"/>
      <c r="TJ190" s="33"/>
      <c r="TK190" s="33"/>
      <c r="TL190" s="33"/>
      <c r="TM190" s="33"/>
      <c r="TN190" s="33"/>
      <c r="TO190" s="33"/>
      <c r="TP190" s="33"/>
      <c r="TQ190" s="33"/>
      <c r="TR190" s="33"/>
      <c r="TS190" s="33"/>
      <c r="TT190" s="33"/>
      <c r="TU190" s="33"/>
      <c r="TV190" s="33"/>
      <c r="TW190" s="33"/>
      <c r="TX190" s="33"/>
      <c r="TY190" s="33"/>
      <c r="TZ190" s="33"/>
      <c r="UA190" s="33"/>
      <c r="UB190" s="33"/>
      <c r="UC190" s="33"/>
      <c r="UD190" s="33"/>
      <c r="UE190" s="33"/>
      <c r="UF190" s="33"/>
      <c r="UG190" s="33"/>
      <c r="UH190" s="33"/>
      <c r="UI190" s="33"/>
      <c r="UJ190" s="33"/>
      <c r="UK190" s="33"/>
      <c r="UL190" s="33"/>
      <c r="UM190" s="33"/>
      <c r="UN190" s="33"/>
      <c r="UO190" s="33"/>
      <c r="UP190" s="33"/>
      <c r="UQ190" s="33"/>
      <c r="UR190" s="33"/>
      <c r="US190" s="33"/>
      <c r="UT190" s="33"/>
      <c r="UU190" s="33"/>
      <c r="UV190" s="33"/>
      <c r="UW190" s="33"/>
      <c r="UX190" s="33"/>
      <c r="UY190" s="33"/>
      <c r="UZ190" s="33"/>
      <c r="VA190" s="33"/>
      <c r="VB190" s="33"/>
      <c r="VC190" s="33"/>
      <c r="VD190" s="33"/>
      <c r="VE190" s="33"/>
      <c r="VF190" s="33"/>
      <c r="VG190" s="33"/>
      <c r="VH190" s="33"/>
      <c r="VI190" s="33"/>
      <c r="VJ190" s="33"/>
      <c r="VK190" s="33"/>
      <c r="VL190" s="33"/>
      <c r="VM190" s="33"/>
      <c r="VN190" s="33"/>
      <c r="VO190" s="33"/>
      <c r="VP190" s="33"/>
      <c r="VQ190" s="33"/>
      <c r="VR190" s="33"/>
      <c r="VS190" s="33"/>
      <c r="VT190" s="33"/>
      <c r="VU190" s="33"/>
      <c r="VV190" s="33"/>
      <c r="VW190" s="33"/>
      <c r="VX190" s="33"/>
      <c r="VY190" s="33"/>
      <c r="VZ190" s="33"/>
      <c r="WA190" s="33"/>
      <c r="WB190" s="33"/>
      <c r="WC190" s="33"/>
      <c r="WD190" s="33"/>
      <c r="WE190" s="33"/>
      <c r="WF190" s="33"/>
      <c r="WG190" s="33"/>
      <c r="WH190" s="33"/>
      <c r="WI190" s="33"/>
      <c r="WJ190" s="33"/>
      <c r="WK190" s="33"/>
      <c r="WL190" s="33"/>
      <c r="WM190" s="33"/>
      <c r="WN190" s="33"/>
      <c r="WO190" s="33"/>
      <c r="WP190" s="33"/>
      <c r="WQ190" s="33"/>
      <c r="WR190" s="33"/>
      <c r="WS190" s="33"/>
      <c r="WT190" s="33"/>
      <c r="WU190" s="33"/>
      <c r="WV190" s="33"/>
      <c r="WW190" s="33"/>
      <c r="WX190" s="33"/>
      <c r="WY190" s="33"/>
      <c r="WZ190" s="33"/>
      <c r="XA190" s="33"/>
      <c r="XB190" s="33"/>
      <c r="XC190" s="33"/>
      <c r="XD190" s="33"/>
      <c r="XE190" s="33"/>
      <c r="XF190" s="33"/>
      <c r="XG190" s="33"/>
      <c r="XH190" s="33"/>
      <c r="XI190" s="33"/>
      <c r="XJ190" s="33"/>
      <c r="XK190" s="33"/>
      <c r="XL190" s="33"/>
      <c r="XM190" s="33"/>
      <c r="XN190" s="33"/>
      <c r="XO190" s="33"/>
      <c r="XP190" s="33"/>
      <c r="XQ190" s="33"/>
      <c r="XR190" s="33"/>
      <c r="XS190" s="33"/>
      <c r="XT190" s="33"/>
      <c r="XU190" s="33"/>
      <c r="XV190" s="33"/>
      <c r="XW190" s="33"/>
      <c r="XX190" s="33"/>
      <c r="XY190" s="33"/>
      <c r="XZ190" s="33"/>
      <c r="YA190" s="33"/>
      <c r="YB190" s="33"/>
      <c r="YC190" s="33"/>
      <c r="YD190" s="33"/>
      <c r="YE190" s="33"/>
      <c r="YF190" s="33"/>
      <c r="YG190" s="33"/>
      <c r="YH190" s="33"/>
      <c r="YI190" s="33"/>
      <c r="YJ190" s="33"/>
      <c r="YK190" s="33"/>
      <c r="YL190" s="33"/>
      <c r="YM190" s="33"/>
      <c r="YN190" s="33"/>
      <c r="YO190" s="33"/>
      <c r="YP190" s="33"/>
      <c r="YQ190" s="33"/>
      <c r="YR190" s="33"/>
      <c r="YS190" s="33"/>
      <c r="YT190" s="33"/>
      <c r="YU190" s="33"/>
      <c r="YV190" s="33"/>
      <c r="YW190" s="33"/>
      <c r="YX190" s="33"/>
      <c r="YY190" s="33"/>
      <c r="YZ190" s="33"/>
      <c r="ZA190" s="33"/>
      <c r="ZB190" s="33"/>
      <c r="ZC190" s="33"/>
      <c r="ZD190" s="33"/>
      <c r="ZE190" s="33"/>
      <c r="ZF190" s="33"/>
      <c r="ZG190" s="33"/>
      <c r="ZH190" s="33"/>
      <c r="ZI190" s="33"/>
      <c r="ZJ190" s="33"/>
      <c r="ZK190" s="33"/>
      <c r="ZL190" s="33"/>
      <c r="ZM190" s="33"/>
      <c r="ZN190" s="33"/>
      <c r="ZO190" s="33"/>
      <c r="ZP190" s="33"/>
      <c r="ZQ190" s="33"/>
      <c r="ZR190" s="33"/>
      <c r="ZS190" s="33"/>
      <c r="ZT190" s="33"/>
      <c r="ZU190" s="33"/>
      <c r="ZV190" s="33"/>
      <c r="ZW190" s="33"/>
      <c r="ZX190" s="33"/>
      <c r="ZY190" s="33"/>
      <c r="ZZ190" s="33"/>
      <c r="AAA190" s="33"/>
      <c r="AAB190" s="33"/>
      <c r="AAC190" s="33"/>
      <c r="AAD190" s="33"/>
      <c r="AAE190" s="33"/>
      <c r="AAF190" s="33"/>
      <c r="AAG190" s="33"/>
      <c r="AAH190" s="33"/>
      <c r="AAI190" s="33"/>
      <c r="AAJ190" s="33"/>
      <c r="AAK190" s="33"/>
      <c r="AAL190" s="33"/>
      <c r="AAM190" s="33"/>
      <c r="AAN190" s="33"/>
      <c r="AAO190" s="33"/>
      <c r="AAP190" s="33"/>
      <c r="AAQ190" s="33"/>
      <c r="AAR190" s="33"/>
      <c r="AAS190" s="33"/>
      <c r="AAT190" s="33"/>
      <c r="AAU190" s="33"/>
      <c r="AAV190" s="33"/>
      <c r="AAW190" s="33"/>
      <c r="AAX190" s="33"/>
      <c r="AAY190" s="33"/>
      <c r="AAZ190" s="33"/>
      <c r="ABA190" s="33"/>
      <c r="ABB190" s="33"/>
      <c r="ABC190" s="33"/>
      <c r="ABD190" s="33"/>
      <c r="ABE190" s="33"/>
      <c r="ABF190" s="33"/>
      <c r="ABG190" s="33"/>
      <c r="ABH190" s="33"/>
      <c r="ABI190" s="33"/>
      <c r="ABJ190" s="33"/>
      <c r="ABK190" s="33"/>
      <c r="ABL190" s="33"/>
      <c r="ABM190" s="33"/>
      <c r="ABN190" s="33"/>
      <c r="ABO190" s="33"/>
      <c r="ABP190" s="33"/>
      <c r="ABQ190" s="33"/>
      <c r="ABR190" s="33"/>
      <c r="ABS190" s="33"/>
      <c r="ABT190" s="33"/>
      <c r="ABU190" s="33"/>
      <c r="ABV190" s="33"/>
      <c r="ABW190" s="33"/>
      <c r="ABX190" s="33"/>
      <c r="ABY190" s="33"/>
      <c r="ABZ190" s="33"/>
      <c r="ACA190" s="33"/>
      <c r="ACB190" s="33"/>
      <c r="ACC190" s="33"/>
      <c r="ACD190" s="33"/>
      <c r="ACE190" s="33"/>
      <c r="ACF190" s="33"/>
      <c r="ACG190" s="33"/>
      <c r="ACH190" s="33"/>
      <c r="ACI190" s="33"/>
      <c r="ACJ190" s="33"/>
      <c r="ACK190" s="33"/>
      <c r="ACL190" s="33"/>
      <c r="ACM190" s="33"/>
      <c r="ACN190" s="33"/>
      <c r="ACO190" s="33"/>
      <c r="ACP190" s="33"/>
      <c r="ACQ190" s="33"/>
      <c r="ACR190" s="33"/>
      <c r="ACS190" s="33"/>
      <c r="ACT190" s="33"/>
      <c r="ACU190" s="33"/>
      <c r="ACV190" s="33"/>
      <c r="ACW190" s="33"/>
      <c r="ACX190" s="33"/>
      <c r="ACY190" s="33"/>
      <c r="ACZ190" s="33"/>
      <c r="ADA190" s="33"/>
      <c r="ADB190" s="33"/>
      <c r="ADC190" s="33"/>
      <c r="ADD190" s="33"/>
      <c r="ADE190" s="33"/>
      <c r="ADF190" s="33"/>
      <c r="ADG190" s="33"/>
      <c r="ADH190" s="33"/>
      <c r="ADI190" s="33"/>
      <c r="ADJ190" s="33"/>
      <c r="ADK190" s="33"/>
      <c r="ADL190" s="33"/>
      <c r="ADM190" s="33"/>
      <c r="ADN190" s="33"/>
      <c r="ADO190" s="33"/>
      <c r="ADP190" s="33"/>
      <c r="ADQ190" s="33"/>
      <c r="ADR190" s="33"/>
      <c r="ADS190" s="33"/>
      <c r="ADT190" s="33"/>
      <c r="ADU190" s="33"/>
      <c r="ADV190" s="33"/>
      <c r="ADW190" s="33"/>
      <c r="ADX190" s="33"/>
      <c r="ADY190" s="33"/>
      <c r="ADZ190" s="33"/>
      <c r="AEA190" s="33"/>
      <c r="AEB190" s="33"/>
      <c r="AEC190" s="33"/>
      <c r="AED190" s="33"/>
      <c r="AEE190" s="33"/>
      <c r="AEF190" s="33"/>
      <c r="AEG190" s="33"/>
      <c r="AEH190" s="33"/>
      <c r="AEI190" s="33"/>
      <c r="AEJ190" s="33"/>
      <c r="AEK190" s="33"/>
      <c r="AEL190" s="33"/>
      <c r="AEM190" s="33"/>
      <c r="AEN190" s="33"/>
      <c r="AEO190" s="33"/>
      <c r="AEP190" s="33"/>
      <c r="AEQ190" s="33"/>
      <c r="AER190" s="33"/>
      <c r="AES190" s="33"/>
      <c r="AET190" s="33"/>
      <c r="AEU190" s="33"/>
      <c r="AEV190" s="33"/>
      <c r="AEW190" s="33"/>
      <c r="AEX190" s="33"/>
      <c r="AEY190" s="33"/>
      <c r="AEZ190" s="33"/>
      <c r="AFA190" s="33"/>
      <c r="AFB190" s="33"/>
      <c r="AFC190" s="33"/>
      <c r="AFD190" s="33"/>
      <c r="AFE190" s="33"/>
      <c r="AFF190" s="33"/>
      <c r="AFG190" s="33"/>
      <c r="AFH190" s="33"/>
      <c r="AFI190" s="33"/>
      <c r="AFJ190" s="33"/>
      <c r="AFK190" s="33"/>
      <c r="AFL190" s="33"/>
      <c r="AFM190" s="33"/>
      <c r="AFN190" s="33"/>
      <c r="AFO190" s="33"/>
      <c r="AFP190" s="33"/>
      <c r="AFQ190" s="33"/>
      <c r="AFR190" s="33"/>
      <c r="AFS190" s="33"/>
      <c r="AFT190" s="33"/>
      <c r="AFU190" s="33"/>
      <c r="AFV190" s="33"/>
      <c r="AFW190" s="33"/>
      <c r="AFX190" s="33"/>
      <c r="AFY190" s="33"/>
      <c r="AFZ190" s="33"/>
      <c r="AGA190" s="33"/>
      <c r="AGB190" s="33"/>
      <c r="AGC190" s="33"/>
      <c r="AGD190" s="33"/>
      <c r="AGE190" s="33"/>
      <c r="AGF190" s="33"/>
      <c r="AGG190" s="33"/>
      <c r="AGH190" s="33"/>
      <c r="AGI190" s="33"/>
      <c r="AGJ190" s="33"/>
      <c r="AGK190" s="33"/>
      <c r="AGL190" s="33"/>
      <c r="AGM190" s="33"/>
      <c r="AGN190" s="33"/>
      <c r="AGO190" s="33"/>
      <c r="AGP190" s="33"/>
      <c r="AGQ190" s="33"/>
      <c r="AGR190" s="33"/>
      <c r="AGS190" s="33"/>
      <c r="AGT190" s="33"/>
      <c r="AGU190" s="33"/>
      <c r="AGV190" s="33"/>
      <c r="AGW190" s="33"/>
      <c r="AGX190" s="33"/>
      <c r="AGY190" s="33"/>
      <c r="AGZ190" s="33"/>
      <c r="AHA190" s="33"/>
      <c r="AHB190" s="33"/>
      <c r="AHC190" s="33"/>
      <c r="AHD190" s="33"/>
      <c r="AHE190" s="33"/>
      <c r="AHF190" s="33"/>
      <c r="AHG190" s="33"/>
      <c r="AHH190" s="33"/>
      <c r="AHI190" s="33"/>
      <c r="AHJ190" s="33"/>
      <c r="AHK190" s="33"/>
      <c r="AHL190" s="33"/>
      <c r="AHM190" s="33"/>
      <c r="AHN190" s="33"/>
      <c r="AHO190" s="33"/>
      <c r="AHP190" s="33"/>
      <c r="AHQ190" s="33"/>
      <c r="AHR190" s="33"/>
      <c r="AHS190" s="33"/>
      <c r="AHT190" s="33"/>
      <c r="AHU190" s="33"/>
      <c r="AHV190" s="33"/>
      <c r="AHW190" s="33"/>
      <c r="AHX190" s="33"/>
      <c r="AHY190" s="33"/>
      <c r="AHZ190" s="33"/>
      <c r="AIA190" s="33"/>
      <c r="AIB190" s="33"/>
      <c r="AIC190" s="33"/>
      <c r="AID190" s="33"/>
      <c r="AIE190" s="33"/>
      <c r="AIF190" s="33"/>
      <c r="AIG190" s="33"/>
      <c r="AIH190" s="33"/>
      <c r="AII190" s="33"/>
      <c r="AIJ190" s="33"/>
      <c r="AIK190" s="33"/>
      <c r="AIL190" s="33"/>
      <c r="AIM190" s="33"/>
      <c r="AIN190" s="33"/>
      <c r="AIO190" s="33"/>
      <c r="AIP190" s="33"/>
      <c r="AIQ190" s="33"/>
      <c r="AIR190" s="33"/>
      <c r="AIS190" s="33"/>
      <c r="AIT190" s="33"/>
      <c r="AIU190" s="33"/>
      <c r="AIV190" s="33"/>
      <c r="AIW190" s="33"/>
      <c r="AIX190" s="33"/>
      <c r="AIY190" s="33"/>
      <c r="AIZ190" s="33"/>
      <c r="AJA190" s="33"/>
      <c r="AJB190" s="33"/>
      <c r="AJC190" s="33"/>
      <c r="AJD190" s="33"/>
      <c r="AJE190" s="33"/>
      <c r="AJF190" s="33"/>
      <c r="AJG190" s="33"/>
      <c r="AJH190" s="33"/>
      <c r="AJI190" s="33"/>
      <c r="AJJ190" s="33"/>
      <c r="AJK190" s="33"/>
      <c r="AJL190" s="33"/>
      <c r="AJM190" s="33"/>
      <c r="AJN190" s="33"/>
      <c r="AJO190" s="33"/>
      <c r="AJP190" s="33"/>
      <c r="AJQ190" s="33"/>
      <c r="AJR190" s="33"/>
      <c r="AJS190" s="33"/>
      <c r="AJT190" s="33"/>
      <c r="AJU190" s="33"/>
      <c r="AJV190" s="33"/>
      <c r="AJW190" s="33"/>
      <c r="AJX190" s="33"/>
      <c r="AJY190" s="33"/>
      <c r="AJZ190" s="33"/>
      <c r="AKA190" s="33"/>
      <c r="AKB190" s="33"/>
      <c r="AKC190" s="33"/>
      <c r="AKD190" s="33"/>
      <c r="AKE190" s="33"/>
      <c r="AKF190" s="33"/>
      <c r="AKG190" s="33"/>
      <c r="AKH190" s="33"/>
      <c r="AKI190" s="33"/>
      <c r="AKJ190" s="33"/>
      <c r="AKK190" s="33"/>
      <c r="AKL190" s="33"/>
      <c r="AKM190" s="33"/>
      <c r="AKN190" s="33"/>
      <c r="AKO190" s="33"/>
      <c r="AKP190" s="33"/>
      <c r="AKQ190" s="33"/>
      <c r="AKR190" s="33"/>
      <c r="AKS190" s="33"/>
      <c r="AKT190" s="33"/>
      <c r="AKU190" s="33"/>
      <c r="AKV190" s="33"/>
      <c r="AKW190" s="33"/>
      <c r="AKX190" s="33"/>
      <c r="AKY190" s="33"/>
      <c r="AKZ190" s="33"/>
      <c r="ALA190" s="33"/>
      <c r="ALB190" s="33"/>
      <c r="ALC190" s="33"/>
      <c r="ALD190" s="33"/>
      <c r="ALE190" s="33"/>
      <c r="ALF190" s="33"/>
      <c r="ALG190" s="33"/>
      <c r="ALH190" s="33"/>
      <c r="ALI190" s="33"/>
      <c r="ALJ190" s="33"/>
      <c r="ALK190" s="33"/>
      <c r="ALL190" s="33"/>
      <c r="ALM190" s="33"/>
      <c r="ALN190" s="33"/>
      <c r="ALO190" s="33"/>
      <c r="ALP190" s="33"/>
      <c r="ALQ190" s="33"/>
      <c r="ALR190" s="33"/>
      <c r="ALS190" s="33"/>
      <c r="ALT190" s="33"/>
      <c r="ALU190" s="33"/>
      <c r="ALV190" s="33"/>
      <c r="ALW190" s="33"/>
      <c r="ALX190" s="33"/>
      <c r="ALY190" s="33"/>
      <c r="ALZ190" s="33"/>
      <c r="AMA190" s="33"/>
      <c r="AMB190" s="33"/>
      <c r="AMC190" s="33"/>
      <c r="AMD190" s="33"/>
      <c r="AME190" s="33"/>
      <c r="AMF190" s="33"/>
      <c r="AMG190" s="33"/>
      <c r="AMH190" s="33"/>
      <c r="AMI190" s="33"/>
      <c r="AMJ190" s="33"/>
      <c r="AMK190" s="33"/>
      <c r="AML190" s="33"/>
      <c r="AMM190" s="33"/>
      <c r="AMN190" s="33"/>
      <c r="AMO190" s="33"/>
      <c r="AMP190" s="33"/>
      <c r="AMQ190" s="33"/>
      <c r="AMR190" s="33"/>
      <c r="AMS190" s="33"/>
      <c r="AMT190" s="33"/>
      <c r="AMU190" s="33"/>
      <c r="AMV190" s="33"/>
      <c r="AMW190" s="33"/>
      <c r="AMX190" s="33"/>
      <c r="AMY190" s="33"/>
      <c r="AMZ190" s="33"/>
      <c r="ANA190" s="33"/>
      <c r="ANB190" s="33"/>
      <c r="ANC190" s="33"/>
      <c r="AND190" s="33"/>
      <c r="ANE190" s="33"/>
      <c r="ANF190" s="33"/>
      <c r="ANG190" s="33"/>
      <c r="ANH190" s="33"/>
      <c r="ANI190" s="33"/>
      <c r="ANJ190" s="33"/>
      <c r="ANK190" s="33"/>
      <c r="ANL190" s="33"/>
      <c r="ANM190" s="33"/>
      <c r="ANN190" s="33"/>
      <c r="ANO190" s="33"/>
      <c r="ANP190" s="33"/>
      <c r="ANQ190" s="33"/>
      <c r="ANR190" s="33"/>
      <c r="ANS190" s="33"/>
      <c r="ANT190" s="33"/>
      <c r="ANU190" s="33"/>
      <c r="ANV190" s="33"/>
      <c r="ANW190" s="33"/>
      <c r="ANX190" s="33"/>
      <c r="ANY190" s="33"/>
      <c r="ANZ190" s="33"/>
      <c r="AOA190" s="33"/>
      <c r="AOB190" s="33"/>
      <c r="AOC190" s="33"/>
      <c r="AOD190" s="33"/>
      <c r="AOE190" s="33"/>
      <c r="AOF190" s="33"/>
      <c r="AOG190" s="33"/>
      <c r="AOH190" s="33"/>
      <c r="AOI190" s="33"/>
      <c r="AOJ190" s="33"/>
      <c r="AOK190" s="33"/>
      <c r="AOL190" s="33"/>
      <c r="AOM190" s="33"/>
      <c r="AON190" s="33"/>
      <c r="AOO190" s="33"/>
      <c r="AOP190" s="33"/>
      <c r="AOQ190" s="33"/>
      <c r="AOR190" s="33"/>
      <c r="AOS190" s="33"/>
      <c r="AOT190" s="33"/>
      <c r="AOU190" s="33"/>
      <c r="AOV190" s="33"/>
      <c r="AOW190" s="33"/>
      <c r="AOX190" s="33"/>
      <c r="AOY190" s="33"/>
      <c r="AOZ190" s="33"/>
      <c r="APA190" s="33"/>
      <c r="APB190" s="33"/>
      <c r="APC190" s="33"/>
      <c r="APD190" s="33"/>
      <c r="APE190" s="33"/>
      <c r="APF190" s="33"/>
      <c r="APG190" s="33"/>
      <c r="APH190" s="33"/>
      <c r="API190" s="33"/>
      <c r="APJ190" s="33"/>
      <c r="APK190" s="33"/>
      <c r="APL190" s="33"/>
      <c r="APM190" s="33"/>
      <c r="APN190" s="33"/>
      <c r="APO190" s="33"/>
      <c r="APP190" s="33"/>
      <c r="APQ190" s="33"/>
      <c r="APR190" s="33"/>
      <c r="APS190" s="33"/>
      <c r="APT190" s="33"/>
      <c r="APU190" s="33"/>
      <c r="APV190" s="33"/>
      <c r="APW190" s="33"/>
      <c r="APX190" s="33"/>
      <c r="APY190" s="33"/>
      <c r="APZ190" s="33"/>
      <c r="AQA190" s="33"/>
      <c r="AQB190" s="33"/>
      <c r="AQC190" s="33"/>
      <c r="AQD190" s="33"/>
      <c r="AQE190" s="33"/>
      <c r="AQF190" s="33"/>
      <c r="AQG190" s="33"/>
      <c r="AQH190" s="33"/>
      <c r="AQI190" s="33"/>
      <c r="AQJ190" s="33"/>
      <c r="AQK190" s="33"/>
      <c r="AQL190" s="33"/>
      <c r="AQM190" s="33"/>
      <c r="AQN190" s="33"/>
      <c r="AQO190" s="33"/>
      <c r="AQP190" s="33"/>
      <c r="AQQ190" s="33"/>
      <c r="AQR190" s="33"/>
      <c r="AQS190" s="33"/>
      <c r="AQT190" s="33"/>
      <c r="AQU190" s="33"/>
      <c r="AQV190" s="33"/>
      <c r="AQW190" s="33"/>
      <c r="AQX190" s="33"/>
      <c r="AQY190" s="33"/>
      <c r="AQZ190" s="33"/>
      <c r="ARA190" s="33"/>
      <c r="ARB190" s="33"/>
      <c r="ARC190" s="33"/>
      <c r="ARD190" s="33"/>
      <c r="ARE190" s="33"/>
      <c r="ARF190" s="33"/>
      <c r="ARG190" s="33"/>
      <c r="ARH190" s="33"/>
      <c r="ARI190" s="33"/>
      <c r="ARJ190" s="33"/>
      <c r="ARK190" s="33"/>
      <c r="ARL190" s="33"/>
      <c r="ARM190" s="33"/>
      <c r="ARN190" s="33"/>
      <c r="ARO190" s="33"/>
      <c r="ARP190" s="33"/>
      <c r="ARQ190" s="33"/>
      <c r="ARR190" s="33"/>
      <c r="ARS190" s="33"/>
      <c r="ART190" s="33"/>
      <c r="ARU190" s="33"/>
      <c r="ARV190" s="33"/>
      <c r="ARW190" s="33"/>
      <c r="ARX190" s="33"/>
      <c r="ARY190" s="33"/>
      <c r="ARZ190" s="33"/>
      <c r="ASA190" s="33"/>
      <c r="ASB190" s="33"/>
      <c r="ASC190" s="33"/>
      <c r="ASD190" s="33"/>
      <c r="ASE190" s="33"/>
      <c r="ASF190" s="33"/>
      <c r="ASG190" s="33"/>
      <c r="ASH190" s="33"/>
      <c r="ASI190" s="33"/>
      <c r="ASJ190" s="33"/>
      <c r="ASK190" s="33"/>
      <c r="ASL190" s="33"/>
      <c r="ASM190" s="33"/>
      <c r="ASN190" s="33"/>
      <c r="ASO190" s="33"/>
      <c r="ASP190" s="33"/>
      <c r="ASQ190" s="33"/>
      <c r="ASR190" s="33"/>
      <c r="ASS190" s="33"/>
      <c r="AST190" s="33"/>
      <c r="ASU190" s="33"/>
      <c r="ASV190" s="33"/>
      <c r="ASW190" s="33"/>
      <c r="ASX190" s="33"/>
      <c r="ASY190" s="33"/>
      <c r="ASZ190" s="33"/>
      <c r="ATA190" s="33"/>
      <c r="ATB190" s="33"/>
      <c r="ATC190" s="33"/>
      <c r="ATD190" s="33"/>
      <c r="ATE190" s="33"/>
      <c r="ATF190" s="33"/>
      <c r="ATG190" s="33"/>
      <c r="ATH190" s="33"/>
      <c r="ATI190" s="33"/>
      <c r="ATJ190" s="33"/>
      <c r="ATK190" s="33"/>
      <c r="ATL190" s="33"/>
      <c r="ATM190" s="33"/>
      <c r="ATN190" s="33"/>
      <c r="ATO190" s="33"/>
      <c r="ATP190" s="33"/>
      <c r="ATQ190" s="33"/>
      <c r="ATR190" s="33"/>
      <c r="ATS190" s="33"/>
      <c r="ATT190" s="33"/>
      <c r="ATU190" s="33"/>
      <c r="ATV190" s="33"/>
      <c r="ATW190" s="33"/>
      <c r="ATX190" s="33"/>
      <c r="ATY190" s="33"/>
      <c r="ATZ190" s="33"/>
      <c r="AUA190" s="33"/>
      <c r="AUB190" s="33"/>
      <c r="AUC190" s="33"/>
      <c r="AUD190" s="33"/>
      <c r="AUE190" s="33"/>
      <c r="AUF190" s="33"/>
      <c r="AUG190" s="33"/>
      <c r="AUH190" s="33"/>
      <c r="AUI190" s="33"/>
      <c r="AUJ190" s="33"/>
      <c r="AUK190" s="33"/>
      <c r="AUL190" s="33"/>
      <c r="AUM190" s="33"/>
      <c r="AUN190" s="33"/>
      <c r="AUO190" s="33"/>
      <c r="AUP190" s="33"/>
      <c r="AUQ190" s="33"/>
      <c r="AUR190" s="33"/>
      <c r="AUS190" s="33"/>
      <c r="AUT190" s="33"/>
      <c r="AUU190" s="33"/>
      <c r="AUV190" s="33"/>
      <c r="AUW190" s="33"/>
      <c r="AUX190" s="33"/>
      <c r="AUY190" s="33"/>
      <c r="AUZ190" s="33"/>
      <c r="AVA190" s="33"/>
      <c r="AVB190" s="33"/>
      <c r="AVC190" s="33"/>
      <c r="AVD190" s="33"/>
      <c r="AVE190" s="33"/>
      <c r="AVF190" s="33"/>
      <c r="AVG190" s="33"/>
      <c r="AVH190" s="33"/>
      <c r="AVI190" s="33"/>
      <c r="AVJ190" s="33"/>
      <c r="AVK190" s="33"/>
      <c r="AVL190" s="33"/>
      <c r="AVM190" s="33"/>
      <c r="AVN190" s="33"/>
      <c r="AVO190" s="33"/>
      <c r="AVP190" s="33"/>
      <c r="AVQ190" s="33"/>
      <c r="AVR190" s="33"/>
      <c r="AVS190" s="33"/>
      <c r="AVT190" s="33"/>
      <c r="AVU190" s="33"/>
      <c r="AVV190" s="33"/>
      <c r="AVW190" s="33"/>
      <c r="AVX190" s="33"/>
      <c r="AVY190" s="33"/>
      <c r="AVZ190" s="33"/>
      <c r="AWA190" s="33"/>
      <c r="AWB190" s="33"/>
      <c r="AWC190" s="33"/>
      <c r="AWD190" s="33"/>
      <c r="AWE190" s="33"/>
      <c r="AWF190" s="33"/>
      <c r="AWG190" s="33"/>
      <c r="AWH190" s="33"/>
      <c r="AWI190" s="33"/>
      <c r="AWJ190" s="33"/>
      <c r="AWK190" s="33"/>
      <c r="AWL190" s="33"/>
      <c r="AWM190" s="33"/>
      <c r="AWN190" s="33"/>
      <c r="AWO190" s="33"/>
      <c r="AWP190" s="33"/>
      <c r="AWQ190" s="33"/>
      <c r="AWR190" s="33"/>
      <c r="AWS190" s="33"/>
      <c r="AWT190" s="33"/>
      <c r="AWU190" s="33"/>
      <c r="AWV190" s="33"/>
      <c r="AWW190" s="33"/>
      <c r="AWX190" s="33"/>
      <c r="AWY190" s="33"/>
      <c r="AWZ190" s="33"/>
      <c r="AXA190" s="33"/>
      <c r="AXB190" s="33"/>
      <c r="AXC190" s="33"/>
      <c r="AXD190" s="33"/>
      <c r="AXE190" s="33"/>
      <c r="AXF190" s="33"/>
      <c r="AXG190" s="33"/>
      <c r="AXH190" s="33"/>
      <c r="AXI190" s="33"/>
      <c r="AXJ190" s="33"/>
      <c r="AXK190" s="33"/>
      <c r="AXL190" s="33"/>
      <c r="AXM190" s="33"/>
      <c r="AXN190" s="33"/>
      <c r="AXO190" s="33"/>
      <c r="AXP190" s="33"/>
      <c r="AXQ190" s="33"/>
      <c r="AXR190" s="33"/>
      <c r="AXS190" s="33"/>
      <c r="AXT190" s="33"/>
      <c r="AXU190" s="33"/>
      <c r="AXV190" s="33"/>
      <c r="AXW190" s="33"/>
      <c r="AXX190" s="33"/>
      <c r="AXY190" s="33"/>
      <c r="AXZ190" s="33"/>
      <c r="AYA190" s="33"/>
      <c r="AYB190" s="33"/>
      <c r="AYC190" s="33"/>
      <c r="AYD190" s="33"/>
      <c r="AYE190" s="33"/>
      <c r="AYF190" s="33"/>
      <c r="AYG190" s="33"/>
      <c r="AYH190" s="33"/>
      <c r="AYI190" s="33"/>
      <c r="AYJ190" s="33"/>
      <c r="AYK190" s="33"/>
      <c r="AYL190" s="33"/>
      <c r="AYM190" s="33"/>
      <c r="AYN190" s="33"/>
      <c r="AYO190" s="33"/>
      <c r="AYP190" s="33"/>
      <c r="AYQ190" s="33"/>
      <c r="AYR190" s="33"/>
      <c r="AYS190" s="33"/>
      <c r="AYT190" s="33"/>
      <c r="AYU190" s="33"/>
      <c r="AYV190" s="33"/>
      <c r="AYW190" s="33"/>
      <c r="AYX190" s="33"/>
      <c r="AYY190" s="33"/>
      <c r="AYZ190" s="33"/>
      <c r="AZA190" s="33"/>
      <c r="AZB190" s="33"/>
      <c r="AZC190" s="33"/>
      <c r="AZD190" s="33"/>
      <c r="AZE190" s="33"/>
      <c r="AZF190" s="33"/>
      <c r="AZG190" s="33"/>
      <c r="AZH190" s="33"/>
      <c r="AZI190" s="33"/>
      <c r="AZJ190" s="33"/>
      <c r="AZK190" s="33"/>
      <c r="AZL190" s="33"/>
      <c r="AZM190" s="33"/>
      <c r="AZN190" s="33"/>
      <c r="AZO190" s="33"/>
      <c r="AZP190" s="33"/>
      <c r="AZQ190" s="33"/>
      <c r="AZR190" s="33"/>
      <c r="AZS190" s="33"/>
      <c r="AZT190" s="33"/>
      <c r="AZU190" s="33"/>
      <c r="AZV190" s="33"/>
      <c r="AZW190" s="33"/>
      <c r="AZX190" s="33"/>
      <c r="AZY190" s="33"/>
      <c r="AZZ190" s="33"/>
      <c r="BAA190" s="33"/>
      <c r="BAB190" s="33"/>
      <c r="BAC190" s="33"/>
      <c r="BAD190" s="33"/>
      <c r="BAE190" s="33"/>
      <c r="BAF190" s="33"/>
      <c r="BAG190" s="33"/>
      <c r="BAH190" s="33"/>
      <c r="BAI190" s="33"/>
      <c r="BAJ190" s="33"/>
      <c r="BAK190" s="33"/>
      <c r="BAL190" s="33"/>
      <c r="BAM190" s="33"/>
      <c r="BAN190" s="33"/>
      <c r="BAO190" s="33"/>
      <c r="BAP190" s="33"/>
      <c r="BAQ190" s="33"/>
      <c r="BAR190" s="33"/>
      <c r="BAS190" s="33"/>
      <c r="BAT190" s="33"/>
      <c r="BAU190" s="33"/>
      <c r="BAV190" s="33"/>
      <c r="BAW190" s="33"/>
      <c r="BAX190" s="33"/>
      <c r="BAY190" s="33"/>
      <c r="BAZ190" s="33"/>
      <c r="BBA190" s="33"/>
      <c r="BBB190" s="33"/>
      <c r="BBC190" s="33"/>
      <c r="BBD190" s="33"/>
      <c r="BBE190" s="33"/>
      <c r="BBF190" s="33"/>
      <c r="BBG190" s="33"/>
      <c r="BBH190" s="33"/>
      <c r="BBI190" s="33"/>
      <c r="BBJ190" s="33"/>
      <c r="BBK190" s="33"/>
      <c r="BBL190" s="33"/>
      <c r="BBM190" s="33"/>
      <c r="BBN190" s="33"/>
      <c r="BBO190" s="33"/>
      <c r="BBP190" s="33"/>
      <c r="BBQ190" s="33"/>
      <c r="BBR190" s="33"/>
      <c r="BBS190" s="33"/>
      <c r="BBT190" s="33"/>
      <c r="BBU190" s="33"/>
      <c r="BBV190" s="33"/>
      <c r="BBW190" s="33"/>
      <c r="BBX190" s="33"/>
      <c r="BBY190" s="33"/>
      <c r="BBZ190" s="33"/>
      <c r="BCA190" s="33"/>
      <c r="BCB190" s="33"/>
      <c r="BCC190" s="33"/>
      <c r="BCD190" s="33"/>
      <c r="BCE190" s="33"/>
      <c r="BCF190" s="33"/>
      <c r="BCG190" s="33"/>
      <c r="BCH190" s="33"/>
      <c r="BCI190" s="33"/>
      <c r="BCJ190" s="33"/>
      <c r="BCK190" s="33"/>
      <c r="BCL190" s="33"/>
      <c r="BCM190" s="33"/>
      <c r="BCN190" s="33"/>
      <c r="BCO190" s="33"/>
      <c r="BCP190" s="33"/>
      <c r="BCQ190" s="33"/>
      <c r="BCR190" s="33"/>
      <c r="BCS190" s="33"/>
      <c r="BCT190" s="33"/>
      <c r="BCU190" s="33"/>
      <c r="BCV190" s="33"/>
      <c r="BCW190" s="33"/>
      <c r="BCX190" s="33"/>
      <c r="BCY190" s="33"/>
      <c r="BCZ190" s="33"/>
      <c r="BDA190" s="33"/>
      <c r="BDB190" s="33"/>
      <c r="BDC190" s="33"/>
      <c r="BDD190" s="33"/>
      <c r="BDE190" s="33"/>
      <c r="BDF190" s="33"/>
      <c r="BDG190" s="33"/>
      <c r="BDH190" s="33"/>
      <c r="BDI190" s="33"/>
      <c r="BDJ190" s="33"/>
      <c r="BDK190" s="33"/>
      <c r="BDL190" s="33"/>
      <c r="BDM190" s="33"/>
      <c r="BDN190" s="33"/>
      <c r="BDO190" s="33"/>
      <c r="BDP190" s="33"/>
      <c r="BDQ190" s="33"/>
      <c r="BDR190" s="33"/>
      <c r="BDS190" s="33"/>
      <c r="BDT190" s="33"/>
      <c r="BDU190" s="33"/>
      <c r="BDV190" s="33"/>
      <c r="BDW190" s="33"/>
      <c r="BDX190" s="33"/>
      <c r="BDY190" s="33"/>
      <c r="BDZ190" s="33"/>
      <c r="BEA190" s="33"/>
      <c r="BEB190" s="33"/>
      <c r="BEC190" s="33"/>
      <c r="BED190" s="33"/>
      <c r="BEE190" s="33"/>
      <c r="BEF190" s="33"/>
      <c r="BEG190" s="33"/>
      <c r="BEH190" s="33"/>
      <c r="BEI190" s="33"/>
      <c r="BEJ190" s="33"/>
      <c r="BEK190" s="33"/>
      <c r="BEL190" s="33"/>
      <c r="BEM190" s="33"/>
      <c r="BEN190" s="33"/>
      <c r="BEO190" s="33"/>
      <c r="BEP190" s="33"/>
      <c r="BEQ190" s="33"/>
      <c r="BER190" s="33"/>
      <c r="BES190" s="33"/>
      <c r="BET190" s="33"/>
      <c r="BEU190" s="33"/>
      <c r="BEV190" s="33"/>
      <c r="BEW190" s="33"/>
      <c r="BEX190" s="33"/>
      <c r="BEY190" s="33"/>
      <c r="BEZ190" s="33"/>
      <c r="BFA190" s="33"/>
      <c r="BFB190" s="33"/>
      <c r="BFC190" s="33"/>
      <c r="BFD190" s="33"/>
      <c r="BFE190" s="33"/>
      <c r="BFF190" s="33"/>
      <c r="BFG190" s="33"/>
      <c r="BFH190" s="33"/>
      <c r="BFI190" s="33"/>
      <c r="BFJ190" s="33"/>
      <c r="BFK190" s="33"/>
      <c r="BFL190" s="33"/>
      <c r="BFM190" s="33"/>
      <c r="BFN190" s="33"/>
      <c r="BFO190" s="33"/>
      <c r="BFP190" s="33"/>
      <c r="BFQ190" s="33"/>
      <c r="BFR190" s="33"/>
      <c r="BFS190" s="33"/>
      <c r="BFT190" s="33"/>
      <c r="BFU190" s="33"/>
      <c r="BFV190" s="33"/>
      <c r="BFW190" s="33"/>
      <c r="BFX190" s="33"/>
      <c r="BFY190" s="33"/>
      <c r="BFZ190" s="33"/>
      <c r="BGA190" s="33"/>
      <c r="BGB190" s="33"/>
      <c r="BGC190" s="33"/>
      <c r="BGD190" s="33"/>
      <c r="BGE190" s="33"/>
      <c r="BGF190" s="33"/>
      <c r="BGG190" s="33"/>
      <c r="BGH190" s="33"/>
      <c r="BGI190" s="33"/>
      <c r="BGJ190" s="33"/>
      <c r="BGK190" s="33"/>
      <c r="BGL190" s="33"/>
      <c r="BGM190" s="33"/>
      <c r="BGN190" s="33"/>
      <c r="BGO190" s="33"/>
      <c r="BGP190" s="33"/>
      <c r="BGQ190" s="33"/>
      <c r="BGR190" s="33"/>
      <c r="BGS190" s="33"/>
      <c r="BGT190" s="33"/>
      <c r="BGU190" s="33"/>
      <c r="BGV190" s="33"/>
      <c r="BGW190" s="33"/>
      <c r="BGX190" s="33"/>
      <c r="BGY190" s="33"/>
      <c r="BGZ190" s="33"/>
      <c r="BHA190" s="33"/>
      <c r="BHB190" s="33"/>
      <c r="BHC190" s="33"/>
      <c r="BHD190" s="33"/>
      <c r="BHE190" s="33"/>
      <c r="BHF190" s="33"/>
      <c r="BHG190" s="33"/>
      <c r="BHH190" s="33"/>
      <c r="BHI190" s="33"/>
      <c r="BHJ190" s="33"/>
      <c r="BHK190" s="33"/>
      <c r="BHL190" s="33"/>
      <c r="BHM190" s="33"/>
      <c r="BHN190" s="33"/>
      <c r="BHO190" s="33"/>
      <c r="BHP190" s="33"/>
      <c r="BHQ190" s="33"/>
      <c r="BHR190" s="33"/>
      <c r="BHS190" s="33"/>
      <c r="BHT190" s="33"/>
      <c r="BHU190" s="33"/>
      <c r="BHV190" s="33"/>
      <c r="BHW190" s="33"/>
      <c r="BHX190" s="33"/>
      <c r="BHY190" s="33"/>
      <c r="BHZ190" s="33"/>
      <c r="BIA190" s="33"/>
      <c r="BIB190" s="33"/>
      <c r="BIC190" s="33"/>
      <c r="BID190" s="33"/>
      <c r="BIE190" s="33"/>
      <c r="BIF190" s="33"/>
      <c r="BIG190" s="33"/>
      <c r="BIH190" s="33"/>
      <c r="BII190" s="33"/>
      <c r="BIJ190" s="33"/>
      <c r="BIK190" s="33"/>
      <c r="BIL190" s="33"/>
      <c r="BIM190" s="33"/>
      <c r="BIN190" s="33"/>
      <c r="BIO190" s="33"/>
      <c r="BIP190" s="33"/>
      <c r="BIQ190" s="33"/>
      <c r="BIR190" s="33"/>
      <c r="BIS190" s="33"/>
      <c r="BIT190" s="33"/>
      <c r="BIU190" s="33"/>
      <c r="BIV190" s="33"/>
      <c r="BIW190" s="33"/>
      <c r="BIX190" s="33"/>
      <c r="BIY190" s="33"/>
      <c r="BIZ190" s="33"/>
      <c r="BJA190" s="33"/>
      <c r="BJB190" s="33"/>
      <c r="BJC190" s="33"/>
      <c r="BJD190" s="33"/>
      <c r="BJE190" s="33"/>
      <c r="BJF190" s="33"/>
      <c r="BJG190" s="33"/>
      <c r="BJH190" s="33"/>
      <c r="BJI190" s="33"/>
      <c r="BJJ190" s="33"/>
      <c r="BJK190" s="33"/>
      <c r="BJL190" s="33"/>
      <c r="BJM190" s="33"/>
      <c r="BJN190" s="33"/>
      <c r="BJO190" s="33"/>
      <c r="BJP190" s="33"/>
      <c r="BJQ190" s="33"/>
      <c r="BJR190" s="33"/>
      <c r="BJS190" s="33"/>
      <c r="BJT190" s="33"/>
      <c r="BJU190" s="33"/>
      <c r="BJV190" s="33"/>
      <c r="BJW190" s="33"/>
      <c r="BJX190" s="33"/>
      <c r="BJY190" s="33"/>
      <c r="BJZ190" s="33"/>
      <c r="BKA190" s="33"/>
      <c r="BKB190" s="33"/>
      <c r="BKC190" s="33"/>
      <c r="BKD190" s="33"/>
      <c r="BKE190" s="33"/>
      <c r="BKF190" s="33"/>
      <c r="BKG190" s="33"/>
      <c r="BKH190" s="33"/>
      <c r="BKI190" s="33"/>
      <c r="BKJ190" s="33"/>
      <c r="BKK190" s="33"/>
      <c r="BKL190" s="33"/>
      <c r="BKM190" s="33"/>
      <c r="BKN190" s="33"/>
      <c r="BKO190" s="33"/>
      <c r="BKP190" s="33"/>
      <c r="BKQ190" s="33"/>
      <c r="BKR190" s="33"/>
      <c r="BKS190" s="33"/>
      <c r="BKT190" s="33"/>
      <c r="BKU190" s="33"/>
      <c r="BKV190" s="33"/>
      <c r="BKW190" s="33"/>
      <c r="BKX190" s="33"/>
      <c r="BKY190" s="33"/>
      <c r="BKZ190" s="33"/>
      <c r="BLA190" s="33"/>
      <c r="BLB190" s="33"/>
      <c r="BLC190" s="33"/>
      <c r="BLD190" s="33"/>
      <c r="BLE190" s="33"/>
      <c r="BLF190" s="33"/>
      <c r="BLG190" s="33"/>
      <c r="BLH190" s="33"/>
      <c r="BLI190" s="33"/>
      <c r="BLJ190" s="33"/>
      <c r="BLK190" s="33"/>
      <c r="BLL190" s="33"/>
      <c r="BLM190" s="33"/>
      <c r="BLN190" s="33"/>
      <c r="BLO190" s="33"/>
      <c r="BLP190" s="33"/>
      <c r="BLQ190" s="33"/>
      <c r="BLR190" s="33"/>
      <c r="BLS190" s="33"/>
      <c r="BLT190" s="33"/>
      <c r="BLU190" s="33"/>
      <c r="BLV190" s="33"/>
      <c r="BLW190" s="33"/>
      <c r="BLX190" s="33"/>
      <c r="BLY190" s="33"/>
      <c r="BLZ190" s="33"/>
      <c r="BMA190" s="33"/>
      <c r="BMB190" s="33"/>
      <c r="BMC190" s="33"/>
      <c r="BMD190" s="33"/>
      <c r="BME190" s="33"/>
      <c r="BMF190" s="33"/>
      <c r="BMG190" s="33"/>
      <c r="BMH190" s="33"/>
      <c r="BMI190" s="33"/>
      <c r="BMJ190" s="33"/>
      <c r="BMK190" s="33"/>
      <c r="BML190" s="33"/>
      <c r="BMM190" s="33"/>
      <c r="BMN190" s="33"/>
      <c r="BMO190" s="33"/>
      <c r="BMP190" s="33"/>
      <c r="BMQ190" s="33"/>
      <c r="BMR190" s="33"/>
      <c r="BMS190" s="33"/>
      <c r="BMT190" s="33"/>
      <c r="BMU190" s="33"/>
      <c r="BMV190" s="33"/>
      <c r="BMW190" s="33"/>
      <c r="BMX190" s="33"/>
      <c r="BMY190" s="33"/>
      <c r="BMZ190" s="33"/>
      <c r="BNA190" s="33"/>
      <c r="BNB190" s="33"/>
      <c r="BNC190" s="33"/>
      <c r="BND190" s="33"/>
      <c r="BNE190" s="33"/>
      <c r="BNF190" s="33"/>
      <c r="BNG190" s="33"/>
      <c r="BNH190" s="33"/>
      <c r="BNI190" s="33"/>
      <c r="BNJ190" s="33"/>
      <c r="BNK190" s="33"/>
      <c r="BNL190" s="33"/>
      <c r="BNM190" s="33"/>
      <c r="BNN190" s="33"/>
      <c r="BNO190" s="33"/>
      <c r="BNP190" s="33"/>
      <c r="BNQ190" s="33"/>
      <c r="BNR190" s="33"/>
      <c r="BNS190" s="33"/>
      <c r="BNT190" s="33"/>
      <c r="BNU190" s="33"/>
      <c r="BNV190" s="33"/>
      <c r="BNW190" s="33"/>
      <c r="BNX190" s="33"/>
      <c r="BNY190" s="33"/>
      <c r="BNZ190" s="33"/>
      <c r="BOA190" s="33"/>
      <c r="BOB190" s="33"/>
      <c r="BOC190" s="33"/>
      <c r="BOD190" s="33"/>
      <c r="BOE190" s="33"/>
      <c r="BOF190" s="33"/>
      <c r="BOG190" s="33"/>
      <c r="BOH190" s="33"/>
      <c r="BOI190" s="33"/>
      <c r="BOJ190" s="33"/>
      <c r="BOK190" s="33"/>
      <c r="BOL190" s="33"/>
      <c r="BOM190" s="33"/>
      <c r="BON190" s="33"/>
      <c r="BOO190" s="33"/>
      <c r="BOP190" s="33"/>
      <c r="BOQ190" s="33"/>
      <c r="BOR190" s="33"/>
      <c r="BOS190" s="33"/>
      <c r="BOT190" s="33"/>
      <c r="BOU190" s="33"/>
      <c r="BOV190" s="33"/>
      <c r="BOW190" s="33"/>
      <c r="BOX190" s="33"/>
      <c r="BOY190" s="33"/>
      <c r="BOZ190" s="33"/>
      <c r="BPA190" s="33"/>
      <c r="BPB190" s="33"/>
      <c r="BPC190" s="33"/>
      <c r="BPD190" s="33"/>
      <c r="BPE190" s="33"/>
      <c r="BPF190" s="33"/>
      <c r="BPG190" s="33"/>
      <c r="BPH190" s="33"/>
      <c r="BPI190" s="33"/>
      <c r="BPJ190" s="33"/>
      <c r="BPK190" s="33"/>
      <c r="BPL190" s="33"/>
      <c r="BPM190" s="33"/>
      <c r="BPN190" s="33"/>
      <c r="BPO190" s="33"/>
      <c r="BPP190" s="33"/>
      <c r="BPQ190" s="33"/>
      <c r="BPR190" s="33"/>
      <c r="BPS190" s="33"/>
      <c r="BPT190" s="33"/>
      <c r="BPU190" s="33"/>
      <c r="BPV190" s="33"/>
      <c r="BPW190" s="33"/>
      <c r="BPX190" s="33"/>
      <c r="BPY190" s="33"/>
      <c r="BPZ190" s="33"/>
      <c r="BQA190" s="33"/>
      <c r="BQB190" s="33"/>
      <c r="BQC190" s="33"/>
      <c r="BQD190" s="33"/>
      <c r="BQE190" s="33"/>
      <c r="BQF190" s="33"/>
      <c r="BQG190" s="33"/>
      <c r="BQH190" s="33"/>
      <c r="BQI190" s="33"/>
      <c r="BQJ190" s="33"/>
      <c r="BQK190" s="33"/>
      <c r="BQL190" s="33"/>
      <c r="BQM190" s="33"/>
      <c r="BQN190" s="33"/>
      <c r="BQO190" s="33"/>
      <c r="BQP190" s="33"/>
      <c r="BQQ190" s="33"/>
      <c r="BQR190" s="33"/>
      <c r="BQS190" s="33"/>
      <c r="BQT190" s="33"/>
      <c r="BQU190" s="33"/>
      <c r="BQV190" s="33"/>
      <c r="BQW190" s="33"/>
      <c r="BQX190" s="33"/>
      <c r="BQY190" s="33"/>
      <c r="BQZ190" s="33"/>
      <c r="BRA190" s="33"/>
      <c r="BRB190" s="33"/>
      <c r="BRC190" s="33"/>
      <c r="BRD190" s="33"/>
      <c r="BRE190" s="33"/>
      <c r="BRF190" s="33"/>
      <c r="BRG190" s="33"/>
      <c r="BRH190" s="33"/>
      <c r="BRI190" s="33"/>
      <c r="BRJ190" s="33"/>
      <c r="BRK190" s="33"/>
      <c r="BRL190" s="33"/>
      <c r="BRM190" s="33"/>
      <c r="BRN190" s="33"/>
      <c r="BRO190" s="33"/>
      <c r="BRP190" s="33"/>
      <c r="BRQ190" s="33"/>
      <c r="BRR190" s="33"/>
      <c r="BRS190" s="33"/>
      <c r="BRT190" s="33"/>
      <c r="BRU190" s="33"/>
      <c r="BRV190" s="33"/>
      <c r="BRW190" s="33"/>
      <c r="BRX190" s="33"/>
      <c r="BRY190" s="33"/>
      <c r="BRZ190" s="33"/>
      <c r="BSA190" s="33"/>
      <c r="BSB190" s="33"/>
      <c r="BSC190" s="33"/>
      <c r="BSD190" s="33"/>
      <c r="BSE190" s="33"/>
      <c r="BSF190" s="33"/>
      <c r="BSG190" s="33"/>
      <c r="BSH190" s="33"/>
      <c r="BSI190" s="33"/>
      <c r="BSJ190" s="33"/>
      <c r="BSK190" s="33"/>
      <c r="BSL190" s="33"/>
      <c r="BSM190" s="33"/>
      <c r="BSN190" s="33"/>
      <c r="BSO190" s="33"/>
      <c r="BSP190" s="33"/>
      <c r="BSQ190" s="33"/>
      <c r="BSR190" s="33"/>
      <c r="BSS190" s="33"/>
      <c r="BST190" s="33"/>
      <c r="BSU190" s="33"/>
      <c r="BSV190" s="33"/>
      <c r="BSW190" s="33"/>
      <c r="BSX190" s="33"/>
      <c r="BSY190" s="33"/>
      <c r="BSZ190" s="33"/>
      <c r="BTA190" s="33"/>
      <c r="BTB190" s="33"/>
      <c r="BTC190" s="33"/>
      <c r="BTD190" s="33"/>
      <c r="BTE190" s="33"/>
      <c r="BTF190" s="33"/>
      <c r="BTG190" s="33"/>
      <c r="BTH190" s="33"/>
      <c r="BTI190" s="33"/>
      <c r="BTJ190" s="33"/>
      <c r="BTK190" s="33"/>
      <c r="BTL190" s="33"/>
      <c r="BTM190" s="33"/>
      <c r="BTN190" s="33"/>
      <c r="BTO190" s="33"/>
      <c r="BTP190" s="33"/>
      <c r="BTQ190" s="33"/>
      <c r="BTR190" s="33"/>
      <c r="BTS190" s="33"/>
      <c r="BTT190" s="33"/>
      <c r="BTU190" s="33"/>
      <c r="BTV190" s="33"/>
      <c r="BTW190" s="33"/>
      <c r="BTX190" s="33"/>
      <c r="BTY190" s="33"/>
      <c r="BTZ190" s="33"/>
      <c r="BUA190" s="33"/>
      <c r="BUB190" s="33"/>
      <c r="BUC190" s="33"/>
      <c r="BUD190" s="33"/>
      <c r="BUE190" s="33"/>
      <c r="BUF190" s="33"/>
      <c r="BUG190" s="33"/>
      <c r="BUH190" s="33"/>
      <c r="BUI190" s="33"/>
      <c r="BUJ190" s="33"/>
      <c r="BUK190" s="33"/>
      <c r="BUL190" s="33"/>
      <c r="BUM190" s="33"/>
      <c r="BUN190" s="33"/>
      <c r="BUO190" s="33"/>
      <c r="BUP190" s="33"/>
      <c r="BUQ190" s="33"/>
      <c r="BUR190" s="33"/>
      <c r="BUS190" s="33"/>
      <c r="BUT190" s="33"/>
      <c r="BUU190" s="33"/>
      <c r="BUV190" s="33"/>
      <c r="BUW190" s="33"/>
      <c r="BUX190" s="33"/>
      <c r="BUY190" s="33"/>
      <c r="BUZ190" s="33"/>
      <c r="BVA190" s="33"/>
      <c r="BVB190" s="33"/>
      <c r="BVC190" s="33"/>
      <c r="BVD190" s="33"/>
      <c r="BVE190" s="33"/>
      <c r="BVF190" s="33"/>
      <c r="BVG190" s="33"/>
      <c r="BVH190" s="33"/>
      <c r="BVI190" s="33"/>
      <c r="BVJ190" s="33"/>
      <c r="BVK190" s="33"/>
      <c r="BVL190" s="33"/>
      <c r="BVM190" s="33"/>
      <c r="BVN190" s="33"/>
      <c r="BVO190" s="33"/>
      <c r="BVP190" s="33"/>
      <c r="BVQ190" s="33"/>
      <c r="BVR190" s="33"/>
      <c r="BVS190" s="33"/>
      <c r="BVT190" s="33"/>
      <c r="BVU190" s="33"/>
      <c r="BVV190" s="33"/>
      <c r="BVW190" s="33"/>
      <c r="BVX190" s="33"/>
      <c r="BVY190" s="33"/>
      <c r="BVZ190" s="33"/>
      <c r="BWA190" s="33"/>
      <c r="BWB190" s="33"/>
      <c r="BWC190" s="33"/>
      <c r="BWD190" s="33"/>
      <c r="BWE190" s="33"/>
      <c r="BWF190" s="33"/>
      <c r="BWG190" s="33"/>
      <c r="BWH190" s="33"/>
      <c r="BWI190" s="33"/>
      <c r="BWJ190" s="33"/>
      <c r="BWK190" s="33"/>
      <c r="BWL190" s="33"/>
      <c r="BWM190" s="33"/>
      <c r="BWN190" s="33"/>
      <c r="BWO190" s="33"/>
      <c r="BWP190" s="33"/>
      <c r="BWQ190" s="33"/>
      <c r="BWR190" s="33"/>
      <c r="BWS190" s="33"/>
      <c r="BWT190" s="33"/>
      <c r="BWU190" s="33"/>
      <c r="BWV190" s="33"/>
      <c r="BWW190" s="33"/>
      <c r="BWX190" s="33"/>
      <c r="BWY190" s="33"/>
      <c r="BWZ190" s="33"/>
      <c r="BXA190" s="33"/>
      <c r="BXB190" s="33"/>
      <c r="BXC190" s="33"/>
      <c r="BXD190" s="33"/>
      <c r="BXE190" s="33"/>
      <c r="BXF190" s="33"/>
      <c r="BXG190" s="33"/>
      <c r="BXH190" s="33"/>
      <c r="BXI190" s="33"/>
      <c r="BXJ190" s="33"/>
      <c r="BXK190" s="33"/>
      <c r="BXL190" s="33"/>
      <c r="BXM190" s="33"/>
      <c r="BXN190" s="33"/>
      <c r="BXO190" s="33"/>
      <c r="BXP190" s="33"/>
      <c r="BXQ190" s="33"/>
      <c r="BXR190" s="33"/>
      <c r="BXS190" s="33"/>
      <c r="BXT190" s="33"/>
      <c r="BXU190" s="33"/>
      <c r="BXV190" s="33"/>
      <c r="BXW190" s="33"/>
      <c r="BXX190" s="33"/>
      <c r="BXY190" s="33"/>
      <c r="BXZ190" s="33"/>
      <c r="BYA190" s="33"/>
      <c r="BYB190" s="33"/>
      <c r="BYC190" s="33"/>
      <c r="BYD190" s="33"/>
      <c r="BYE190" s="33"/>
      <c r="BYF190" s="33"/>
      <c r="BYG190" s="33"/>
      <c r="BYH190" s="33"/>
      <c r="BYI190" s="33"/>
      <c r="BYJ190" s="33"/>
      <c r="BYK190" s="33"/>
      <c r="BYL190" s="33"/>
      <c r="BYM190" s="33"/>
      <c r="BYN190" s="33"/>
      <c r="BYO190" s="33"/>
      <c r="BYP190" s="33"/>
      <c r="BYQ190" s="33"/>
      <c r="BYR190" s="33"/>
      <c r="BYS190" s="33"/>
      <c r="BYT190" s="33"/>
      <c r="BYU190" s="33"/>
      <c r="BYV190" s="33"/>
      <c r="BYW190" s="33"/>
      <c r="BYX190" s="33"/>
      <c r="BYY190" s="33"/>
      <c r="BYZ190" s="33"/>
      <c r="BZA190" s="33"/>
      <c r="BZB190" s="33"/>
      <c r="BZC190" s="33"/>
      <c r="BZD190" s="33"/>
      <c r="BZE190" s="33"/>
      <c r="BZF190" s="33"/>
      <c r="BZG190" s="33"/>
      <c r="BZH190" s="33"/>
      <c r="BZI190" s="33"/>
      <c r="BZJ190" s="33"/>
      <c r="BZK190" s="33"/>
      <c r="BZL190" s="33"/>
      <c r="BZM190" s="33"/>
      <c r="BZN190" s="33"/>
      <c r="BZO190" s="33"/>
      <c r="BZP190" s="33"/>
      <c r="BZQ190" s="33"/>
      <c r="BZR190" s="33"/>
      <c r="BZS190" s="33"/>
      <c r="BZT190" s="33"/>
      <c r="BZU190" s="33"/>
      <c r="BZV190" s="33"/>
      <c r="BZW190" s="33"/>
      <c r="BZX190" s="33"/>
      <c r="BZY190" s="33"/>
      <c r="BZZ190" s="33"/>
      <c r="CAA190" s="33"/>
      <c r="CAB190" s="33"/>
      <c r="CAC190" s="33"/>
      <c r="CAD190" s="33"/>
      <c r="CAE190" s="33"/>
      <c r="CAF190" s="33"/>
      <c r="CAG190" s="33"/>
      <c r="CAH190" s="33"/>
      <c r="CAI190" s="33"/>
      <c r="CAJ190" s="33"/>
      <c r="CAK190" s="33"/>
      <c r="CAL190" s="33"/>
      <c r="CAM190" s="33"/>
      <c r="CAN190" s="33"/>
      <c r="CAO190" s="33"/>
      <c r="CAP190" s="33"/>
      <c r="CAQ190" s="33"/>
      <c r="CAR190" s="33"/>
      <c r="CAS190" s="33"/>
      <c r="CAT190" s="33"/>
      <c r="CAU190" s="33"/>
      <c r="CAV190" s="33"/>
      <c r="CAW190" s="33"/>
      <c r="CAX190" s="33"/>
      <c r="CAY190" s="33"/>
      <c r="CAZ190" s="33"/>
      <c r="CBA190" s="33"/>
      <c r="CBB190" s="33"/>
      <c r="CBC190" s="33"/>
      <c r="CBD190" s="33"/>
      <c r="CBE190" s="33"/>
      <c r="CBF190" s="33"/>
      <c r="CBG190" s="33"/>
      <c r="CBH190" s="33"/>
      <c r="CBI190" s="33"/>
      <c r="CBJ190" s="33"/>
      <c r="CBK190" s="33"/>
      <c r="CBL190" s="33"/>
      <c r="CBM190" s="33"/>
      <c r="CBN190" s="33"/>
      <c r="CBO190" s="33"/>
      <c r="CBP190" s="33"/>
      <c r="CBQ190" s="33"/>
      <c r="CBR190" s="33"/>
      <c r="CBS190" s="33"/>
      <c r="CBT190" s="33"/>
      <c r="CBU190" s="33"/>
      <c r="CBV190" s="33"/>
      <c r="CBW190" s="33"/>
      <c r="CBX190" s="33"/>
      <c r="CBY190" s="33"/>
      <c r="CBZ190" s="33"/>
      <c r="CCA190" s="33"/>
      <c r="CCB190" s="33"/>
      <c r="CCC190" s="33"/>
      <c r="CCD190" s="33"/>
      <c r="CCE190" s="33"/>
      <c r="CCF190" s="33"/>
      <c r="CCG190" s="33"/>
      <c r="CCH190" s="33"/>
      <c r="CCI190" s="33"/>
      <c r="CCJ190" s="33"/>
      <c r="CCK190" s="33"/>
      <c r="CCL190" s="33"/>
      <c r="CCM190" s="33"/>
      <c r="CCN190" s="33"/>
      <c r="CCO190" s="33"/>
      <c r="CCP190" s="33"/>
      <c r="CCQ190" s="33"/>
      <c r="CCR190" s="33"/>
      <c r="CCS190" s="33"/>
      <c r="CCT190" s="33"/>
      <c r="CCU190" s="33"/>
      <c r="CCV190" s="33"/>
      <c r="CCW190" s="33"/>
      <c r="CCX190" s="33"/>
      <c r="CCY190" s="33"/>
      <c r="CCZ190" s="33"/>
      <c r="CDA190" s="33"/>
      <c r="CDB190" s="33"/>
      <c r="CDC190" s="33"/>
      <c r="CDD190" s="33"/>
      <c r="CDE190" s="33"/>
      <c r="CDF190" s="33"/>
      <c r="CDG190" s="33"/>
      <c r="CDH190" s="33"/>
      <c r="CDI190" s="33"/>
      <c r="CDJ190" s="33"/>
      <c r="CDK190" s="33"/>
      <c r="CDL190" s="33"/>
      <c r="CDM190" s="33"/>
      <c r="CDN190" s="33"/>
      <c r="CDO190" s="33"/>
      <c r="CDP190" s="33"/>
      <c r="CDQ190" s="33"/>
      <c r="CDR190" s="33"/>
      <c r="CDS190" s="33"/>
      <c r="CDT190" s="33"/>
      <c r="CDU190" s="33"/>
      <c r="CDV190" s="33"/>
      <c r="CDW190" s="33"/>
      <c r="CDX190" s="33"/>
      <c r="CDY190" s="33"/>
      <c r="CDZ190" s="33"/>
      <c r="CEA190" s="33"/>
      <c r="CEB190" s="33"/>
      <c r="CEC190" s="33"/>
      <c r="CED190" s="33"/>
      <c r="CEE190" s="33"/>
      <c r="CEF190" s="33"/>
      <c r="CEG190" s="33"/>
      <c r="CEH190" s="33"/>
      <c r="CEI190" s="33"/>
      <c r="CEJ190" s="33"/>
      <c r="CEK190" s="33"/>
      <c r="CEL190" s="33"/>
      <c r="CEM190" s="33"/>
      <c r="CEN190" s="33"/>
      <c r="CEO190" s="33"/>
      <c r="CEP190" s="33"/>
      <c r="CEQ190" s="33"/>
      <c r="CER190" s="33"/>
      <c r="CES190" s="33"/>
      <c r="CET190" s="33"/>
      <c r="CEU190" s="33"/>
      <c r="CEV190" s="33"/>
      <c r="CEW190" s="33"/>
      <c r="CEX190" s="33"/>
      <c r="CEY190" s="33"/>
      <c r="CEZ190" s="33"/>
      <c r="CFA190" s="33"/>
      <c r="CFB190" s="33"/>
      <c r="CFC190" s="33"/>
      <c r="CFD190" s="33"/>
      <c r="CFE190" s="33"/>
      <c r="CFF190" s="33"/>
      <c r="CFG190" s="33"/>
      <c r="CFH190" s="33"/>
      <c r="CFI190" s="33"/>
      <c r="CFJ190" s="33"/>
      <c r="CFK190" s="33"/>
      <c r="CFL190" s="33"/>
      <c r="CFM190" s="33"/>
      <c r="CFN190" s="33"/>
      <c r="CFO190" s="33"/>
      <c r="CFP190" s="33"/>
      <c r="CFQ190" s="33"/>
      <c r="CFR190" s="33"/>
      <c r="CFS190" s="33"/>
      <c r="CFT190" s="33"/>
      <c r="CFU190" s="33"/>
      <c r="CFV190" s="33"/>
      <c r="CFW190" s="33"/>
      <c r="CFX190" s="33"/>
      <c r="CFY190" s="33"/>
      <c r="CFZ190" s="33"/>
      <c r="CGA190" s="33"/>
      <c r="CGB190" s="33"/>
      <c r="CGC190" s="33"/>
      <c r="CGD190" s="33"/>
      <c r="CGE190" s="33"/>
      <c r="CGF190" s="33"/>
      <c r="CGG190" s="33"/>
      <c r="CGH190" s="33"/>
      <c r="CGI190" s="33"/>
      <c r="CGJ190" s="33"/>
      <c r="CGK190" s="33"/>
      <c r="CGL190" s="33"/>
      <c r="CGM190" s="33"/>
      <c r="CGN190" s="33"/>
      <c r="CGO190" s="33"/>
      <c r="CGP190" s="33"/>
      <c r="CGQ190" s="33"/>
      <c r="CGR190" s="33"/>
      <c r="CGS190" s="33"/>
      <c r="CGT190" s="33"/>
      <c r="CGU190" s="33"/>
      <c r="CGV190" s="33"/>
      <c r="CGW190" s="33"/>
      <c r="CGX190" s="33"/>
      <c r="CGY190" s="33"/>
      <c r="CGZ190" s="33"/>
      <c r="CHA190" s="33"/>
      <c r="CHB190" s="33"/>
      <c r="CHC190" s="33"/>
      <c r="CHD190" s="33"/>
      <c r="CHE190" s="33"/>
      <c r="CHF190" s="33"/>
      <c r="CHG190" s="33"/>
      <c r="CHH190" s="33"/>
      <c r="CHI190" s="33"/>
      <c r="CHJ190" s="33"/>
      <c r="CHK190" s="33"/>
      <c r="CHL190" s="33"/>
      <c r="CHM190" s="33"/>
      <c r="CHN190" s="33"/>
      <c r="CHO190" s="33"/>
      <c r="CHP190" s="33"/>
      <c r="CHQ190" s="33"/>
      <c r="CHR190" s="33"/>
      <c r="CHS190" s="33"/>
      <c r="CHT190" s="33"/>
      <c r="CHU190" s="33"/>
      <c r="CHV190" s="33"/>
      <c r="CHW190" s="33"/>
      <c r="CHX190" s="33"/>
      <c r="CHY190" s="33"/>
      <c r="CHZ190" s="33"/>
      <c r="CIA190" s="33"/>
      <c r="CIB190" s="33"/>
      <c r="CIC190" s="33"/>
      <c r="CID190" s="33"/>
      <c r="CIE190" s="33"/>
      <c r="CIF190" s="33"/>
      <c r="CIG190" s="33"/>
      <c r="CIH190" s="33"/>
      <c r="CII190" s="33"/>
      <c r="CIJ190" s="33"/>
      <c r="CIK190" s="33"/>
      <c r="CIL190" s="33"/>
      <c r="CIM190" s="33"/>
      <c r="CIN190" s="33"/>
      <c r="CIO190" s="33"/>
      <c r="CIP190" s="33"/>
      <c r="CIQ190" s="33"/>
      <c r="CIR190" s="33"/>
      <c r="CIS190" s="33"/>
      <c r="CIT190" s="33"/>
      <c r="CIU190" s="33"/>
      <c r="CIV190" s="33"/>
      <c r="CIW190" s="33"/>
      <c r="CIX190" s="33"/>
      <c r="CIY190" s="33"/>
      <c r="CIZ190" s="33"/>
      <c r="CJA190" s="33"/>
      <c r="CJB190" s="33"/>
      <c r="CJC190" s="33"/>
      <c r="CJD190" s="33"/>
      <c r="CJE190" s="33"/>
      <c r="CJF190" s="33"/>
      <c r="CJG190" s="33"/>
      <c r="CJH190" s="33"/>
      <c r="CJI190" s="33"/>
      <c r="CJJ190" s="33"/>
      <c r="CJK190" s="33"/>
      <c r="CJL190" s="33"/>
      <c r="CJM190" s="33"/>
      <c r="CJN190" s="33"/>
      <c r="CJO190" s="33"/>
      <c r="CJP190" s="33"/>
      <c r="CJQ190" s="33"/>
      <c r="CJR190" s="33"/>
      <c r="CJS190" s="33"/>
      <c r="CJT190" s="33"/>
      <c r="CJU190" s="33"/>
      <c r="CJV190" s="33"/>
      <c r="CJW190" s="33"/>
      <c r="CJX190" s="33"/>
      <c r="CJY190" s="33"/>
      <c r="CJZ190" s="33"/>
      <c r="CKA190" s="33"/>
      <c r="CKB190" s="33"/>
      <c r="CKC190" s="33"/>
      <c r="CKD190" s="33"/>
      <c r="CKE190" s="33"/>
      <c r="CKF190" s="33"/>
      <c r="CKG190" s="33"/>
      <c r="CKH190" s="33"/>
      <c r="CKI190" s="33"/>
      <c r="CKJ190" s="33"/>
      <c r="CKK190" s="33"/>
      <c r="CKL190" s="33"/>
      <c r="CKM190" s="33"/>
      <c r="CKN190" s="33"/>
      <c r="CKO190" s="33"/>
      <c r="CKP190" s="33"/>
      <c r="CKQ190" s="33"/>
      <c r="CKR190" s="33"/>
      <c r="CKS190" s="33"/>
      <c r="CKT190" s="33"/>
      <c r="CKU190" s="33"/>
      <c r="CKV190" s="33"/>
      <c r="CKW190" s="33"/>
      <c r="CKX190" s="33"/>
      <c r="CKY190" s="33"/>
      <c r="CKZ190" s="33"/>
      <c r="CLA190" s="33"/>
      <c r="CLB190" s="33"/>
      <c r="CLC190" s="33"/>
      <c r="CLD190" s="33"/>
      <c r="CLE190" s="33"/>
      <c r="CLF190" s="33"/>
      <c r="CLG190" s="33"/>
      <c r="CLH190" s="33"/>
      <c r="CLI190" s="33"/>
      <c r="CLJ190" s="33"/>
      <c r="CLK190" s="33"/>
      <c r="CLL190" s="33"/>
      <c r="CLM190" s="33"/>
      <c r="CLN190" s="33"/>
      <c r="CLO190" s="33"/>
      <c r="CLP190" s="33"/>
      <c r="CLQ190" s="33"/>
      <c r="CLR190" s="33"/>
      <c r="CLS190" s="33"/>
      <c r="CLT190" s="33"/>
      <c r="CLU190" s="33"/>
      <c r="CLV190" s="33"/>
      <c r="CLW190" s="33"/>
      <c r="CLX190" s="33"/>
      <c r="CLY190" s="33"/>
      <c r="CLZ190" s="33"/>
      <c r="CMA190" s="33"/>
      <c r="CMB190" s="33"/>
      <c r="CMC190" s="33"/>
      <c r="CMD190" s="33"/>
      <c r="CME190" s="33"/>
      <c r="CMF190" s="33"/>
      <c r="CMG190" s="33"/>
      <c r="CMH190" s="33"/>
      <c r="CMI190" s="33"/>
      <c r="CMJ190" s="33"/>
      <c r="CMK190" s="33"/>
      <c r="CML190" s="33"/>
      <c r="CMM190" s="33"/>
      <c r="CMN190" s="33"/>
      <c r="CMO190" s="33"/>
      <c r="CMP190" s="33"/>
      <c r="CMQ190" s="33"/>
      <c r="CMR190" s="33"/>
      <c r="CMS190" s="33"/>
      <c r="CMT190" s="33"/>
      <c r="CMU190" s="33"/>
      <c r="CMV190" s="33"/>
      <c r="CMW190" s="33"/>
      <c r="CMX190" s="33"/>
      <c r="CMY190" s="33"/>
      <c r="CMZ190" s="33"/>
      <c r="CNA190" s="33"/>
      <c r="CNB190" s="33"/>
      <c r="CNC190" s="33"/>
      <c r="CND190" s="33"/>
      <c r="CNE190" s="33"/>
      <c r="CNF190" s="33"/>
      <c r="CNG190" s="33"/>
      <c r="CNH190" s="33"/>
      <c r="CNI190" s="33"/>
      <c r="CNJ190" s="33"/>
      <c r="CNK190" s="33"/>
      <c r="CNL190" s="33"/>
      <c r="CNM190" s="33"/>
      <c r="CNN190" s="33"/>
      <c r="CNO190" s="33"/>
      <c r="CNP190" s="33"/>
      <c r="CNQ190" s="33"/>
      <c r="CNR190" s="33"/>
      <c r="CNS190" s="33"/>
      <c r="CNT190" s="33"/>
      <c r="CNU190" s="33"/>
      <c r="CNV190" s="33"/>
      <c r="CNW190" s="33"/>
      <c r="CNX190" s="33"/>
      <c r="CNY190" s="33"/>
      <c r="CNZ190" s="33"/>
      <c r="COA190" s="33"/>
      <c r="COB190" s="33"/>
      <c r="COC190" s="33"/>
      <c r="COD190" s="33"/>
      <c r="COE190" s="33"/>
      <c r="COF190" s="33"/>
      <c r="COG190" s="33"/>
      <c r="COH190" s="33"/>
      <c r="COI190" s="33"/>
      <c r="COJ190" s="33"/>
      <c r="COK190" s="33"/>
      <c r="COL190" s="33"/>
      <c r="COM190" s="33"/>
      <c r="CON190" s="33"/>
      <c r="COO190" s="33"/>
      <c r="COP190" s="33"/>
      <c r="COQ190" s="33"/>
      <c r="COR190" s="33"/>
      <c r="COS190" s="33"/>
      <c r="COT190" s="33"/>
      <c r="COU190" s="33"/>
      <c r="COV190" s="33"/>
      <c r="COW190" s="33"/>
      <c r="COX190" s="33"/>
      <c r="COY190" s="33"/>
      <c r="COZ190" s="33"/>
      <c r="CPA190" s="33"/>
      <c r="CPB190" s="33"/>
      <c r="CPC190" s="33"/>
      <c r="CPD190" s="33"/>
      <c r="CPE190" s="33"/>
      <c r="CPF190" s="33"/>
      <c r="CPG190" s="33"/>
      <c r="CPH190" s="33"/>
      <c r="CPI190" s="33"/>
      <c r="CPJ190" s="33"/>
      <c r="CPK190" s="33"/>
      <c r="CPL190" s="33"/>
      <c r="CPM190" s="33"/>
      <c r="CPN190" s="33"/>
      <c r="CPO190" s="33"/>
      <c r="CPP190" s="33"/>
      <c r="CPQ190" s="33"/>
      <c r="CPR190" s="33"/>
      <c r="CPS190" s="33"/>
      <c r="CPT190" s="33"/>
      <c r="CPU190" s="33"/>
      <c r="CPV190" s="33"/>
      <c r="CPW190" s="33"/>
      <c r="CPX190" s="33"/>
      <c r="CPY190" s="33"/>
      <c r="CPZ190" s="33"/>
      <c r="CQA190" s="33"/>
      <c r="CQB190" s="33"/>
      <c r="CQC190" s="33"/>
      <c r="CQD190" s="33"/>
      <c r="CQE190" s="33"/>
      <c r="CQF190" s="33"/>
      <c r="CQG190" s="33"/>
      <c r="CQH190" s="33"/>
      <c r="CQI190" s="33"/>
      <c r="CQJ190" s="33"/>
      <c r="CQK190" s="33"/>
      <c r="CQL190" s="33"/>
      <c r="CQM190" s="33"/>
      <c r="CQN190" s="33"/>
      <c r="CQO190" s="33"/>
      <c r="CQP190" s="33"/>
      <c r="CQQ190" s="33"/>
      <c r="CQR190" s="33"/>
      <c r="CQS190" s="33"/>
      <c r="CQT190" s="33"/>
      <c r="CQU190" s="33"/>
      <c r="CQV190" s="33"/>
      <c r="CQW190" s="33"/>
      <c r="CQX190" s="33"/>
      <c r="CQY190" s="33"/>
      <c r="CQZ190" s="33"/>
      <c r="CRA190" s="33"/>
      <c r="CRB190" s="33"/>
      <c r="CRC190" s="33"/>
      <c r="CRD190" s="33"/>
      <c r="CRE190" s="33"/>
      <c r="CRF190" s="33"/>
      <c r="CRG190" s="33"/>
      <c r="CRH190" s="33"/>
      <c r="CRI190" s="33"/>
      <c r="CRJ190" s="33"/>
      <c r="CRK190" s="33"/>
      <c r="CRL190" s="33"/>
      <c r="CRM190" s="33"/>
      <c r="CRN190" s="33"/>
      <c r="CRO190" s="33"/>
      <c r="CRP190" s="33"/>
      <c r="CRQ190" s="33"/>
      <c r="CRR190" s="33"/>
      <c r="CRS190" s="33"/>
      <c r="CRT190" s="33"/>
      <c r="CRU190" s="33"/>
      <c r="CRV190" s="33"/>
      <c r="CRW190" s="33"/>
      <c r="CRX190" s="33"/>
      <c r="CRY190" s="33"/>
      <c r="CRZ190" s="33"/>
      <c r="CSA190" s="33"/>
      <c r="CSB190" s="33"/>
      <c r="CSC190" s="33"/>
      <c r="CSD190" s="33"/>
      <c r="CSE190" s="33"/>
      <c r="CSF190" s="33"/>
      <c r="CSG190" s="33"/>
      <c r="CSH190" s="33"/>
      <c r="CSI190" s="33"/>
      <c r="CSJ190" s="33"/>
      <c r="CSK190" s="33"/>
      <c r="CSL190" s="33"/>
      <c r="CSM190" s="33"/>
      <c r="CSN190" s="33"/>
      <c r="CSO190" s="33"/>
      <c r="CSP190" s="33"/>
      <c r="CSQ190" s="33"/>
      <c r="CSR190" s="33"/>
      <c r="CSS190" s="33"/>
      <c r="CST190" s="33"/>
      <c r="CSU190" s="33"/>
      <c r="CSV190" s="33"/>
      <c r="CSW190" s="33"/>
      <c r="CSX190" s="33"/>
      <c r="CSY190" s="33"/>
      <c r="CSZ190" s="33"/>
      <c r="CTA190" s="33"/>
      <c r="CTB190" s="33"/>
      <c r="CTC190" s="33"/>
      <c r="CTD190" s="33"/>
      <c r="CTE190" s="33"/>
      <c r="CTF190" s="33"/>
      <c r="CTG190" s="33"/>
      <c r="CTH190" s="33"/>
      <c r="CTI190" s="33"/>
      <c r="CTJ190" s="33"/>
      <c r="CTK190" s="33"/>
      <c r="CTL190" s="33"/>
      <c r="CTM190" s="33"/>
      <c r="CTN190" s="33"/>
      <c r="CTO190" s="33"/>
      <c r="CTP190" s="33"/>
      <c r="CTQ190" s="33"/>
      <c r="CTR190" s="33"/>
      <c r="CTS190" s="33"/>
      <c r="CTT190" s="33"/>
      <c r="CTU190" s="33"/>
      <c r="CTV190" s="33"/>
      <c r="CTW190" s="33"/>
      <c r="CTX190" s="33"/>
      <c r="CTY190" s="33"/>
      <c r="CTZ190" s="33"/>
      <c r="CUA190" s="33"/>
      <c r="CUB190" s="33"/>
      <c r="CUC190" s="33"/>
      <c r="CUD190" s="33"/>
      <c r="CUE190" s="33"/>
      <c r="CUF190" s="33"/>
      <c r="CUG190" s="33"/>
      <c r="CUH190" s="33"/>
      <c r="CUI190" s="33"/>
      <c r="CUJ190" s="33"/>
      <c r="CUK190" s="33"/>
      <c r="CUL190" s="33"/>
      <c r="CUM190" s="33"/>
      <c r="CUN190" s="33"/>
      <c r="CUO190" s="33"/>
      <c r="CUP190" s="33"/>
      <c r="CUQ190" s="33"/>
      <c r="CUR190" s="33"/>
      <c r="CUS190" s="33"/>
      <c r="CUT190" s="33"/>
      <c r="CUU190" s="33"/>
      <c r="CUV190" s="33"/>
      <c r="CUW190" s="33"/>
      <c r="CUX190" s="33"/>
      <c r="CUY190" s="33"/>
      <c r="CUZ190" s="33"/>
      <c r="CVA190" s="33"/>
      <c r="CVB190" s="33"/>
      <c r="CVC190" s="33"/>
      <c r="CVD190" s="33"/>
      <c r="CVE190" s="33"/>
      <c r="CVF190" s="33"/>
      <c r="CVG190" s="33"/>
      <c r="CVH190" s="33"/>
      <c r="CVI190" s="33"/>
      <c r="CVJ190" s="33"/>
      <c r="CVK190" s="33"/>
      <c r="CVL190" s="33"/>
      <c r="CVM190" s="33"/>
      <c r="CVN190" s="33"/>
      <c r="CVO190" s="33"/>
      <c r="CVP190" s="33"/>
      <c r="CVQ190" s="33"/>
      <c r="CVR190" s="33"/>
      <c r="CVS190" s="33"/>
      <c r="CVT190" s="33"/>
      <c r="CVU190" s="33"/>
      <c r="CVV190" s="33"/>
      <c r="CVW190" s="33"/>
      <c r="CVX190" s="33"/>
      <c r="CVY190" s="33"/>
      <c r="CVZ190" s="33"/>
      <c r="CWA190" s="33"/>
      <c r="CWB190" s="33"/>
      <c r="CWC190" s="33"/>
      <c r="CWD190" s="33"/>
      <c r="CWE190" s="33"/>
      <c r="CWF190" s="33"/>
      <c r="CWG190" s="33"/>
      <c r="CWH190" s="33"/>
      <c r="CWI190" s="33"/>
      <c r="CWJ190" s="33"/>
      <c r="CWK190" s="33"/>
      <c r="CWL190" s="33"/>
      <c r="CWM190" s="33"/>
      <c r="CWN190" s="33"/>
      <c r="CWO190" s="33"/>
      <c r="CWP190" s="33"/>
      <c r="CWQ190" s="33"/>
      <c r="CWR190" s="33"/>
      <c r="CWS190" s="33"/>
      <c r="CWT190" s="33"/>
      <c r="CWU190" s="33"/>
      <c r="CWV190" s="33"/>
      <c r="CWW190" s="33"/>
      <c r="CWX190" s="33"/>
      <c r="CWY190" s="33"/>
      <c r="CWZ190" s="33"/>
      <c r="CXA190" s="33"/>
      <c r="CXB190" s="33"/>
      <c r="CXC190" s="33"/>
      <c r="CXD190" s="33"/>
      <c r="CXE190" s="33"/>
      <c r="CXF190" s="33"/>
      <c r="CXG190" s="33"/>
      <c r="CXH190" s="33"/>
      <c r="CXI190" s="33"/>
      <c r="CXJ190" s="33"/>
      <c r="CXK190" s="33"/>
      <c r="CXL190" s="33"/>
      <c r="CXM190" s="33"/>
      <c r="CXN190" s="33"/>
      <c r="CXO190" s="33"/>
      <c r="CXP190" s="33"/>
      <c r="CXQ190" s="33"/>
      <c r="CXR190" s="33"/>
      <c r="CXS190" s="33"/>
      <c r="CXT190" s="33"/>
      <c r="CXU190" s="33"/>
      <c r="CXV190" s="33"/>
      <c r="CXW190" s="33"/>
      <c r="CXX190" s="33"/>
      <c r="CXY190" s="33"/>
      <c r="CXZ190" s="33"/>
      <c r="CYA190" s="33"/>
      <c r="CYB190" s="33"/>
      <c r="CYC190" s="33"/>
      <c r="CYD190" s="33"/>
      <c r="CYE190" s="33"/>
      <c r="CYF190" s="33"/>
      <c r="CYG190" s="33"/>
      <c r="CYH190" s="33"/>
      <c r="CYI190" s="33"/>
      <c r="CYJ190" s="33"/>
      <c r="CYK190" s="33"/>
      <c r="CYL190" s="33"/>
      <c r="CYM190" s="33"/>
      <c r="CYN190" s="33"/>
      <c r="CYO190" s="33"/>
      <c r="CYP190" s="33"/>
      <c r="CYQ190" s="33"/>
      <c r="CYR190" s="33"/>
      <c r="CYS190" s="33"/>
      <c r="CYT190" s="33"/>
      <c r="CYU190" s="33"/>
      <c r="CYV190" s="33"/>
      <c r="CYW190" s="33"/>
      <c r="CYX190" s="33"/>
      <c r="CYY190" s="33"/>
      <c r="CYZ190" s="33"/>
      <c r="CZA190" s="33"/>
      <c r="CZB190" s="33"/>
      <c r="CZC190" s="33"/>
      <c r="CZD190" s="33"/>
      <c r="CZE190" s="33"/>
      <c r="CZF190" s="33"/>
      <c r="CZG190" s="33"/>
      <c r="CZH190" s="33"/>
      <c r="CZI190" s="33"/>
      <c r="CZJ190" s="33"/>
      <c r="CZK190" s="33"/>
      <c r="CZL190" s="33"/>
      <c r="CZM190" s="33"/>
      <c r="CZN190" s="33"/>
      <c r="CZO190" s="33"/>
      <c r="CZP190" s="33"/>
      <c r="CZQ190" s="33"/>
      <c r="CZR190" s="33"/>
      <c r="CZS190" s="33"/>
      <c r="CZT190" s="33"/>
      <c r="CZU190" s="33"/>
      <c r="CZV190" s="33"/>
      <c r="CZW190" s="33"/>
      <c r="CZX190" s="33"/>
      <c r="CZY190" s="33"/>
      <c r="CZZ190" s="33"/>
      <c r="DAA190" s="33"/>
      <c r="DAB190" s="33"/>
      <c r="DAC190" s="33"/>
      <c r="DAD190" s="33"/>
      <c r="DAE190" s="33"/>
      <c r="DAF190" s="33"/>
      <c r="DAG190" s="33"/>
      <c r="DAH190" s="33"/>
      <c r="DAI190" s="33"/>
      <c r="DAJ190" s="33"/>
      <c r="DAK190" s="33"/>
      <c r="DAL190" s="33"/>
      <c r="DAM190" s="33"/>
      <c r="DAN190" s="33"/>
      <c r="DAO190" s="33"/>
      <c r="DAP190" s="33"/>
      <c r="DAQ190" s="33"/>
      <c r="DAR190" s="33"/>
      <c r="DAS190" s="33"/>
      <c r="DAT190" s="33"/>
      <c r="DAU190" s="33"/>
      <c r="DAV190" s="33"/>
      <c r="DAW190" s="33"/>
      <c r="DAX190" s="33"/>
      <c r="DAY190" s="33"/>
      <c r="DAZ190" s="33"/>
      <c r="DBA190" s="33"/>
      <c r="DBB190" s="33"/>
      <c r="DBC190" s="33"/>
      <c r="DBD190" s="33"/>
      <c r="DBE190" s="33"/>
      <c r="DBF190" s="33"/>
      <c r="DBG190" s="33"/>
      <c r="DBH190" s="33"/>
      <c r="DBI190" s="33"/>
      <c r="DBJ190" s="33"/>
      <c r="DBK190" s="33"/>
      <c r="DBL190" s="33"/>
      <c r="DBM190" s="33"/>
      <c r="DBN190" s="33"/>
      <c r="DBO190" s="33"/>
      <c r="DBP190" s="33"/>
      <c r="DBQ190" s="33"/>
      <c r="DBR190" s="33"/>
      <c r="DBS190" s="33"/>
      <c r="DBT190" s="33"/>
      <c r="DBU190" s="33"/>
      <c r="DBV190" s="33"/>
      <c r="DBW190" s="33"/>
      <c r="DBX190" s="33"/>
      <c r="DBY190" s="33"/>
      <c r="DBZ190" s="33"/>
      <c r="DCA190" s="33"/>
      <c r="DCB190" s="33"/>
      <c r="DCC190" s="33"/>
      <c r="DCD190" s="33"/>
      <c r="DCE190" s="33"/>
      <c r="DCF190" s="33"/>
      <c r="DCG190" s="33"/>
      <c r="DCH190" s="33"/>
      <c r="DCI190" s="33"/>
      <c r="DCJ190" s="33"/>
      <c r="DCK190" s="33"/>
      <c r="DCL190" s="33"/>
      <c r="DCM190" s="33"/>
      <c r="DCN190" s="33"/>
      <c r="DCO190" s="33"/>
      <c r="DCP190" s="33"/>
      <c r="DCQ190" s="33"/>
      <c r="DCR190" s="33"/>
      <c r="DCS190" s="33"/>
      <c r="DCT190" s="33"/>
      <c r="DCU190" s="33"/>
      <c r="DCV190" s="33"/>
      <c r="DCW190" s="33"/>
      <c r="DCX190" s="33"/>
      <c r="DCY190" s="33"/>
      <c r="DCZ190" s="33"/>
      <c r="DDA190" s="33"/>
      <c r="DDB190" s="33"/>
      <c r="DDC190" s="33"/>
      <c r="DDD190" s="33"/>
      <c r="DDE190" s="33"/>
      <c r="DDF190" s="33"/>
      <c r="DDG190" s="33"/>
      <c r="DDH190" s="33"/>
      <c r="DDI190" s="33"/>
      <c r="DDJ190" s="33"/>
      <c r="DDK190" s="33"/>
      <c r="DDL190" s="33"/>
      <c r="DDM190" s="33"/>
      <c r="DDN190" s="33"/>
      <c r="DDO190" s="33"/>
      <c r="DDP190" s="33"/>
      <c r="DDQ190" s="33"/>
      <c r="DDR190" s="33"/>
      <c r="DDS190" s="33"/>
      <c r="DDT190" s="33"/>
      <c r="DDU190" s="33"/>
      <c r="DDV190" s="33"/>
      <c r="DDW190" s="33"/>
      <c r="DDX190" s="33"/>
      <c r="DDY190" s="33"/>
      <c r="DDZ190" s="33"/>
      <c r="DEA190" s="33"/>
      <c r="DEB190" s="33"/>
      <c r="DEC190" s="33"/>
      <c r="DED190" s="33"/>
      <c r="DEE190" s="33"/>
      <c r="DEF190" s="33"/>
      <c r="DEG190" s="33"/>
      <c r="DEH190" s="33"/>
      <c r="DEI190" s="33"/>
      <c r="DEJ190" s="33"/>
      <c r="DEK190" s="33"/>
      <c r="DEL190" s="33"/>
      <c r="DEM190" s="33"/>
      <c r="DEN190" s="33"/>
      <c r="DEO190" s="33"/>
      <c r="DEP190" s="33"/>
      <c r="DEQ190" s="33"/>
      <c r="DER190" s="33"/>
      <c r="DES190" s="33"/>
      <c r="DET190" s="33"/>
      <c r="DEU190" s="33"/>
      <c r="DEV190" s="33"/>
      <c r="DEW190" s="33"/>
      <c r="DEX190" s="33"/>
      <c r="DEY190" s="33"/>
      <c r="DEZ190" s="33"/>
      <c r="DFA190" s="33"/>
      <c r="DFB190" s="33"/>
      <c r="DFC190" s="33"/>
      <c r="DFD190" s="33"/>
      <c r="DFE190" s="33"/>
      <c r="DFF190" s="33"/>
      <c r="DFG190" s="33"/>
      <c r="DFH190" s="33"/>
      <c r="DFI190" s="33"/>
      <c r="DFJ190" s="33"/>
      <c r="DFK190" s="33"/>
      <c r="DFL190" s="33"/>
      <c r="DFM190" s="33"/>
      <c r="DFN190" s="33"/>
      <c r="DFO190" s="33"/>
      <c r="DFP190" s="33"/>
      <c r="DFQ190" s="33"/>
      <c r="DFR190" s="33"/>
      <c r="DFS190" s="33"/>
      <c r="DFT190" s="33"/>
      <c r="DFU190" s="33"/>
      <c r="DFV190" s="33"/>
      <c r="DFW190" s="33"/>
      <c r="DFX190" s="33"/>
      <c r="DFY190" s="33"/>
      <c r="DFZ190" s="33"/>
      <c r="DGA190" s="33"/>
      <c r="DGB190" s="33"/>
      <c r="DGC190" s="33"/>
      <c r="DGD190" s="33"/>
      <c r="DGE190" s="33"/>
      <c r="DGF190" s="33"/>
      <c r="DGG190" s="33"/>
      <c r="DGH190" s="33"/>
      <c r="DGI190" s="33"/>
      <c r="DGJ190" s="33"/>
      <c r="DGK190" s="33"/>
      <c r="DGL190" s="33"/>
      <c r="DGM190" s="33"/>
      <c r="DGN190" s="33"/>
      <c r="DGO190" s="33"/>
      <c r="DGP190" s="33"/>
      <c r="DGQ190" s="33"/>
      <c r="DGR190" s="33"/>
      <c r="DGS190" s="33"/>
      <c r="DGT190" s="33"/>
      <c r="DGU190" s="33"/>
      <c r="DGV190" s="33"/>
      <c r="DGW190" s="33"/>
      <c r="DGX190" s="33"/>
      <c r="DGY190" s="33"/>
      <c r="DGZ190" s="33"/>
      <c r="DHA190" s="33"/>
      <c r="DHB190" s="33"/>
      <c r="DHC190" s="33"/>
      <c r="DHD190" s="33"/>
      <c r="DHE190" s="33"/>
      <c r="DHF190" s="33"/>
      <c r="DHG190" s="33"/>
      <c r="DHH190" s="33"/>
      <c r="DHI190" s="33"/>
      <c r="DHJ190" s="33"/>
      <c r="DHK190" s="33"/>
      <c r="DHL190" s="33"/>
      <c r="DHM190" s="33"/>
      <c r="DHN190" s="33"/>
      <c r="DHO190" s="33"/>
      <c r="DHP190" s="33"/>
      <c r="DHQ190" s="33"/>
      <c r="DHR190" s="33"/>
      <c r="DHS190" s="33"/>
      <c r="DHT190" s="33"/>
      <c r="DHU190" s="33"/>
      <c r="DHV190" s="33"/>
      <c r="DHW190" s="33"/>
      <c r="DHX190" s="33"/>
      <c r="DHY190" s="33"/>
      <c r="DHZ190" s="33"/>
      <c r="DIA190" s="33"/>
      <c r="DIB190" s="33"/>
      <c r="DIC190" s="33"/>
      <c r="DID190" s="33"/>
      <c r="DIE190" s="33"/>
      <c r="DIF190" s="33"/>
      <c r="DIG190" s="33"/>
      <c r="DIH190" s="33"/>
      <c r="DII190" s="33"/>
      <c r="DIJ190" s="33"/>
      <c r="DIK190" s="33"/>
      <c r="DIL190" s="33"/>
      <c r="DIM190" s="33"/>
      <c r="DIN190" s="33"/>
      <c r="DIO190" s="33"/>
      <c r="DIP190" s="33"/>
      <c r="DIQ190" s="33"/>
      <c r="DIR190" s="33"/>
      <c r="DIS190" s="33"/>
      <c r="DIT190" s="33"/>
      <c r="DIU190" s="33"/>
      <c r="DIV190" s="33"/>
      <c r="DIW190" s="33"/>
      <c r="DIX190" s="33"/>
      <c r="DIY190" s="33"/>
      <c r="DIZ190" s="33"/>
      <c r="DJA190" s="33"/>
      <c r="DJB190" s="33"/>
      <c r="DJC190" s="33"/>
      <c r="DJD190" s="33"/>
      <c r="DJE190" s="33"/>
      <c r="DJF190" s="33"/>
      <c r="DJG190" s="33"/>
      <c r="DJH190" s="33"/>
      <c r="DJI190" s="33"/>
      <c r="DJJ190" s="33"/>
      <c r="DJK190" s="33"/>
      <c r="DJL190" s="33"/>
      <c r="DJM190" s="33"/>
      <c r="DJN190" s="33"/>
      <c r="DJO190" s="33"/>
      <c r="DJP190" s="33"/>
      <c r="DJQ190" s="33"/>
      <c r="DJR190" s="33"/>
      <c r="DJS190" s="33"/>
      <c r="DJT190" s="33"/>
      <c r="DJU190" s="33"/>
      <c r="DJV190" s="33"/>
      <c r="DJW190" s="33"/>
      <c r="DJX190" s="33"/>
      <c r="DJY190" s="33"/>
      <c r="DJZ190" s="33"/>
      <c r="DKA190" s="33"/>
      <c r="DKB190" s="33"/>
      <c r="DKC190" s="33"/>
      <c r="DKD190" s="33"/>
      <c r="DKE190" s="33"/>
      <c r="DKF190" s="33"/>
      <c r="DKG190" s="33"/>
      <c r="DKH190" s="33"/>
      <c r="DKI190" s="33"/>
      <c r="DKJ190" s="33"/>
      <c r="DKK190" s="33"/>
      <c r="DKL190" s="33"/>
      <c r="DKM190" s="33"/>
      <c r="DKN190" s="33"/>
      <c r="DKO190" s="33"/>
      <c r="DKP190" s="33"/>
      <c r="DKQ190" s="33"/>
      <c r="DKR190" s="33"/>
      <c r="DKS190" s="33"/>
      <c r="DKT190" s="33"/>
      <c r="DKU190" s="33"/>
      <c r="DKV190" s="33"/>
      <c r="DKW190" s="33"/>
      <c r="DKX190" s="33"/>
      <c r="DKY190" s="33"/>
      <c r="DKZ190" s="33"/>
      <c r="DLA190" s="33"/>
      <c r="DLB190" s="33"/>
      <c r="DLC190" s="33"/>
      <c r="DLD190" s="33"/>
      <c r="DLE190" s="33"/>
      <c r="DLF190" s="33"/>
      <c r="DLG190" s="33"/>
      <c r="DLH190" s="33"/>
      <c r="DLI190" s="33"/>
      <c r="DLJ190" s="33"/>
      <c r="DLK190" s="33"/>
      <c r="DLL190" s="33"/>
      <c r="DLM190" s="33"/>
      <c r="DLN190" s="33"/>
      <c r="DLO190" s="33"/>
      <c r="DLP190" s="33"/>
      <c r="DLQ190" s="33"/>
      <c r="DLR190" s="33"/>
      <c r="DLS190" s="33"/>
      <c r="DLT190" s="33"/>
      <c r="DLU190" s="33"/>
      <c r="DLV190" s="33"/>
      <c r="DLW190" s="33"/>
      <c r="DLX190" s="33"/>
      <c r="DLY190" s="33"/>
      <c r="DLZ190" s="33"/>
      <c r="DMA190" s="33"/>
      <c r="DMB190" s="33"/>
      <c r="DMC190" s="33"/>
      <c r="DMD190" s="33"/>
      <c r="DME190" s="33"/>
      <c r="DMF190" s="33"/>
      <c r="DMG190" s="33"/>
      <c r="DMH190" s="33"/>
      <c r="DMI190" s="33"/>
      <c r="DMJ190" s="33"/>
      <c r="DMK190" s="33"/>
      <c r="DML190" s="33"/>
      <c r="DMM190" s="33"/>
      <c r="DMN190" s="33"/>
      <c r="DMO190" s="33"/>
      <c r="DMP190" s="33"/>
      <c r="DMQ190" s="33"/>
      <c r="DMR190" s="33"/>
      <c r="DMS190" s="33"/>
      <c r="DMT190" s="33"/>
      <c r="DMU190" s="33"/>
      <c r="DMV190" s="33"/>
      <c r="DMW190" s="33"/>
      <c r="DMX190" s="33"/>
      <c r="DMY190" s="33"/>
      <c r="DMZ190" s="33"/>
      <c r="DNA190" s="33"/>
      <c r="DNB190" s="33"/>
      <c r="DNC190" s="33"/>
      <c r="DND190" s="33"/>
      <c r="DNE190" s="33"/>
      <c r="DNF190" s="33"/>
      <c r="DNG190" s="33"/>
      <c r="DNH190" s="33"/>
      <c r="DNI190" s="33"/>
      <c r="DNJ190" s="33"/>
      <c r="DNK190" s="33"/>
      <c r="DNL190" s="33"/>
      <c r="DNM190" s="33"/>
      <c r="DNN190" s="33"/>
      <c r="DNO190" s="33"/>
      <c r="DNP190" s="33"/>
      <c r="DNQ190" s="33"/>
      <c r="DNR190" s="33"/>
      <c r="DNS190" s="33"/>
      <c r="DNT190" s="33"/>
      <c r="DNU190" s="33"/>
      <c r="DNV190" s="33"/>
      <c r="DNW190" s="33"/>
      <c r="DNX190" s="33"/>
      <c r="DNY190" s="33"/>
      <c r="DNZ190" s="33"/>
      <c r="DOA190" s="33"/>
      <c r="DOB190" s="33"/>
      <c r="DOC190" s="33"/>
      <c r="DOD190" s="33"/>
      <c r="DOE190" s="33"/>
      <c r="DOF190" s="33"/>
      <c r="DOG190" s="33"/>
      <c r="DOH190" s="33"/>
      <c r="DOI190" s="33"/>
      <c r="DOJ190" s="33"/>
      <c r="DOK190" s="33"/>
      <c r="DOL190" s="33"/>
      <c r="DOM190" s="33"/>
      <c r="DON190" s="33"/>
      <c r="DOO190" s="33"/>
      <c r="DOP190" s="33"/>
      <c r="DOQ190" s="33"/>
      <c r="DOR190" s="33"/>
      <c r="DOS190" s="33"/>
      <c r="DOT190" s="33"/>
      <c r="DOU190" s="33"/>
      <c r="DOV190" s="33"/>
      <c r="DOW190" s="33"/>
      <c r="DOX190" s="33"/>
      <c r="DOY190" s="33"/>
      <c r="DOZ190" s="33"/>
      <c r="DPA190" s="33"/>
      <c r="DPB190" s="33"/>
      <c r="DPC190" s="33"/>
      <c r="DPD190" s="33"/>
      <c r="DPE190" s="33"/>
      <c r="DPF190" s="33"/>
      <c r="DPG190" s="33"/>
      <c r="DPH190" s="33"/>
      <c r="DPI190" s="33"/>
      <c r="DPJ190" s="33"/>
      <c r="DPK190" s="33"/>
      <c r="DPL190" s="33"/>
      <c r="DPM190" s="33"/>
      <c r="DPN190" s="33"/>
      <c r="DPO190" s="33"/>
      <c r="DPP190" s="33"/>
      <c r="DPQ190" s="33"/>
      <c r="DPR190" s="33"/>
      <c r="DPS190" s="33"/>
      <c r="DPT190" s="33"/>
      <c r="DPU190" s="33"/>
      <c r="DPV190" s="33"/>
      <c r="DPW190" s="33"/>
      <c r="DPX190" s="33"/>
      <c r="DPY190" s="33"/>
      <c r="DPZ190" s="33"/>
      <c r="DQA190" s="33"/>
      <c r="DQB190" s="33"/>
      <c r="DQC190" s="33"/>
      <c r="DQD190" s="33"/>
      <c r="DQE190" s="33"/>
      <c r="DQF190" s="33"/>
      <c r="DQG190" s="33"/>
      <c r="DQH190" s="33"/>
      <c r="DQI190" s="33"/>
      <c r="DQJ190" s="33"/>
      <c r="DQK190" s="33"/>
      <c r="DQL190" s="33"/>
      <c r="DQM190" s="33"/>
      <c r="DQN190" s="33"/>
      <c r="DQO190" s="33"/>
      <c r="DQP190" s="33"/>
      <c r="DQQ190" s="33"/>
      <c r="DQR190" s="33"/>
      <c r="DQS190" s="33"/>
      <c r="DQT190" s="33"/>
      <c r="DQU190" s="33"/>
      <c r="DQV190" s="33"/>
      <c r="DQW190" s="33"/>
      <c r="DQX190" s="33"/>
      <c r="DQY190" s="33"/>
      <c r="DQZ190" s="33"/>
      <c r="DRA190" s="33"/>
      <c r="DRB190" s="33"/>
      <c r="DRC190" s="33"/>
      <c r="DRD190" s="33"/>
      <c r="DRE190" s="33"/>
      <c r="DRF190" s="33"/>
      <c r="DRG190" s="33"/>
      <c r="DRH190" s="33"/>
      <c r="DRI190" s="33"/>
      <c r="DRJ190" s="33"/>
      <c r="DRK190" s="33"/>
      <c r="DRL190" s="33"/>
      <c r="DRM190" s="33"/>
      <c r="DRN190" s="33"/>
      <c r="DRO190" s="33"/>
      <c r="DRP190" s="33"/>
      <c r="DRQ190" s="33"/>
      <c r="DRR190" s="33"/>
      <c r="DRS190" s="33"/>
      <c r="DRT190" s="33"/>
      <c r="DRU190" s="33"/>
      <c r="DRV190" s="33"/>
      <c r="DRW190" s="33"/>
      <c r="DRX190" s="33"/>
      <c r="DRY190" s="33"/>
      <c r="DRZ190" s="33"/>
      <c r="DSA190" s="33"/>
      <c r="DSB190" s="33"/>
      <c r="DSC190" s="33"/>
      <c r="DSD190" s="33"/>
      <c r="DSE190" s="33"/>
      <c r="DSF190" s="33"/>
      <c r="DSG190" s="33"/>
      <c r="DSH190" s="33"/>
      <c r="DSI190" s="33"/>
      <c r="DSJ190" s="33"/>
      <c r="DSK190" s="33"/>
      <c r="DSL190" s="33"/>
      <c r="DSM190" s="33"/>
      <c r="DSN190" s="33"/>
      <c r="DSO190" s="33"/>
      <c r="DSP190" s="33"/>
      <c r="DSQ190" s="33"/>
      <c r="DSR190" s="33"/>
      <c r="DSS190" s="33"/>
      <c r="DST190" s="33"/>
      <c r="DSU190" s="33"/>
      <c r="DSV190" s="33"/>
      <c r="DSW190" s="33"/>
      <c r="DSX190" s="33"/>
      <c r="DSY190" s="33"/>
      <c r="DSZ190" s="33"/>
      <c r="DTA190" s="33"/>
      <c r="DTB190" s="33"/>
      <c r="DTC190" s="33"/>
      <c r="DTD190" s="33"/>
      <c r="DTE190" s="33"/>
      <c r="DTF190" s="33"/>
      <c r="DTG190" s="33"/>
      <c r="DTH190" s="33"/>
      <c r="DTI190" s="33"/>
      <c r="DTJ190" s="33"/>
      <c r="DTK190" s="33"/>
      <c r="DTL190" s="33"/>
      <c r="DTM190" s="33"/>
      <c r="DTN190" s="33"/>
      <c r="DTO190" s="33"/>
      <c r="DTP190" s="33"/>
      <c r="DTQ190" s="33"/>
      <c r="DTR190" s="33"/>
      <c r="DTS190" s="33"/>
      <c r="DTT190" s="33"/>
      <c r="DTU190" s="33"/>
      <c r="DTV190" s="33"/>
      <c r="DTW190" s="33"/>
      <c r="DTX190" s="33"/>
      <c r="DTY190" s="33"/>
      <c r="DTZ190" s="33"/>
      <c r="DUA190" s="33"/>
      <c r="DUB190" s="33"/>
      <c r="DUC190" s="33"/>
      <c r="DUD190" s="33"/>
      <c r="DUE190" s="33"/>
      <c r="DUF190" s="33"/>
      <c r="DUG190" s="33"/>
      <c r="DUH190" s="33"/>
      <c r="DUI190" s="33"/>
      <c r="DUJ190" s="33"/>
      <c r="DUK190" s="33"/>
      <c r="DUL190" s="33"/>
      <c r="DUM190" s="33"/>
      <c r="DUN190" s="33"/>
      <c r="DUO190" s="33"/>
      <c r="DUP190" s="33"/>
      <c r="DUQ190" s="33"/>
      <c r="DUR190" s="33"/>
      <c r="DUS190" s="33"/>
      <c r="DUT190" s="33"/>
      <c r="DUU190" s="33"/>
      <c r="DUV190" s="33"/>
      <c r="DUW190" s="33"/>
      <c r="DUX190" s="33"/>
      <c r="DUY190" s="33"/>
      <c r="DUZ190" s="33"/>
      <c r="DVA190" s="33"/>
      <c r="DVB190" s="33"/>
      <c r="DVC190" s="33"/>
      <c r="DVD190" s="33"/>
      <c r="DVE190" s="33"/>
      <c r="DVF190" s="33"/>
      <c r="DVG190" s="33"/>
      <c r="DVH190" s="33"/>
      <c r="DVI190" s="33"/>
      <c r="DVJ190" s="33"/>
      <c r="DVK190" s="33"/>
      <c r="DVL190" s="33"/>
      <c r="DVM190" s="33"/>
      <c r="DVN190" s="33"/>
      <c r="DVO190" s="33"/>
      <c r="DVP190" s="33"/>
      <c r="DVQ190" s="33"/>
      <c r="DVR190" s="33"/>
      <c r="DVS190" s="33"/>
      <c r="DVT190" s="33"/>
      <c r="DVU190" s="33"/>
      <c r="DVV190" s="33"/>
      <c r="DVW190" s="33"/>
      <c r="DVX190" s="33"/>
      <c r="DVY190" s="33"/>
      <c r="DVZ190" s="33"/>
      <c r="DWA190" s="33"/>
      <c r="DWB190" s="33"/>
      <c r="DWC190" s="33"/>
      <c r="DWD190" s="33"/>
      <c r="DWE190" s="33"/>
      <c r="DWF190" s="33"/>
      <c r="DWG190" s="33"/>
      <c r="DWH190" s="33"/>
      <c r="DWI190" s="33"/>
      <c r="DWJ190" s="33"/>
      <c r="DWK190" s="33"/>
      <c r="DWL190" s="33"/>
      <c r="DWM190" s="33"/>
      <c r="DWN190" s="33"/>
      <c r="DWO190" s="33"/>
      <c r="DWP190" s="33"/>
      <c r="DWQ190" s="33"/>
      <c r="DWR190" s="33"/>
      <c r="DWS190" s="33"/>
      <c r="DWT190" s="33"/>
      <c r="DWU190" s="33"/>
      <c r="DWV190" s="33"/>
      <c r="DWW190" s="33"/>
      <c r="DWX190" s="33"/>
      <c r="DWY190" s="33"/>
      <c r="DWZ190" s="33"/>
      <c r="DXA190" s="33"/>
      <c r="DXB190" s="33"/>
      <c r="DXC190" s="33"/>
      <c r="DXD190" s="33"/>
      <c r="DXE190" s="33"/>
      <c r="DXF190" s="33"/>
      <c r="DXG190" s="33"/>
      <c r="DXH190" s="33"/>
      <c r="DXI190" s="33"/>
      <c r="DXJ190" s="33"/>
      <c r="DXK190" s="33"/>
      <c r="DXL190" s="33"/>
      <c r="DXM190" s="33"/>
      <c r="DXN190" s="33"/>
      <c r="DXO190" s="33"/>
      <c r="DXP190" s="33"/>
      <c r="DXQ190" s="33"/>
      <c r="DXR190" s="33"/>
      <c r="DXS190" s="33"/>
      <c r="DXT190" s="33"/>
      <c r="DXU190" s="33"/>
      <c r="DXV190" s="33"/>
      <c r="DXW190" s="33"/>
      <c r="DXX190" s="33"/>
      <c r="DXY190" s="33"/>
      <c r="DXZ190" s="33"/>
      <c r="DYA190" s="33"/>
      <c r="DYB190" s="33"/>
      <c r="DYC190" s="33"/>
      <c r="DYD190" s="33"/>
      <c r="DYE190" s="33"/>
      <c r="DYF190" s="33"/>
      <c r="DYG190" s="33"/>
      <c r="DYH190" s="33"/>
      <c r="DYI190" s="33"/>
      <c r="DYJ190" s="33"/>
      <c r="DYK190" s="33"/>
      <c r="DYL190" s="33"/>
      <c r="DYM190" s="33"/>
      <c r="DYN190" s="33"/>
      <c r="DYO190" s="33"/>
      <c r="DYP190" s="33"/>
      <c r="DYQ190" s="33"/>
      <c r="DYR190" s="33"/>
      <c r="DYS190" s="33"/>
      <c r="DYT190" s="33"/>
      <c r="DYU190" s="33"/>
      <c r="DYV190" s="33"/>
      <c r="DYW190" s="33"/>
      <c r="DYX190" s="33"/>
      <c r="DYY190" s="33"/>
      <c r="DYZ190" s="33"/>
      <c r="DZA190" s="33"/>
      <c r="DZB190" s="33"/>
      <c r="DZC190" s="33"/>
      <c r="DZD190" s="33"/>
      <c r="DZE190" s="33"/>
      <c r="DZF190" s="33"/>
      <c r="DZG190" s="33"/>
      <c r="DZH190" s="33"/>
      <c r="DZI190" s="33"/>
      <c r="DZJ190" s="33"/>
      <c r="DZK190" s="33"/>
      <c r="DZL190" s="33"/>
      <c r="DZM190" s="33"/>
      <c r="DZN190" s="33"/>
      <c r="DZO190" s="33"/>
      <c r="DZP190" s="33"/>
      <c r="DZQ190" s="33"/>
      <c r="DZR190" s="33"/>
      <c r="DZS190" s="33"/>
      <c r="DZT190" s="33"/>
      <c r="DZU190" s="33"/>
      <c r="DZV190" s="33"/>
      <c r="DZW190" s="33"/>
      <c r="DZX190" s="33"/>
      <c r="DZY190" s="33"/>
      <c r="DZZ190" s="33"/>
      <c r="EAA190" s="33"/>
      <c r="EAB190" s="33"/>
      <c r="EAC190" s="33"/>
      <c r="EAD190" s="33"/>
      <c r="EAE190" s="33"/>
      <c r="EAF190" s="33"/>
      <c r="EAG190" s="33"/>
      <c r="EAH190" s="33"/>
      <c r="EAI190" s="33"/>
      <c r="EAJ190" s="33"/>
      <c r="EAK190" s="33"/>
      <c r="EAL190" s="33"/>
      <c r="EAM190" s="33"/>
      <c r="EAN190" s="33"/>
      <c r="EAO190" s="33"/>
      <c r="EAP190" s="33"/>
      <c r="EAQ190" s="33"/>
      <c r="EAR190" s="33"/>
      <c r="EAS190" s="33"/>
      <c r="EAT190" s="33"/>
      <c r="EAU190" s="33"/>
      <c r="EAV190" s="33"/>
      <c r="EAW190" s="33"/>
      <c r="EAX190" s="33"/>
      <c r="EAY190" s="33"/>
      <c r="EAZ190" s="33"/>
      <c r="EBA190" s="33"/>
      <c r="EBB190" s="33"/>
      <c r="EBC190" s="33"/>
      <c r="EBD190" s="33"/>
      <c r="EBE190" s="33"/>
      <c r="EBF190" s="33"/>
      <c r="EBG190" s="33"/>
      <c r="EBH190" s="33"/>
      <c r="EBI190" s="33"/>
      <c r="EBJ190" s="33"/>
      <c r="EBK190" s="33"/>
      <c r="EBL190" s="33"/>
      <c r="EBM190" s="33"/>
      <c r="EBN190" s="33"/>
      <c r="EBO190" s="33"/>
      <c r="EBP190" s="33"/>
      <c r="EBQ190" s="33"/>
      <c r="EBR190" s="33"/>
      <c r="EBS190" s="33"/>
      <c r="EBT190" s="33"/>
      <c r="EBU190" s="33"/>
      <c r="EBV190" s="33"/>
      <c r="EBW190" s="33"/>
      <c r="EBX190" s="33"/>
      <c r="EBY190" s="33"/>
      <c r="EBZ190" s="33"/>
      <c r="ECA190" s="33"/>
      <c r="ECB190" s="33"/>
      <c r="ECC190" s="33"/>
      <c r="ECD190" s="33"/>
      <c r="ECE190" s="33"/>
      <c r="ECF190" s="33"/>
      <c r="ECG190" s="33"/>
      <c r="ECH190" s="33"/>
      <c r="ECI190" s="33"/>
      <c r="ECJ190" s="33"/>
      <c r="ECK190" s="33"/>
      <c r="ECL190" s="33"/>
      <c r="ECM190" s="33"/>
      <c r="ECN190" s="33"/>
      <c r="ECO190" s="33"/>
      <c r="ECP190" s="33"/>
      <c r="ECQ190" s="33"/>
      <c r="ECR190" s="33"/>
      <c r="ECS190" s="33"/>
      <c r="ECT190" s="33"/>
      <c r="ECU190" s="33"/>
      <c r="ECV190" s="33"/>
      <c r="ECW190" s="33"/>
      <c r="ECX190" s="33"/>
      <c r="ECY190" s="33"/>
      <c r="ECZ190" s="33"/>
      <c r="EDA190" s="33"/>
      <c r="EDB190" s="33"/>
      <c r="EDC190" s="33"/>
      <c r="EDD190" s="33"/>
      <c r="EDE190" s="33"/>
      <c r="EDF190" s="33"/>
      <c r="EDG190" s="33"/>
      <c r="EDH190" s="33"/>
      <c r="EDI190" s="33"/>
      <c r="EDJ190" s="33"/>
      <c r="EDK190" s="33"/>
      <c r="EDL190" s="33"/>
      <c r="EDM190" s="33"/>
      <c r="EDN190" s="33"/>
      <c r="EDO190" s="33"/>
      <c r="EDP190" s="33"/>
      <c r="EDQ190" s="33"/>
      <c r="EDR190" s="33"/>
      <c r="EDS190" s="33"/>
      <c r="EDT190" s="33"/>
      <c r="EDU190" s="33"/>
      <c r="EDV190" s="33"/>
      <c r="EDW190" s="33"/>
      <c r="EDX190" s="33"/>
      <c r="EDY190" s="33"/>
      <c r="EDZ190" s="33"/>
      <c r="EEA190" s="33"/>
      <c r="EEB190" s="33"/>
      <c r="EEC190" s="33"/>
      <c r="EED190" s="33"/>
      <c r="EEE190" s="33"/>
      <c r="EEF190" s="33"/>
      <c r="EEG190" s="33"/>
      <c r="EEH190" s="33"/>
      <c r="EEI190" s="33"/>
      <c r="EEJ190" s="33"/>
      <c r="EEK190" s="33"/>
      <c r="EEL190" s="33"/>
      <c r="EEM190" s="33"/>
      <c r="EEN190" s="33"/>
      <c r="EEO190" s="33"/>
      <c r="EEP190" s="33"/>
      <c r="EEQ190" s="33"/>
      <c r="EER190" s="33"/>
      <c r="EES190" s="33"/>
      <c r="EET190" s="33"/>
      <c r="EEU190" s="33"/>
      <c r="EEV190" s="33"/>
      <c r="EEW190" s="33"/>
      <c r="EEX190" s="33"/>
      <c r="EEY190" s="33"/>
      <c r="EEZ190" s="33"/>
      <c r="EFA190" s="33"/>
      <c r="EFB190" s="33"/>
      <c r="EFC190" s="33"/>
      <c r="EFD190" s="33"/>
      <c r="EFE190" s="33"/>
      <c r="EFF190" s="33"/>
      <c r="EFG190" s="33"/>
      <c r="EFH190" s="33"/>
      <c r="EFI190" s="33"/>
      <c r="EFJ190" s="33"/>
      <c r="EFK190" s="33"/>
      <c r="EFL190" s="33"/>
      <c r="EFM190" s="33"/>
      <c r="EFN190" s="33"/>
      <c r="EFO190" s="33"/>
      <c r="EFP190" s="33"/>
      <c r="EFQ190" s="33"/>
      <c r="EFR190" s="33"/>
      <c r="EFS190" s="33"/>
      <c r="EFT190" s="33"/>
      <c r="EFU190" s="33"/>
      <c r="EFV190" s="33"/>
      <c r="EFW190" s="33"/>
      <c r="EFX190" s="33"/>
      <c r="EFY190" s="33"/>
      <c r="EFZ190" s="33"/>
      <c r="EGA190" s="33"/>
      <c r="EGB190" s="33"/>
      <c r="EGC190" s="33"/>
      <c r="EGD190" s="33"/>
      <c r="EGE190" s="33"/>
      <c r="EGF190" s="33"/>
      <c r="EGG190" s="33"/>
      <c r="EGH190" s="33"/>
      <c r="EGI190" s="33"/>
      <c r="EGJ190" s="33"/>
      <c r="EGK190" s="33"/>
      <c r="EGL190" s="33"/>
      <c r="EGM190" s="33"/>
      <c r="EGN190" s="33"/>
      <c r="EGO190" s="33"/>
      <c r="EGP190" s="33"/>
      <c r="EGQ190" s="33"/>
      <c r="EGR190" s="33"/>
      <c r="EGS190" s="33"/>
      <c r="EGT190" s="33"/>
      <c r="EGU190" s="33"/>
      <c r="EGV190" s="33"/>
      <c r="EGW190" s="33"/>
      <c r="EGX190" s="33"/>
      <c r="EGY190" s="33"/>
      <c r="EGZ190" s="33"/>
      <c r="EHA190" s="33"/>
      <c r="EHB190" s="33"/>
      <c r="EHC190" s="33"/>
      <c r="EHD190" s="33"/>
      <c r="EHE190" s="33"/>
      <c r="EHF190" s="33"/>
      <c r="EHG190" s="33"/>
      <c r="EHH190" s="33"/>
      <c r="EHI190" s="33"/>
      <c r="EHJ190" s="33"/>
      <c r="EHK190" s="33"/>
      <c r="EHL190" s="33"/>
      <c r="EHM190" s="33"/>
      <c r="EHN190" s="33"/>
      <c r="EHO190" s="33"/>
      <c r="EHP190" s="33"/>
      <c r="EHQ190" s="33"/>
      <c r="EHR190" s="33"/>
      <c r="EHS190" s="33"/>
      <c r="EHT190" s="33"/>
      <c r="EHU190" s="33"/>
      <c r="EHV190" s="33"/>
      <c r="EHW190" s="33"/>
      <c r="EHX190" s="33"/>
      <c r="EHY190" s="33"/>
      <c r="EHZ190" s="33"/>
      <c r="EIA190" s="33"/>
      <c r="EIB190" s="33"/>
      <c r="EIC190" s="33"/>
      <c r="EID190" s="33"/>
      <c r="EIE190" s="33"/>
      <c r="EIF190" s="33"/>
      <c r="EIG190" s="33"/>
      <c r="EIH190" s="33"/>
      <c r="EII190" s="33"/>
      <c r="EIJ190" s="33"/>
      <c r="EIK190" s="33"/>
      <c r="EIL190" s="33"/>
      <c r="EIM190" s="33"/>
      <c r="EIN190" s="33"/>
      <c r="EIO190" s="33"/>
      <c r="EIP190" s="33"/>
      <c r="EIQ190" s="33"/>
      <c r="EIR190" s="33"/>
      <c r="EIS190" s="33"/>
      <c r="EIT190" s="33"/>
      <c r="EIU190" s="33"/>
      <c r="EIV190" s="33"/>
      <c r="EIW190" s="33"/>
      <c r="EIX190" s="33"/>
      <c r="EIY190" s="33"/>
      <c r="EIZ190" s="33"/>
      <c r="EJA190" s="33"/>
      <c r="EJB190" s="33"/>
      <c r="EJC190" s="33"/>
      <c r="EJD190" s="33"/>
      <c r="EJE190" s="33"/>
      <c r="EJF190" s="33"/>
      <c r="EJG190" s="33"/>
      <c r="EJH190" s="33"/>
      <c r="EJI190" s="33"/>
      <c r="EJJ190" s="33"/>
      <c r="EJK190" s="33"/>
      <c r="EJL190" s="33"/>
      <c r="EJM190" s="33"/>
      <c r="EJN190" s="33"/>
      <c r="EJO190" s="33"/>
      <c r="EJP190" s="33"/>
      <c r="EJQ190" s="33"/>
      <c r="EJR190" s="33"/>
      <c r="EJS190" s="33"/>
      <c r="EJT190" s="33"/>
      <c r="EJU190" s="33"/>
      <c r="EJV190" s="33"/>
      <c r="EJW190" s="33"/>
      <c r="EJX190" s="33"/>
      <c r="EJY190" s="33"/>
      <c r="EJZ190" s="33"/>
      <c r="EKA190" s="33"/>
      <c r="EKB190" s="33"/>
      <c r="EKC190" s="33"/>
      <c r="EKD190" s="33"/>
      <c r="EKE190" s="33"/>
      <c r="EKF190" s="33"/>
      <c r="EKG190" s="33"/>
      <c r="EKH190" s="33"/>
      <c r="EKI190" s="33"/>
      <c r="EKJ190" s="33"/>
      <c r="EKK190" s="33"/>
      <c r="EKL190" s="33"/>
      <c r="EKM190" s="33"/>
      <c r="EKN190" s="33"/>
      <c r="EKO190" s="33"/>
      <c r="EKP190" s="33"/>
      <c r="EKQ190" s="33"/>
      <c r="EKR190" s="33"/>
      <c r="EKS190" s="33"/>
      <c r="EKT190" s="33"/>
      <c r="EKU190" s="33"/>
      <c r="EKV190" s="33"/>
      <c r="EKW190" s="33"/>
      <c r="EKX190" s="33"/>
      <c r="EKY190" s="33"/>
      <c r="EKZ190" s="33"/>
      <c r="ELA190" s="33"/>
      <c r="ELB190" s="33"/>
      <c r="ELC190" s="33"/>
      <c r="ELD190" s="33"/>
      <c r="ELE190" s="33"/>
      <c r="ELF190" s="33"/>
      <c r="ELG190" s="33"/>
      <c r="ELH190" s="33"/>
      <c r="ELI190" s="33"/>
      <c r="ELJ190" s="33"/>
      <c r="ELK190" s="33"/>
      <c r="ELL190" s="33"/>
      <c r="ELM190" s="33"/>
      <c r="ELN190" s="33"/>
      <c r="ELO190" s="33"/>
      <c r="ELP190" s="33"/>
      <c r="ELQ190" s="33"/>
      <c r="ELR190" s="33"/>
      <c r="ELS190" s="33"/>
      <c r="ELT190" s="33"/>
      <c r="ELU190" s="33"/>
      <c r="ELV190" s="33"/>
      <c r="ELW190" s="33"/>
      <c r="ELX190" s="33"/>
      <c r="ELY190" s="33"/>
      <c r="ELZ190" s="33"/>
      <c r="EMA190" s="33"/>
      <c r="EMB190" s="33"/>
      <c r="EMC190" s="33"/>
      <c r="EMD190" s="33"/>
      <c r="EME190" s="33"/>
      <c r="EMF190" s="33"/>
      <c r="EMG190" s="33"/>
      <c r="EMH190" s="33"/>
      <c r="EMI190" s="33"/>
      <c r="EMJ190" s="33"/>
      <c r="EMK190" s="33"/>
      <c r="EML190" s="33"/>
      <c r="EMM190" s="33"/>
      <c r="EMN190" s="33"/>
      <c r="EMO190" s="33"/>
      <c r="EMP190" s="33"/>
      <c r="EMQ190" s="33"/>
      <c r="EMR190" s="33"/>
      <c r="EMS190" s="33"/>
      <c r="EMT190" s="33"/>
      <c r="EMU190" s="33"/>
      <c r="EMV190" s="33"/>
      <c r="EMW190" s="33"/>
      <c r="EMX190" s="33"/>
      <c r="EMY190" s="33"/>
      <c r="EMZ190" s="33"/>
      <c r="ENA190" s="33"/>
      <c r="ENB190" s="33"/>
      <c r="ENC190" s="33"/>
      <c r="END190" s="33"/>
      <c r="ENE190" s="33"/>
      <c r="ENF190" s="33"/>
      <c r="ENG190" s="33"/>
      <c r="ENH190" s="33"/>
      <c r="ENI190" s="33"/>
      <c r="ENJ190" s="33"/>
      <c r="ENK190" s="33"/>
      <c r="ENL190" s="33"/>
      <c r="ENM190" s="33"/>
      <c r="ENN190" s="33"/>
      <c r="ENO190" s="33"/>
      <c r="ENP190" s="33"/>
      <c r="ENQ190" s="33"/>
      <c r="ENR190" s="33"/>
      <c r="ENS190" s="33"/>
      <c r="ENT190" s="33"/>
      <c r="ENU190" s="33"/>
      <c r="ENV190" s="33"/>
      <c r="ENW190" s="33"/>
      <c r="ENX190" s="33"/>
      <c r="ENY190" s="33"/>
      <c r="ENZ190" s="33"/>
      <c r="EOA190" s="33"/>
      <c r="EOB190" s="33"/>
      <c r="EOC190" s="33"/>
      <c r="EOD190" s="33"/>
      <c r="EOE190" s="33"/>
      <c r="EOF190" s="33"/>
      <c r="EOG190" s="33"/>
      <c r="EOH190" s="33"/>
      <c r="EOI190" s="33"/>
      <c r="EOJ190" s="33"/>
      <c r="EOK190" s="33"/>
      <c r="EOL190" s="33"/>
      <c r="EOM190" s="33"/>
      <c r="EON190" s="33"/>
      <c r="EOO190" s="33"/>
      <c r="EOP190" s="33"/>
      <c r="EOQ190" s="33"/>
      <c r="EOR190" s="33"/>
      <c r="EOS190" s="33"/>
      <c r="EOT190" s="33"/>
      <c r="EOU190" s="33"/>
      <c r="EOV190" s="33"/>
      <c r="EOW190" s="33"/>
      <c r="EOX190" s="33"/>
      <c r="EOY190" s="33"/>
      <c r="EOZ190" s="33"/>
      <c r="EPA190" s="33"/>
      <c r="EPB190" s="33"/>
      <c r="EPC190" s="33"/>
      <c r="EPD190" s="33"/>
      <c r="EPE190" s="33"/>
      <c r="EPF190" s="33"/>
      <c r="EPG190" s="33"/>
      <c r="EPH190" s="33"/>
      <c r="EPI190" s="33"/>
      <c r="EPJ190" s="33"/>
      <c r="EPK190" s="33"/>
      <c r="EPL190" s="33"/>
      <c r="EPM190" s="33"/>
      <c r="EPN190" s="33"/>
      <c r="EPO190" s="33"/>
      <c r="EPP190" s="33"/>
      <c r="EPQ190" s="33"/>
      <c r="EPR190" s="33"/>
      <c r="EPS190" s="33"/>
      <c r="EPT190" s="33"/>
      <c r="EPU190" s="33"/>
      <c r="EPV190" s="33"/>
      <c r="EPW190" s="33"/>
      <c r="EPX190" s="33"/>
      <c r="EPY190" s="33"/>
      <c r="EPZ190" s="33"/>
      <c r="EQA190" s="33"/>
      <c r="EQB190" s="33"/>
      <c r="EQC190" s="33"/>
      <c r="EQD190" s="33"/>
      <c r="EQE190" s="33"/>
      <c r="EQF190" s="33"/>
      <c r="EQG190" s="33"/>
      <c r="EQH190" s="33"/>
      <c r="EQI190" s="33"/>
      <c r="EQJ190" s="33"/>
      <c r="EQK190" s="33"/>
      <c r="EQL190" s="33"/>
      <c r="EQM190" s="33"/>
      <c r="EQN190" s="33"/>
      <c r="EQO190" s="33"/>
      <c r="EQP190" s="33"/>
      <c r="EQQ190" s="33"/>
      <c r="EQR190" s="33"/>
      <c r="EQS190" s="33"/>
      <c r="EQT190" s="33"/>
      <c r="EQU190" s="33"/>
      <c r="EQV190" s="33"/>
      <c r="EQW190" s="33"/>
      <c r="EQX190" s="33"/>
      <c r="EQY190" s="33"/>
      <c r="EQZ190" s="33"/>
      <c r="ERA190" s="33"/>
      <c r="ERB190" s="33"/>
      <c r="ERC190" s="33"/>
      <c r="ERD190" s="33"/>
      <c r="ERE190" s="33"/>
      <c r="ERF190" s="33"/>
      <c r="ERG190" s="33"/>
      <c r="ERH190" s="33"/>
      <c r="ERI190" s="33"/>
      <c r="ERJ190" s="33"/>
      <c r="ERK190" s="33"/>
      <c r="ERL190" s="33"/>
      <c r="ERM190" s="33"/>
      <c r="ERN190" s="33"/>
      <c r="ERO190" s="33"/>
      <c r="ERP190" s="33"/>
      <c r="ERQ190" s="33"/>
      <c r="ERR190" s="33"/>
      <c r="ERS190" s="33"/>
      <c r="ERT190" s="33"/>
      <c r="ERU190" s="33"/>
      <c r="ERV190" s="33"/>
      <c r="ERW190" s="33"/>
      <c r="ERX190" s="33"/>
      <c r="ERY190" s="33"/>
      <c r="ERZ190" s="33"/>
      <c r="ESA190" s="33"/>
      <c r="ESB190" s="33"/>
      <c r="ESC190" s="33"/>
      <c r="ESD190" s="33"/>
      <c r="ESE190" s="33"/>
      <c r="ESF190" s="33"/>
      <c r="ESG190" s="33"/>
      <c r="ESH190" s="33"/>
      <c r="ESI190" s="33"/>
      <c r="ESJ190" s="33"/>
      <c r="ESK190" s="33"/>
      <c r="ESL190" s="33"/>
      <c r="ESM190" s="33"/>
      <c r="ESN190" s="33"/>
      <c r="ESO190" s="33"/>
      <c r="ESP190" s="33"/>
      <c r="ESQ190" s="33"/>
      <c r="ESR190" s="33"/>
      <c r="ESS190" s="33"/>
      <c r="EST190" s="33"/>
      <c r="ESU190" s="33"/>
      <c r="ESV190" s="33"/>
      <c r="ESW190" s="33"/>
      <c r="ESX190" s="33"/>
      <c r="ESY190" s="33"/>
      <c r="ESZ190" s="33"/>
      <c r="ETA190" s="33"/>
      <c r="ETB190" s="33"/>
      <c r="ETC190" s="33"/>
      <c r="ETD190" s="33"/>
      <c r="ETE190" s="33"/>
      <c r="ETF190" s="33"/>
      <c r="ETG190" s="33"/>
      <c r="ETH190" s="33"/>
      <c r="ETI190" s="33"/>
      <c r="ETJ190" s="33"/>
      <c r="ETK190" s="33"/>
      <c r="ETL190" s="33"/>
      <c r="ETM190" s="33"/>
      <c r="ETN190" s="33"/>
      <c r="ETO190" s="33"/>
      <c r="ETP190" s="33"/>
      <c r="ETQ190" s="33"/>
      <c r="ETR190" s="33"/>
      <c r="ETS190" s="33"/>
      <c r="ETT190" s="33"/>
      <c r="ETU190" s="33"/>
      <c r="ETV190" s="33"/>
      <c r="ETW190" s="33"/>
      <c r="ETX190" s="33"/>
      <c r="ETY190" s="33"/>
      <c r="ETZ190" s="33"/>
      <c r="EUA190" s="33"/>
      <c r="EUB190" s="33"/>
      <c r="EUC190" s="33"/>
      <c r="EUD190" s="33"/>
      <c r="EUE190" s="33"/>
      <c r="EUF190" s="33"/>
      <c r="EUG190" s="33"/>
      <c r="EUH190" s="33"/>
      <c r="EUI190" s="33"/>
      <c r="EUJ190" s="33"/>
      <c r="EUK190" s="33"/>
      <c r="EUL190" s="33"/>
      <c r="EUM190" s="33"/>
      <c r="EUN190" s="33"/>
      <c r="EUO190" s="33"/>
      <c r="EUP190" s="33"/>
      <c r="EUQ190" s="33"/>
      <c r="EUR190" s="33"/>
      <c r="EUS190" s="33"/>
      <c r="EUT190" s="33"/>
      <c r="EUU190" s="33"/>
      <c r="EUV190" s="33"/>
      <c r="EUW190" s="33"/>
      <c r="EUX190" s="33"/>
      <c r="EUY190" s="33"/>
      <c r="EUZ190" s="33"/>
      <c r="EVA190" s="33"/>
      <c r="EVB190" s="33"/>
      <c r="EVC190" s="33"/>
      <c r="EVD190" s="33"/>
      <c r="EVE190" s="33"/>
      <c r="EVF190" s="33"/>
      <c r="EVG190" s="33"/>
      <c r="EVH190" s="33"/>
      <c r="EVI190" s="33"/>
      <c r="EVJ190" s="33"/>
      <c r="EVK190" s="33"/>
      <c r="EVL190" s="33"/>
      <c r="EVM190" s="33"/>
      <c r="EVN190" s="33"/>
      <c r="EVO190" s="33"/>
      <c r="EVP190" s="33"/>
      <c r="EVQ190" s="33"/>
      <c r="EVR190" s="33"/>
      <c r="EVS190" s="33"/>
      <c r="EVT190" s="33"/>
      <c r="EVU190" s="33"/>
      <c r="EVV190" s="33"/>
      <c r="EVW190" s="33"/>
      <c r="EVX190" s="33"/>
      <c r="EVY190" s="33"/>
      <c r="EVZ190" s="33"/>
      <c r="EWA190" s="33"/>
      <c r="EWB190" s="33"/>
      <c r="EWC190" s="33"/>
      <c r="EWD190" s="33"/>
      <c r="EWE190" s="33"/>
      <c r="EWF190" s="33"/>
      <c r="EWG190" s="33"/>
      <c r="EWH190" s="33"/>
      <c r="EWI190" s="33"/>
      <c r="EWJ190" s="33"/>
      <c r="EWK190" s="33"/>
      <c r="EWL190" s="33"/>
      <c r="EWM190" s="33"/>
      <c r="EWN190" s="33"/>
      <c r="EWO190" s="33"/>
      <c r="EWP190" s="33"/>
      <c r="EWQ190" s="33"/>
      <c r="EWR190" s="33"/>
      <c r="EWS190" s="33"/>
      <c r="EWT190" s="33"/>
      <c r="EWU190" s="33"/>
      <c r="EWV190" s="33"/>
      <c r="EWW190" s="33"/>
      <c r="EWX190" s="33"/>
      <c r="EWY190" s="33"/>
      <c r="EWZ190" s="33"/>
      <c r="EXA190" s="33"/>
      <c r="EXB190" s="33"/>
      <c r="EXC190" s="33"/>
      <c r="EXD190" s="33"/>
      <c r="EXE190" s="33"/>
      <c r="EXF190" s="33"/>
      <c r="EXG190" s="33"/>
      <c r="EXH190" s="33"/>
      <c r="EXI190" s="33"/>
      <c r="EXJ190" s="33"/>
      <c r="EXK190" s="33"/>
      <c r="EXL190" s="33"/>
      <c r="EXM190" s="33"/>
      <c r="EXN190" s="33"/>
      <c r="EXO190" s="33"/>
      <c r="EXP190" s="33"/>
      <c r="EXQ190" s="33"/>
      <c r="EXR190" s="33"/>
      <c r="EXS190" s="33"/>
      <c r="EXT190" s="33"/>
      <c r="EXU190" s="33"/>
      <c r="EXV190" s="33"/>
      <c r="EXW190" s="33"/>
      <c r="EXX190" s="33"/>
      <c r="EXY190" s="33"/>
      <c r="EXZ190" s="33"/>
      <c r="EYA190" s="33"/>
      <c r="EYB190" s="33"/>
      <c r="EYC190" s="33"/>
      <c r="EYD190" s="33"/>
      <c r="EYE190" s="33"/>
      <c r="EYF190" s="33"/>
      <c r="EYG190" s="33"/>
      <c r="EYH190" s="33"/>
      <c r="EYI190" s="33"/>
      <c r="EYJ190" s="33"/>
      <c r="EYK190" s="33"/>
      <c r="EYL190" s="33"/>
      <c r="EYM190" s="33"/>
      <c r="EYN190" s="33"/>
      <c r="EYO190" s="33"/>
      <c r="EYP190" s="33"/>
      <c r="EYQ190" s="33"/>
      <c r="EYR190" s="33"/>
      <c r="EYS190" s="33"/>
      <c r="EYT190" s="33"/>
      <c r="EYU190" s="33"/>
      <c r="EYV190" s="33"/>
      <c r="EYW190" s="33"/>
      <c r="EYX190" s="33"/>
      <c r="EYY190" s="33"/>
      <c r="EYZ190" s="33"/>
      <c r="EZA190" s="33"/>
      <c r="EZB190" s="33"/>
      <c r="EZC190" s="33"/>
      <c r="EZD190" s="33"/>
      <c r="EZE190" s="33"/>
      <c r="EZF190" s="33"/>
      <c r="EZG190" s="33"/>
      <c r="EZH190" s="33"/>
      <c r="EZI190" s="33"/>
      <c r="EZJ190" s="33"/>
      <c r="EZK190" s="33"/>
      <c r="EZL190" s="33"/>
      <c r="EZM190" s="33"/>
      <c r="EZN190" s="33"/>
      <c r="EZO190" s="33"/>
      <c r="EZP190" s="33"/>
      <c r="EZQ190" s="33"/>
      <c r="EZR190" s="33"/>
      <c r="EZS190" s="33"/>
      <c r="EZT190" s="33"/>
      <c r="EZU190" s="33"/>
      <c r="EZV190" s="33"/>
      <c r="EZW190" s="33"/>
      <c r="EZX190" s="33"/>
      <c r="EZY190" s="33"/>
      <c r="EZZ190" s="33"/>
      <c r="FAA190" s="33"/>
      <c r="FAB190" s="33"/>
      <c r="FAC190" s="33"/>
      <c r="FAD190" s="33"/>
      <c r="FAE190" s="33"/>
      <c r="FAF190" s="33"/>
      <c r="FAG190" s="33"/>
      <c r="FAH190" s="33"/>
      <c r="FAI190" s="33"/>
      <c r="FAJ190" s="33"/>
      <c r="FAK190" s="33"/>
      <c r="FAL190" s="33"/>
      <c r="FAM190" s="33"/>
      <c r="FAN190" s="33"/>
      <c r="FAO190" s="33"/>
      <c r="FAP190" s="33"/>
      <c r="FAQ190" s="33"/>
      <c r="FAR190" s="33"/>
      <c r="FAS190" s="33"/>
      <c r="FAT190" s="33"/>
      <c r="FAU190" s="33"/>
      <c r="FAV190" s="33"/>
      <c r="FAW190" s="33"/>
      <c r="FAX190" s="33"/>
      <c r="FAY190" s="33"/>
      <c r="FAZ190" s="33"/>
      <c r="FBA190" s="33"/>
      <c r="FBB190" s="33"/>
      <c r="FBC190" s="33"/>
      <c r="FBD190" s="33"/>
      <c r="FBE190" s="33"/>
      <c r="FBF190" s="33"/>
      <c r="FBG190" s="33"/>
      <c r="FBH190" s="33"/>
      <c r="FBI190" s="33"/>
      <c r="FBJ190" s="33"/>
      <c r="FBK190" s="33"/>
      <c r="FBL190" s="33"/>
      <c r="FBM190" s="33"/>
      <c r="FBN190" s="33"/>
      <c r="FBO190" s="33"/>
      <c r="FBP190" s="33"/>
      <c r="FBQ190" s="33"/>
      <c r="FBR190" s="33"/>
      <c r="FBS190" s="33"/>
      <c r="FBT190" s="33"/>
      <c r="FBU190" s="33"/>
      <c r="FBV190" s="33"/>
      <c r="FBW190" s="33"/>
      <c r="FBX190" s="33"/>
      <c r="FBY190" s="33"/>
      <c r="FBZ190" s="33"/>
      <c r="FCA190" s="33"/>
      <c r="FCB190" s="33"/>
      <c r="FCC190" s="33"/>
      <c r="FCD190" s="33"/>
      <c r="FCE190" s="33"/>
      <c r="FCF190" s="33"/>
      <c r="FCG190" s="33"/>
      <c r="FCH190" s="33"/>
      <c r="FCI190" s="33"/>
      <c r="FCJ190" s="33"/>
      <c r="FCK190" s="33"/>
      <c r="FCL190" s="33"/>
      <c r="FCM190" s="33"/>
      <c r="FCN190" s="33"/>
      <c r="FCO190" s="33"/>
      <c r="FCP190" s="33"/>
      <c r="FCQ190" s="33"/>
      <c r="FCR190" s="33"/>
      <c r="FCS190" s="33"/>
      <c r="FCT190" s="33"/>
      <c r="FCU190" s="33"/>
      <c r="FCV190" s="33"/>
      <c r="FCW190" s="33"/>
      <c r="FCX190" s="33"/>
      <c r="FCY190" s="33"/>
      <c r="FCZ190" s="33"/>
      <c r="FDA190" s="33"/>
      <c r="FDB190" s="33"/>
      <c r="FDC190" s="33"/>
      <c r="FDD190" s="33"/>
      <c r="FDE190" s="33"/>
      <c r="FDF190" s="33"/>
      <c r="FDG190" s="33"/>
      <c r="FDH190" s="33"/>
      <c r="FDI190" s="33"/>
      <c r="FDJ190" s="33"/>
      <c r="FDK190" s="33"/>
      <c r="FDL190" s="33"/>
      <c r="FDM190" s="33"/>
      <c r="FDN190" s="33"/>
      <c r="FDO190" s="33"/>
      <c r="FDP190" s="33"/>
      <c r="FDQ190" s="33"/>
      <c r="FDR190" s="33"/>
      <c r="FDS190" s="33"/>
      <c r="FDT190" s="33"/>
      <c r="FDU190" s="33"/>
      <c r="FDV190" s="33"/>
      <c r="FDW190" s="33"/>
      <c r="FDX190" s="33"/>
      <c r="FDY190" s="33"/>
      <c r="FDZ190" s="33"/>
      <c r="FEA190" s="33"/>
      <c r="FEB190" s="33"/>
      <c r="FEC190" s="33"/>
      <c r="FED190" s="33"/>
      <c r="FEE190" s="33"/>
      <c r="FEF190" s="33"/>
      <c r="FEG190" s="33"/>
      <c r="FEH190" s="33"/>
      <c r="FEI190" s="33"/>
      <c r="FEJ190" s="33"/>
      <c r="FEK190" s="33"/>
      <c r="FEL190" s="33"/>
      <c r="FEM190" s="33"/>
      <c r="FEN190" s="33"/>
      <c r="FEO190" s="33"/>
      <c r="FEP190" s="33"/>
      <c r="FEQ190" s="33"/>
      <c r="FER190" s="33"/>
      <c r="FES190" s="33"/>
      <c r="FET190" s="33"/>
      <c r="FEU190" s="33"/>
      <c r="FEV190" s="33"/>
      <c r="FEW190" s="33"/>
      <c r="FEX190" s="33"/>
      <c r="FEY190" s="33"/>
      <c r="FEZ190" s="33"/>
      <c r="FFA190" s="33"/>
      <c r="FFB190" s="33"/>
      <c r="FFC190" s="33"/>
      <c r="FFD190" s="33"/>
      <c r="FFE190" s="33"/>
      <c r="FFF190" s="33"/>
      <c r="FFG190" s="33"/>
      <c r="FFH190" s="33"/>
      <c r="FFI190" s="33"/>
      <c r="FFJ190" s="33"/>
      <c r="FFK190" s="33"/>
      <c r="FFL190" s="33"/>
      <c r="FFM190" s="33"/>
      <c r="FFN190" s="33"/>
      <c r="FFO190" s="33"/>
      <c r="FFP190" s="33"/>
      <c r="FFQ190" s="33"/>
      <c r="FFR190" s="33"/>
      <c r="FFS190" s="33"/>
      <c r="FFT190" s="33"/>
      <c r="FFU190" s="33"/>
      <c r="FFV190" s="33"/>
      <c r="FFW190" s="33"/>
      <c r="FFX190" s="33"/>
      <c r="FFY190" s="33"/>
      <c r="FFZ190" s="33"/>
      <c r="FGA190" s="33"/>
      <c r="FGB190" s="33"/>
      <c r="FGC190" s="33"/>
      <c r="FGD190" s="33"/>
      <c r="FGE190" s="33"/>
      <c r="FGF190" s="33"/>
      <c r="FGG190" s="33"/>
      <c r="FGH190" s="33"/>
      <c r="FGI190" s="33"/>
      <c r="FGJ190" s="33"/>
      <c r="FGK190" s="33"/>
      <c r="FGL190" s="33"/>
      <c r="FGM190" s="33"/>
      <c r="FGN190" s="33"/>
      <c r="FGO190" s="33"/>
      <c r="FGP190" s="33"/>
      <c r="FGQ190" s="33"/>
      <c r="FGR190" s="33"/>
      <c r="FGS190" s="33"/>
      <c r="FGT190" s="33"/>
      <c r="FGU190" s="33"/>
      <c r="FGV190" s="33"/>
      <c r="FGW190" s="33"/>
      <c r="FGX190" s="33"/>
      <c r="FGY190" s="33"/>
      <c r="FGZ190" s="33"/>
      <c r="FHA190" s="33"/>
      <c r="FHB190" s="33"/>
      <c r="FHC190" s="33"/>
      <c r="FHD190" s="33"/>
      <c r="FHE190" s="33"/>
      <c r="FHF190" s="33"/>
      <c r="FHG190" s="33"/>
      <c r="FHH190" s="33"/>
      <c r="FHI190" s="33"/>
      <c r="FHJ190" s="33"/>
      <c r="FHK190" s="33"/>
      <c r="FHL190" s="33"/>
      <c r="FHM190" s="33"/>
      <c r="FHN190" s="33"/>
      <c r="FHO190" s="33"/>
      <c r="FHP190" s="33"/>
      <c r="FHQ190" s="33"/>
      <c r="FHR190" s="33"/>
      <c r="FHS190" s="33"/>
      <c r="FHT190" s="33"/>
      <c r="FHU190" s="33"/>
      <c r="FHV190" s="33"/>
      <c r="FHW190" s="33"/>
      <c r="FHX190" s="33"/>
      <c r="FHY190" s="33"/>
      <c r="FHZ190" s="33"/>
      <c r="FIA190" s="33"/>
      <c r="FIB190" s="33"/>
      <c r="FIC190" s="33"/>
      <c r="FID190" s="33"/>
      <c r="FIE190" s="33"/>
      <c r="FIF190" s="33"/>
      <c r="FIG190" s="33"/>
      <c r="FIH190" s="33"/>
      <c r="FII190" s="33"/>
      <c r="FIJ190" s="33"/>
      <c r="FIK190" s="33"/>
      <c r="FIL190" s="33"/>
      <c r="FIM190" s="33"/>
      <c r="FIN190" s="33"/>
      <c r="FIO190" s="33"/>
      <c r="FIP190" s="33"/>
      <c r="FIQ190" s="33"/>
      <c r="FIR190" s="33"/>
      <c r="FIS190" s="33"/>
      <c r="FIT190" s="33"/>
      <c r="FIU190" s="33"/>
      <c r="FIV190" s="33"/>
      <c r="FIW190" s="33"/>
      <c r="FIX190" s="33"/>
      <c r="FIY190" s="33"/>
      <c r="FIZ190" s="33"/>
      <c r="FJA190" s="33"/>
      <c r="FJB190" s="33"/>
      <c r="FJC190" s="33"/>
      <c r="FJD190" s="33"/>
      <c r="FJE190" s="33"/>
      <c r="FJF190" s="33"/>
      <c r="FJG190" s="33"/>
      <c r="FJH190" s="33"/>
      <c r="FJI190" s="33"/>
      <c r="FJJ190" s="33"/>
      <c r="FJK190" s="33"/>
      <c r="FJL190" s="33"/>
      <c r="FJM190" s="33"/>
      <c r="FJN190" s="33"/>
      <c r="FJO190" s="33"/>
      <c r="FJP190" s="33"/>
      <c r="FJQ190" s="33"/>
      <c r="FJR190" s="33"/>
      <c r="FJS190" s="33"/>
      <c r="FJT190" s="33"/>
      <c r="FJU190" s="33"/>
      <c r="FJV190" s="33"/>
      <c r="FJW190" s="33"/>
      <c r="FJX190" s="33"/>
      <c r="FJY190" s="33"/>
      <c r="FJZ190" s="33"/>
      <c r="FKA190" s="33"/>
      <c r="FKB190" s="33"/>
      <c r="FKC190" s="33"/>
      <c r="FKD190" s="33"/>
      <c r="FKE190" s="33"/>
      <c r="FKF190" s="33"/>
      <c r="FKG190" s="33"/>
      <c r="FKH190" s="33"/>
      <c r="FKI190" s="33"/>
      <c r="FKJ190" s="33"/>
      <c r="FKK190" s="33"/>
      <c r="FKL190" s="33"/>
      <c r="FKM190" s="33"/>
      <c r="FKN190" s="33"/>
      <c r="FKO190" s="33"/>
      <c r="FKP190" s="33"/>
      <c r="FKQ190" s="33"/>
      <c r="FKR190" s="33"/>
      <c r="FKS190" s="33"/>
      <c r="FKT190" s="33"/>
      <c r="FKU190" s="33"/>
      <c r="FKV190" s="33"/>
      <c r="FKW190" s="33"/>
      <c r="FKX190" s="33"/>
      <c r="FKY190" s="33"/>
      <c r="FKZ190" s="33"/>
      <c r="FLA190" s="33"/>
      <c r="FLB190" s="33"/>
      <c r="FLC190" s="33"/>
      <c r="FLD190" s="33"/>
      <c r="FLE190" s="33"/>
      <c r="FLF190" s="33"/>
      <c r="FLG190" s="33"/>
      <c r="FLH190" s="33"/>
      <c r="FLI190" s="33"/>
      <c r="FLJ190" s="33"/>
      <c r="FLK190" s="33"/>
      <c r="FLL190" s="33"/>
      <c r="FLM190" s="33"/>
      <c r="FLN190" s="33"/>
      <c r="FLO190" s="33"/>
      <c r="FLP190" s="33"/>
      <c r="FLQ190" s="33"/>
      <c r="FLR190" s="33"/>
      <c r="FLS190" s="33"/>
      <c r="FLT190" s="33"/>
      <c r="FLU190" s="33"/>
      <c r="FLV190" s="33"/>
      <c r="FLW190" s="33"/>
      <c r="FLX190" s="33"/>
      <c r="FLY190" s="33"/>
      <c r="FLZ190" s="33"/>
      <c r="FMA190" s="33"/>
      <c r="FMB190" s="33"/>
      <c r="FMC190" s="33"/>
      <c r="FMD190" s="33"/>
      <c r="FME190" s="33"/>
      <c r="FMF190" s="33"/>
      <c r="FMG190" s="33"/>
      <c r="FMH190" s="33"/>
      <c r="FMI190" s="33"/>
      <c r="FMJ190" s="33"/>
      <c r="FMK190" s="33"/>
      <c r="FML190" s="33"/>
      <c r="FMM190" s="33"/>
      <c r="FMN190" s="33"/>
      <c r="FMO190" s="33"/>
      <c r="FMP190" s="33"/>
      <c r="FMQ190" s="33"/>
      <c r="FMR190" s="33"/>
      <c r="FMS190" s="33"/>
      <c r="FMT190" s="33"/>
      <c r="FMU190" s="33"/>
      <c r="FMV190" s="33"/>
      <c r="FMW190" s="33"/>
      <c r="FMX190" s="33"/>
      <c r="FMY190" s="33"/>
      <c r="FMZ190" s="33"/>
      <c r="FNA190" s="33"/>
      <c r="FNB190" s="33"/>
      <c r="FNC190" s="33"/>
      <c r="FND190" s="33"/>
      <c r="FNE190" s="33"/>
      <c r="FNF190" s="33"/>
      <c r="FNG190" s="33"/>
      <c r="FNH190" s="33"/>
      <c r="FNI190" s="33"/>
      <c r="FNJ190" s="33"/>
      <c r="FNK190" s="33"/>
      <c r="FNL190" s="33"/>
      <c r="FNM190" s="33"/>
      <c r="FNN190" s="33"/>
      <c r="FNO190" s="33"/>
      <c r="FNP190" s="33"/>
      <c r="FNQ190" s="33"/>
      <c r="FNR190" s="33"/>
      <c r="FNS190" s="33"/>
      <c r="FNT190" s="33"/>
      <c r="FNU190" s="33"/>
      <c r="FNV190" s="33"/>
      <c r="FNW190" s="33"/>
      <c r="FNX190" s="33"/>
      <c r="FNY190" s="33"/>
      <c r="FNZ190" s="33"/>
      <c r="FOA190" s="33"/>
      <c r="FOB190" s="33"/>
      <c r="FOC190" s="33"/>
      <c r="FOD190" s="33"/>
      <c r="FOE190" s="33"/>
      <c r="FOF190" s="33"/>
      <c r="FOG190" s="33"/>
      <c r="FOH190" s="33"/>
      <c r="FOI190" s="33"/>
      <c r="FOJ190" s="33"/>
      <c r="FOK190" s="33"/>
      <c r="FOL190" s="33"/>
      <c r="FOM190" s="33"/>
      <c r="FON190" s="33"/>
      <c r="FOO190" s="33"/>
      <c r="FOP190" s="33"/>
      <c r="FOQ190" s="33"/>
      <c r="FOR190" s="33"/>
      <c r="FOS190" s="33"/>
      <c r="FOT190" s="33"/>
      <c r="FOU190" s="33"/>
      <c r="FOV190" s="33"/>
      <c r="FOW190" s="33"/>
      <c r="FOX190" s="33"/>
      <c r="FOY190" s="33"/>
      <c r="FOZ190" s="33"/>
      <c r="FPA190" s="33"/>
      <c r="FPB190" s="33"/>
      <c r="FPC190" s="33"/>
      <c r="FPD190" s="33"/>
      <c r="FPE190" s="33"/>
      <c r="FPF190" s="33"/>
      <c r="FPG190" s="33"/>
      <c r="FPH190" s="33"/>
      <c r="FPI190" s="33"/>
      <c r="FPJ190" s="33"/>
      <c r="FPK190" s="33"/>
      <c r="FPL190" s="33"/>
      <c r="FPM190" s="33"/>
      <c r="FPN190" s="33"/>
      <c r="FPO190" s="33"/>
      <c r="FPP190" s="33"/>
      <c r="FPQ190" s="33"/>
      <c r="FPR190" s="33"/>
      <c r="FPS190" s="33"/>
      <c r="FPT190" s="33"/>
      <c r="FPU190" s="33"/>
      <c r="FPV190" s="33"/>
      <c r="FPW190" s="33"/>
      <c r="FPX190" s="33"/>
      <c r="FPY190" s="33"/>
      <c r="FPZ190" s="33"/>
      <c r="FQA190" s="33"/>
      <c r="FQB190" s="33"/>
      <c r="FQC190" s="33"/>
      <c r="FQD190" s="33"/>
      <c r="FQE190" s="33"/>
      <c r="FQF190" s="33"/>
      <c r="FQG190" s="33"/>
      <c r="FQH190" s="33"/>
      <c r="FQI190" s="33"/>
      <c r="FQJ190" s="33"/>
      <c r="FQK190" s="33"/>
      <c r="FQL190" s="33"/>
      <c r="FQM190" s="33"/>
      <c r="FQN190" s="33"/>
      <c r="FQO190" s="33"/>
      <c r="FQP190" s="33"/>
      <c r="FQQ190" s="33"/>
      <c r="FQR190" s="33"/>
      <c r="FQS190" s="33"/>
      <c r="FQT190" s="33"/>
      <c r="FQU190" s="33"/>
      <c r="FQV190" s="33"/>
      <c r="FQW190" s="33"/>
      <c r="FQX190" s="33"/>
      <c r="FQY190" s="33"/>
      <c r="FQZ190" s="33"/>
      <c r="FRA190" s="33"/>
      <c r="FRB190" s="33"/>
      <c r="FRC190" s="33"/>
      <c r="FRD190" s="33"/>
      <c r="FRE190" s="33"/>
      <c r="FRF190" s="33"/>
      <c r="FRG190" s="33"/>
      <c r="FRH190" s="33"/>
      <c r="FRI190" s="33"/>
      <c r="FRJ190" s="33"/>
      <c r="FRK190" s="33"/>
      <c r="FRL190" s="33"/>
      <c r="FRM190" s="33"/>
      <c r="FRN190" s="33"/>
      <c r="FRO190" s="33"/>
      <c r="FRP190" s="33"/>
      <c r="FRQ190" s="33"/>
      <c r="FRR190" s="33"/>
      <c r="FRS190" s="33"/>
      <c r="FRT190" s="33"/>
      <c r="FRU190" s="33"/>
      <c r="FRV190" s="33"/>
      <c r="FRW190" s="33"/>
      <c r="FRX190" s="33"/>
      <c r="FRY190" s="33"/>
      <c r="FRZ190" s="33"/>
      <c r="FSA190" s="33"/>
      <c r="FSB190" s="33"/>
      <c r="FSC190" s="33"/>
      <c r="FSD190" s="33"/>
      <c r="FSE190" s="33"/>
      <c r="FSF190" s="33"/>
      <c r="FSG190" s="33"/>
      <c r="FSH190" s="33"/>
      <c r="FSI190" s="33"/>
      <c r="FSJ190" s="33"/>
      <c r="FSK190" s="33"/>
      <c r="FSL190" s="33"/>
      <c r="FSM190" s="33"/>
      <c r="FSN190" s="33"/>
      <c r="FSO190" s="33"/>
      <c r="FSP190" s="33"/>
      <c r="FSQ190" s="33"/>
      <c r="FSR190" s="33"/>
      <c r="FSS190" s="33"/>
      <c r="FST190" s="33"/>
      <c r="FSU190" s="33"/>
      <c r="FSV190" s="33"/>
      <c r="FSW190" s="33"/>
      <c r="FSX190" s="33"/>
      <c r="FSY190" s="33"/>
      <c r="FSZ190" s="33"/>
      <c r="FTA190" s="33"/>
      <c r="FTB190" s="33"/>
      <c r="FTC190" s="33"/>
      <c r="FTD190" s="33"/>
      <c r="FTE190" s="33"/>
      <c r="FTF190" s="33"/>
      <c r="FTG190" s="33"/>
      <c r="FTH190" s="33"/>
      <c r="FTI190" s="33"/>
      <c r="FTJ190" s="33"/>
      <c r="FTK190" s="33"/>
      <c r="FTL190" s="33"/>
      <c r="FTM190" s="33"/>
      <c r="FTN190" s="33"/>
      <c r="FTO190" s="33"/>
      <c r="FTP190" s="33"/>
      <c r="FTQ190" s="33"/>
      <c r="FTR190" s="33"/>
      <c r="FTS190" s="33"/>
      <c r="FTT190" s="33"/>
      <c r="FTU190" s="33"/>
      <c r="FTV190" s="33"/>
      <c r="FTW190" s="33"/>
      <c r="FTX190" s="33"/>
      <c r="FTY190" s="33"/>
      <c r="FTZ190" s="33"/>
      <c r="FUA190" s="33"/>
      <c r="FUB190" s="33"/>
      <c r="FUC190" s="33"/>
      <c r="FUD190" s="33"/>
      <c r="FUE190" s="33"/>
      <c r="FUF190" s="33"/>
      <c r="FUG190" s="33"/>
      <c r="FUH190" s="33"/>
      <c r="FUI190" s="33"/>
      <c r="FUJ190" s="33"/>
      <c r="FUK190" s="33"/>
      <c r="FUL190" s="33"/>
      <c r="FUM190" s="33"/>
      <c r="FUN190" s="33"/>
      <c r="FUO190" s="33"/>
      <c r="FUP190" s="33"/>
      <c r="FUQ190" s="33"/>
      <c r="FUR190" s="33"/>
      <c r="FUS190" s="33"/>
      <c r="FUT190" s="33"/>
      <c r="FUU190" s="33"/>
      <c r="FUV190" s="33"/>
      <c r="FUW190" s="33"/>
      <c r="FUX190" s="33"/>
      <c r="FUY190" s="33"/>
      <c r="FUZ190" s="33"/>
      <c r="FVA190" s="33"/>
      <c r="FVB190" s="33"/>
      <c r="FVC190" s="33"/>
      <c r="FVD190" s="33"/>
      <c r="FVE190" s="33"/>
      <c r="FVF190" s="33"/>
      <c r="FVG190" s="33"/>
      <c r="FVH190" s="33"/>
      <c r="FVI190" s="33"/>
      <c r="FVJ190" s="33"/>
      <c r="FVK190" s="33"/>
      <c r="FVL190" s="33"/>
      <c r="FVM190" s="33"/>
      <c r="FVN190" s="33"/>
      <c r="FVO190" s="33"/>
      <c r="FVP190" s="33"/>
      <c r="FVQ190" s="33"/>
      <c r="FVR190" s="33"/>
      <c r="FVS190" s="33"/>
      <c r="FVT190" s="33"/>
      <c r="FVU190" s="33"/>
      <c r="FVV190" s="33"/>
      <c r="FVW190" s="33"/>
      <c r="FVX190" s="33"/>
      <c r="FVY190" s="33"/>
      <c r="FVZ190" s="33"/>
      <c r="FWA190" s="33"/>
      <c r="FWB190" s="33"/>
      <c r="FWC190" s="33"/>
      <c r="FWD190" s="33"/>
      <c r="FWE190" s="33"/>
      <c r="FWF190" s="33"/>
      <c r="FWG190" s="33"/>
      <c r="FWH190" s="33"/>
      <c r="FWI190" s="33"/>
      <c r="FWJ190" s="33"/>
      <c r="FWK190" s="33"/>
      <c r="FWL190" s="33"/>
      <c r="FWM190" s="33"/>
      <c r="FWN190" s="33"/>
      <c r="FWO190" s="33"/>
      <c r="FWP190" s="33"/>
      <c r="FWQ190" s="33"/>
      <c r="FWR190" s="33"/>
      <c r="FWS190" s="33"/>
      <c r="FWT190" s="33"/>
      <c r="FWU190" s="33"/>
      <c r="FWV190" s="33"/>
      <c r="FWW190" s="33"/>
      <c r="FWX190" s="33"/>
      <c r="FWY190" s="33"/>
      <c r="FWZ190" s="33"/>
      <c r="FXA190" s="33"/>
      <c r="FXB190" s="33"/>
      <c r="FXC190" s="33"/>
      <c r="FXD190" s="33"/>
      <c r="FXE190" s="33"/>
      <c r="FXF190" s="33"/>
      <c r="FXG190" s="33"/>
      <c r="FXH190" s="33"/>
      <c r="FXI190" s="33"/>
      <c r="FXJ190" s="33"/>
      <c r="FXK190" s="33"/>
      <c r="FXL190" s="33"/>
      <c r="FXM190" s="33"/>
      <c r="FXN190" s="33"/>
      <c r="FXO190" s="33"/>
      <c r="FXP190" s="33"/>
      <c r="FXQ190" s="33"/>
      <c r="FXR190" s="33"/>
      <c r="FXS190" s="33"/>
      <c r="FXT190" s="33"/>
      <c r="FXU190" s="33"/>
      <c r="FXV190" s="33"/>
      <c r="FXW190" s="33"/>
      <c r="FXX190" s="33"/>
      <c r="FXY190" s="33"/>
      <c r="FXZ190" s="33"/>
      <c r="FYA190" s="33"/>
      <c r="FYB190" s="33"/>
      <c r="FYC190" s="33"/>
      <c r="FYD190" s="33"/>
      <c r="FYE190" s="33"/>
      <c r="FYF190" s="33"/>
      <c r="FYG190" s="33"/>
      <c r="FYH190" s="33"/>
      <c r="FYI190" s="33"/>
      <c r="FYJ190" s="33"/>
      <c r="FYK190" s="33"/>
      <c r="FYL190" s="33"/>
      <c r="FYM190" s="33"/>
      <c r="FYN190" s="33"/>
      <c r="FYO190" s="33"/>
      <c r="FYP190" s="33"/>
      <c r="FYQ190" s="33"/>
      <c r="FYR190" s="33"/>
      <c r="FYS190" s="33"/>
      <c r="FYT190" s="33"/>
      <c r="FYU190" s="33"/>
      <c r="FYV190" s="33"/>
      <c r="FYW190" s="33"/>
      <c r="FYX190" s="33"/>
      <c r="FYY190" s="33"/>
      <c r="FYZ190" s="33"/>
      <c r="FZA190" s="33"/>
      <c r="FZB190" s="33"/>
      <c r="FZC190" s="33"/>
      <c r="FZD190" s="33"/>
      <c r="FZE190" s="33"/>
      <c r="FZF190" s="33"/>
      <c r="FZG190" s="33"/>
      <c r="FZH190" s="33"/>
      <c r="FZI190" s="33"/>
      <c r="FZJ190" s="33"/>
      <c r="FZK190" s="33"/>
      <c r="FZL190" s="33"/>
      <c r="FZM190" s="33"/>
      <c r="FZN190" s="33"/>
      <c r="FZO190" s="33"/>
      <c r="FZP190" s="33"/>
      <c r="FZQ190" s="33"/>
      <c r="FZR190" s="33"/>
      <c r="FZS190" s="33"/>
      <c r="FZT190" s="33"/>
      <c r="FZU190" s="33"/>
      <c r="FZV190" s="33"/>
      <c r="FZW190" s="33"/>
      <c r="FZX190" s="33"/>
      <c r="FZY190" s="33"/>
      <c r="FZZ190" s="33"/>
      <c r="GAA190" s="33"/>
      <c r="GAB190" s="33"/>
      <c r="GAC190" s="33"/>
      <c r="GAD190" s="33"/>
      <c r="GAE190" s="33"/>
      <c r="GAF190" s="33"/>
      <c r="GAG190" s="33"/>
      <c r="GAH190" s="33"/>
      <c r="GAI190" s="33"/>
      <c r="GAJ190" s="33"/>
      <c r="GAK190" s="33"/>
      <c r="GAL190" s="33"/>
      <c r="GAM190" s="33"/>
      <c r="GAN190" s="33"/>
      <c r="GAO190" s="33"/>
      <c r="GAP190" s="33"/>
      <c r="GAQ190" s="33"/>
      <c r="GAR190" s="33"/>
      <c r="GAS190" s="33"/>
      <c r="GAT190" s="33"/>
      <c r="GAU190" s="33"/>
      <c r="GAV190" s="33"/>
      <c r="GAW190" s="33"/>
      <c r="GAX190" s="33"/>
      <c r="GAY190" s="33"/>
      <c r="GAZ190" s="33"/>
      <c r="GBA190" s="33"/>
      <c r="GBB190" s="33"/>
      <c r="GBC190" s="33"/>
      <c r="GBD190" s="33"/>
      <c r="GBE190" s="33"/>
      <c r="GBF190" s="33"/>
      <c r="GBG190" s="33"/>
      <c r="GBH190" s="33"/>
      <c r="GBI190" s="33"/>
      <c r="GBJ190" s="33"/>
      <c r="GBK190" s="33"/>
      <c r="GBL190" s="33"/>
      <c r="GBM190" s="33"/>
      <c r="GBN190" s="33"/>
      <c r="GBO190" s="33"/>
      <c r="GBP190" s="33"/>
      <c r="GBQ190" s="33"/>
      <c r="GBR190" s="33"/>
      <c r="GBS190" s="33"/>
      <c r="GBT190" s="33"/>
      <c r="GBU190" s="33"/>
      <c r="GBV190" s="33"/>
      <c r="GBW190" s="33"/>
      <c r="GBX190" s="33"/>
      <c r="GBY190" s="33"/>
      <c r="GBZ190" s="33"/>
      <c r="GCA190" s="33"/>
      <c r="GCB190" s="33"/>
      <c r="GCC190" s="33"/>
      <c r="GCD190" s="33"/>
      <c r="GCE190" s="33"/>
      <c r="GCF190" s="33"/>
      <c r="GCG190" s="33"/>
      <c r="GCH190" s="33"/>
      <c r="GCI190" s="33"/>
      <c r="GCJ190" s="33"/>
      <c r="GCK190" s="33"/>
      <c r="GCL190" s="33"/>
      <c r="GCM190" s="33"/>
      <c r="GCN190" s="33"/>
      <c r="GCO190" s="33"/>
      <c r="GCP190" s="33"/>
      <c r="GCQ190" s="33"/>
      <c r="GCR190" s="33"/>
      <c r="GCS190" s="33"/>
      <c r="GCT190" s="33"/>
      <c r="GCU190" s="33"/>
      <c r="GCV190" s="33"/>
      <c r="GCW190" s="33"/>
      <c r="GCX190" s="33"/>
      <c r="GCY190" s="33"/>
      <c r="GCZ190" s="33"/>
      <c r="GDA190" s="33"/>
      <c r="GDB190" s="33"/>
      <c r="GDC190" s="33"/>
      <c r="GDD190" s="33"/>
      <c r="GDE190" s="33"/>
      <c r="GDF190" s="33"/>
      <c r="GDG190" s="33"/>
      <c r="GDH190" s="33"/>
      <c r="GDI190" s="33"/>
      <c r="GDJ190" s="33"/>
      <c r="GDK190" s="33"/>
      <c r="GDL190" s="33"/>
      <c r="GDM190" s="33"/>
      <c r="GDN190" s="33"/>
      <c r="GDO190" s="33"/>
      <c r="GDP190" s="33"/>
      <c r="GDQ190" s="33"/>
      <c r="GDR190" s="33"/>
      <c r="GDS190" s="33"/>
      <c r="GDT190" s="33"/>
      <c r="GDU190" s="33"/>
      <c r="GDV190" s="33"/>
      <c r="GDW190" s="33"/>
      <c r="GDX190" s="33"/>
      <c r="GDY190" s="33"/>
      <c r="GDZ190" s="33"/>
      <c r="GEA190" s="33"/>
      <c r="GEB190" s="33"/>
      <c r="GEC190" s="33"/>
      <c r="GED190" s="33"/>
      <c r="GEE190" s="33"/>
      <c r="GEF190" s="33"/>
      <c r="GEG190" s="33"/>
      <c r="GEH190" s="33"/>
      <c r="GEI190" s="33"/>
      <c r="GEJ190" s="33"/>
      <c r="GEK190" s="33"/>
      <c r="GEL190" s="33"/>
      <c r="GEM190" s="33"/>
      <c r="GEN190" s="33"/>
      <c r="GEO190" s="33"/>
      <c r="GEP190" s="33"/>
      <c r="GEQ190" s="33"/>
      <c r="GER190" s="33"/>
      <c r="GES190" s="33"/>
      <c r="GET190" s="33"/>
      <c r="GEU190" s="33"/>
      <c r="GEV190" s="33"/>
      <c r="GEW190" s="33"/>
      <c r="GEX190" s="33"/>
      <c r="GEY190" s="33"/>
      <c r="GEZ190" s="33"/>
      <c r="GFA190" s="33"/>
      <c r="GFB190" s="33"/>
      <c r="GFC190" s="33"/>
      <c r="GFD190" s="33"/>
      <c r="GFE190" s="33"/>
      <c r="GFF190" s="33"/>
      <c r="GFG190" s="33"/>
      <c r="GFH190" s="33"/>
      <c r="GFI190" s="33"/>
      <c r="GFJ190" s="33"/>
      <c r="GFK190" s="33"/>
      <c r="GFL190" s="33"/>
      <c r="GFM190" s="33"/>
      <c r="GFN190" s="33"/>
      <c r="GFO190" s="33"/>
      <c r="GFP190" s="33"/>
      <c r="GFQ190" s="33"/>
      <c r="GFR190" s="33"/>
      <c r="GFS190" s="33"/>
      <c r="GFT190" s="33"/>
      <c r="GFU190" s="33"/>
      <c r="GFV190" s="33"/>
      <c r="GFW190" s="33"/>
      <c r="GFX190" s="33"/>
      <c r="GFY190" s="33"/>
      <c r="GFZ190" s="33"/>
      <c r="GGA190" s="33"/>
      <c r="GGB190" s="33"/>
      <c r="GGC190" s="33"/>
      <c r="GGD190" s="33"/>
      <c r="GGE190" s="33"/>
      <c r="GGF190" s="33"/>
      <c r="GGG190" s="33"/>
      <c r="GGH190" s="33"/>
      <c r="GGI190" s="33"/>
      <c r="GGJ190" s="33"/>
      <c r="GGK190" s="33"/>
      <c r="GGL190" s="33"/>
      <c r="GGM190" s="33"/>
      <c r="GGN190" s="33"/>
      <c r="GGO190" s="33"/>
      <c r="GGP190" s="33"/>
      <c r="GGQ190" s="33"/>
      <c r="GGR190" s="33"/>
      <c r="GGS190" s="33"/>
      <c r="GGT190" s="33"/>
      <c r="GGU190" s="33"/>
      <c r="GGV190" s="33"/>
      <c r="GGW190" s="33"/>
      <c r="GGX190" s="33"/>
      <c r="GGY190" s="33"/>
      <c r="GGZ190" s="33"/>
      <c r="GHA190" s="33"/>
      <c r="GHB190" s="33"/>
      <c r="GHC190" s="33"/>
      <c r="GHD190" s="33"/>
      <c r="GHE190" s="33"/>
      <c r="GHF190" s="33"/>
      <c r="GHG190" s="33"/>
      <c r="GHH190" s="33"/>
      <c r="GHI190" s="33"/>
      <c r="GHJ190" s="33"/>
      <c r="GHK190" s="33"/>
      <c r="GHL190" s="33"/>
      <c r="GHM190" s="33"/>
      <c r="GHN190" s="33"/>
      <c r="GHO190" s="33"/>
      <c r="GHP190" s="33"/>
      <c r="GHQ190" s="33"/>
      <c r="GHR190" s="33"/>
      <c r="GHS190" s="33"/>
      <c r="GHT190" s="33"/>
      <c r="GHU190" s="33"/>
      <c r="GHV190" s="33"/>
      <c r="GHW190" s="33"/>
      <c r="GHX190" s="33"/>
      <c r="GHY190" s="33"/>
      <c r="GHZ190" s="33"/>
      <c r="GIA190" s="33"/>
      <c r="GIB190" s="33"/>
      <c r="GIC190" s="33"/>
      <c r="GID190" s="33"/>
      <c r="GIE190" s="33"/>
      <c r="GIF190" s="33"/>
      <c r="GIG190" s="33"/>
      <c r="GIH190" s="33"/>
      <c r="GII190" s="33"/>
      <c r="GIJ190" s="33"/>
      <c r="GIK190" s="33"/>
      <c r="GIL190" s="33"/>
      <c r="GIM190" s="33"/>
      <c r="GIN190" s="33"/>
      <c r="GIO190" s="33"/>
      <c r="GIP190" s="33"/>
      <c r="GIQ190" s="33"/>
      <c r="GIR190" s="33"/>
      <c r="GIS190" s="33"/>
      <c r="GIT190" s="33"/>
      <c r="GIU190" s="33"/>
      <c r="GIV190" s="33"/>
      <c r="GIW190" s="33"/>
      <c r="GIX190" s="33"/>
      <c r="GIY190" s="33"/>
      <c r="GIZ190" s="33"/>
      <c r="GJA190" s="33"/>
      <c r="GJB190" s="33"/>
      <c r="GJC190" s="33"/>
      <c r="GJD190" s="33"/>
      <c r="GJE190" s="33"/>
      <c r="GJF190" s="33"/>
      <c r="GJG190" s="33"/>
      <c r="GJH190" s="33"/>
      <c r="GJI190" s="33"/>
      <c r="GJJ190" s="33"/>
      <c r="GJK190" s="33"/>
      <c r="GJL190" s="33"/>
      <c r="GJM190" s="33"/>
      <c r="GJN190" s="33"/>
      <c r="GJO190" s="33"/>
      <c r="GJP190" s="33"/>
      <c r="GJQ190" s="33"/>
      <c r="GJR190" s="33"/>
      <c r="GJS190" s="33"/>
      <c r="GJT190" s="33"/>
      <c r="GJU190" s="33"/>
      <c r="GJV190" s="33"/>
      <c r="GJW190" s="33"/>
      <c r="GJX190" s="33"/>
      <c r="GJY190" s="33"/>
      <c r="GJZ190" s="33"/>
      <c r="GKA190" s="33"/>
      <c r="GKB190" s="33"/>
      <c r="GKC190" s="33"/>
      <c r="GKD190" s="33"/>
      <c r="GKE190" s="33"/>
      <c r="GKF190" s="33"/>
      <c r="GKG190" s="33"/>
      <c r="GKH190" s="33"/>
      <c r="GKI190" s="33"/>
      <c r="GKJ190" s="33"/>
      <c r="GKK190" s="33"/>
      <c r="GKL190" s="33"/>
      <c r="GKM190" s="33"/>
      <c r="GKN190" s="33"/>
      <c r="GKO190" s="33"/>
      <c r="GKP190" s="33"/>
      <c r="GKQ190" s="33"/>
      <c r="GKR190" s="33"/>
      <c r="GKS190" s="33"/>
      <c r="GKT190" s="33"/>
      <c r="GKU190" s="33"/>
      <c r="GKV190" s="33"/>
      <c r="GKW190" s="33"/>
      <c r="GKX190" s="33"/>
      <c r="GKY190" s="33"/>
      <c r="GKZ190" s="33"/>
      <c r="GLA190" s="33"/>
      <c r="GLB190" s="33"/>
      <c r="GLC190" s="33"/>
      <c r="GLD190" s="33"/>
      <c r="GLE190" s="33"/>
      <c r="GLF190" s="33"/>
      <c r="GLG190" s="33"/>
      <c r="GLH190" s="33"/>
      <c r="GLI190" s="33"/>
      <c r="GLJ190" s="33"/>
      <c r="GLK190" s="33"/>
      <c r="GLL190" s="33"/>
      <c r="GLM190" s="33"/>
      <c r="GLN190" s="33"/>
      <c r="GLO190" s="33"/>
      <c r="GLP190" s="33"/>
      <c r="GLQ190" s="33"/>
      <c r="GLR190" s="33"/>
      <c r="GLS190" s="33"/>
      <c r="GLT190" s="33"/>
      <c r="GLU190" s="33"/>
      <c r="GLV190" s="33"/>
      <c r="GLW190" s="33"/>
      <c r="GLX190" s="33"/>
      <c r="GLY190" s="33"/>
      <c r="GLZ190" s="33"/>
      <c r="GMA190" s="33"/>
      <c r="GMB190" s="33"/>
      <c r="GMC190" s="33"/>
      <c r="GMD190" s="33"/>
      <c r="GME190" s="33"/>
      <c r="GMF190" s="33"/>
      <c r="GMG190" s="33"/>
      <c r="GMH190" s="33"/>
      <c r="GMI190" s="33"/>
      <c r="GMJ190" s="33"/>
      <c r="GMK190" s="33"/>
      <c r="GML190" s="33"/>
      <c r="GMM190" s="33"/>
      <c r="GMN190" s="33"/>
      <c r="GMO190" s="33"/>
      <c r="GMP190" s="33"/>
      <c r="GMQ190" s="33"/>
      <c r="GMR190" s="33"/>
      <c r="GMS190" s="33"/>
      <c r="GMT190" s="33"/>
      <c r="GMU190" s="33"/>
      <c r="GMV190" s="33"/>
      <c r="GMW190" s="33"/>
      <c r="GMX190" s="33"/>
      <c r="GMY190" s="33"/>
      <c r="GMZ190" s="33"/>
      <c r="GNA190" s="33"/>
      <c r="GNB190" s="33"/>
      <c r="GNC190" s="33"/>
      <c r="GND190" s="33"/>
      <c r="GNE190" s="33"/>
      <c r="GNF190" s="33"/>
      <c r="GNG190" s="33"/>
      <c r="GNH190" s="33"/>
      <c r="GNI190" s="33"/>
      <c r="GNJ190" s="33"/>
      <c r="GNK190" s="33"/>
      <c r="GNL190" s="33"/>
      <c r="GNM190" s="33"/>
      <c r="GNN190" s="33"/>
      <c r="GNO190" s="33"/>
      <c r="GNP190" s="33"/>
      <c r="GNQ190" s="33"/>
      <c r="GNR190" s="33"/>
      <c r="GNS190" s="33"/>
      <c r="GNT190" s="33"/>
      <c r="GNU190" s="33"/>
      <c r="GNV190" s="33"/>
      <c r="GNW190" s="33"/>
      <c r="GNX190" s="33"/>
      <c r="GNY190" s="33"/>
      <c r="GNZ190" s="33"/>
      <c r="GOA190" s="33"/>
      <c r="GOB190" s="33"/>
      <c r="GOC190" s="33"/>
      <c r="GOD190" s="33"/>
      <c r="GOE190" s="33"/>
      <c r="GOF190" s="33"/>
      <c r="GOG190" s="33"/>
      <c r="GOH190" s="33"/>
      <c r="GOI190" s="33"/>
      <c r="GOJ190" s="33"/>
      <c r="GOK190" s="33"/>
      <c r="GOL190" s="33"/>
      <c r="GOM190" s="33"/>
      <c r="GON190" s="33"/>
      <c r="GOO190" s="33"/>
      <c r="GOP190" s="33"/>
      <c r="GOQ190" s="33"/>
      <c r="GOR190" s="33"/>
      <c r="GOS190" s="33"/>
      <c r="GOT190" s="33"/>
      <c r="GOU190" s="33"/>
      <c r="GOV190" s="33"/>
      <c r="GOW190" s="33"/>
      <c r="GOX190" s="33"/>
      <c r="GOY190" s="33"/>
      <c r="GOZ190" s="33"/>
      <c r="GPA190" s="33"/>
      <c r="GPB190" s="33"/>
      <c r="GPC190" s="33"/>
      <c r="GPD190" s="33"/>
      <c r="GPE190" s="33"/>
      <c r="GPF190" s="33"/>
      <c r="GPG190" s="33"/>
      <c r="GPH190" s="33"/>
      <c r="GPI190" s="33"/>
      <c r="GPJ190" s="33"/>
      <c r="GPK190" s="33"/>
      <c r="GPL190" s="33"/>
      <c r="GPM190" s="33"/>
      <c r="GPN190" s="33"/>
      <c r="GPO190" s="33"/>
      <c r="GPP190" s="33"/>
      <c r="GPQ190" s="33"/>
      <c r="GPR190" s="33"/>
      <c r="GPS190" s="33"/>
      <c r="GPT190" s="33"/>
      <c r="GPU190" s="33"/>
      <c r="GPV190" s="33"/>
      <c r="GPW190" s="33"/>
      <c r="GPX190" s="33"/>
      <c r="GPY190" s="33"/>
      <c r="GPZ190" s="33"/>
      <c r="GQA190" s="33"/>
      <c r="GQB190" s="33"/>
      <c r="GQC190" s="33"/>
      <c r="GQD190" s="33"/>
      <c r="GQE190" s="33"/>
      <c r="GQF190" s="33"/>
      <c r="GQG190" s="33"/>
      <c r="GQH190" s="33"/>
      <c r="GQI190" s="33"/>
      <c r="GQJ190" s="33"/>
      <c r="GQK190" s="33"/>
      <c r="GQL190" s="33"/>
      <c r="GQM190" s="33"/>
      <c r="GQN190" s="33"/>
      <c r="GQO190" s="33"/>
      <c r="GQP190" s="33"/>
      <c r="GQQ190" s="33"/>
      <c r="GQR190" s="33"/>
      <c r="GQS190" s="33"/>
      <c r="GQT190" s="33"/>
      <c r="GQU190" s="33"/>
      <c r="GQV190" s="33"/>
      <c r="GQW190" s="33"/>
      <c r="GQX190" s="33"/>
      <c r="GQY190" s="33"/>
      <c r="GQZ190" s="33"/>
      <c r="GRA190" s="33"/>
      <c r="GRB190" s="33"/>
      <c r="GRC190" s="33"/>
      <c r="GRD190" s="33"/>
      <c r="GRE190" s="33"/>
      <c r="GRF190" s="33"/>
      <c r="GRG190" s="33"/>
      <c r="GRH190" s="33"/>
      <c r="GRI190" s="33"/>
      <c r="GRJ190" s="33"/>
      <c r="GRK190" s="33"/>
      <c r="GRL190" s="33"/>
      <c r="GRM190" s="33"/>
      <c r="GRN190" s="33"/>
      <c r="GRO190" s="33"/>
      <c r="GRP190" s="33"/>
      <c r="GRQ190" s="33"/>
      <c r="GRR190" s="33"/>
      <c r="GRS190" s="33"/>
      <c r="GRT190" s="33"/>
      <c r="GRU190" s="33"/>
      <c r="GRV190" s="33"/>
      <c r="GRW190" s="33"/>
      <c r="GRX190" s="33"/>
      <c r="GRY190" s="33"/>
      <c r="GRZ190" s="33"/>
      <c r="GSA190" s="33"/>
      <c r="GSB190" s="33"/>
      <c r="GSC190" s="33"/>
      <c r="GSD190" s="33"/>
      <c r="GSE190" s="33"/>
      <c r="GSF190" s="33"/>
      <c r="GSG190" s="33"/>
      <c r="GSH190" s="33"/>
      <c r="GSI190" s="33"/>
      <c r="GSJ190" s="33"/>
      <c r="GSK190" s="33"/>
      <c r="GSL190" s="33"/>
      <c r="GSM190" s="33"/>
      <c r="GSN190" s="33"/>
      <c r="GSO190" s="33"/>
      <c r="GSP190" s="33"/>
      <c r="GSQ190" s="33"/>
      <c r="GSR190" s="33"/>
      <c r="GSS190" s="33"/>
      <c r="GST190" s="33"/>
      <c r="GSU190" s="33"/>
      <c r="GSV190" s="33"/>
      <c r="GSW190" s="33"/>
      <c r="GSX190" s="33"/>
      <c r="GSY190" s="33"/>
      <c r="GSZ190" s="33"/>
      <c r="GTA190" s="33"/>
      <c r="GTB190" s="33"/>
      <c r="GTC190" s="33"/>
      <c r="GTD190" s="33"/>
      <c r="GTE190" s="33"/>
      <c r="GTF190" s="33"/>
      <c r="GTG190" s="33"/>
      <c r="GTH190" s="33"/>
      <c r="GTI190" s="33"/>
      <c r="GTJ190" s="33"/>
      <c r="GTK190" s="33"/>
      <c r="GTL190" s="33"/>
      <c r="GTM190" s="33"/>
      <c r="GTN190" s="33"/>
      <c r="GTO190" s="33"/>
      <c r="GTP190" s="33"/>
      <c r="GTQ190" s="33"/>
      <c r="GTR190" s="33"/>
      <c r="GTS190" s="33"/>
      <c r="GTT190" s="33"/>
      <c r="GTU190" s="33"/>
      <c r="GTV190" s="33"/>
      <c r="GTW190" s="33"/>
      <c r="GTX190" s="33"/>
      <c r="GTY190" s="33"/>
      <c r="GTZ190" s="33"/>
      <c r="GUA190" s="33"/>
      <c r="GUB190" s="33"/>
      <c r="GUC190" s="33"/>
      <c r="GUD190" s="33"/>
      <c r="GUE190" s="33"/>
      <c r="GUF190" s="33"/>
      <c r="GUG190" s="33"/>
      <c r="GUH190" s="33"/>
      <c r="GUI190" s="33"/>
      <c r="GUJ190" s="33"/>
      <c r="GUK190" s="33"/>
      <c r="GUL190" s="33"/>
      <c r="GUM190" s="33"/>
      <c r="GUN190" s="33"/>
      <c r="GUO190" s="33"/>
      <c r="GUP190" s="33"/>
      <c r="GUQ190" s="33"/>
      <c r="GUR190" s="33"/>
      <c r="GUS190" s="33"/>
      <c r="GUT190" s="33"/>
      <c r="GUU190" s="33"/>
      <c r="GUV190" s="33"/>
      <c r="GUW190" s="33"/>
      <c r="GUX190" s="33"/>
      <c r="GUY190" s="33"/>
      <c r="GUZ190" s="33"/>
      <c r="GVA190" s="33"/>
      <c r="GVB190" s="33"/>
      <c r="GVC190" s="33"/>
      <c r="GVD190" s="33"/>
      <c r="GVE190" s="33"/>
      <c r="GVF190" s="33"/>
      <c r="GVG190" s="33"/>
      <c r="GVH190" s="33"/>
      <c r="GVI190" s="33"/>
      <c r="GVJ190" s="33"/>
      <c r="GVK190" s="33"/>
      <c r="GVL190" s="33"/>
      <c r="GVM190" s="33"/>
      <c r="GVN190" s="33"/>
      <c r="GVO190" s="33"/>
      <c r="GVP190" s="33"/>
      <c r="GVQ190" s="33"/>
      <c r="GVR190" s="33"/>
      <c r="GVS190" s="33"/>
      <c r="GVT190" s="33"/>
      <c r="GVU190" s="33"/>
      <c r="GVV190" s="33"/>
      <c r="GVW190" s="33"/>
      <c r="GVX190" s="33"/>
      <c r="GVY190" s="33"/>
      <c r="GVZ190" s="33"/>
      <c r="GWA190" s="33"/>
      <c r="GWB190" s="33"/>
      <c r="GWC190" s="33"/>
      <c r="GWD190" s="33"/>
      <c r="GWE190" s="33"/>
      <c r="GWF190" s="33"/>
      <c r="GWG190" s="33"/>
      <c r="GWH190" s="33"/>
      <c r="GWI190" s="33"/>
      <c r="GWJ190" s="33"/>
      <c r="GWK190" s="33"/>
      <c r="GWL190" s="33"/>
      <c r="GWM190" s="33"/>
      <c r="GWN190" s="33"/>
      <c r="GWO190" s="33"/>
      <c r="GWP190" s="33"/>
      <c r="GWQ190" s="33"/>
      <c r="GWR190" s="33"/>
      <c r="GWS190" s="33"/>
      <c r="GWT190" s="33"/>
      <c r="GWU190" s="33"/>
      <c r="GWV190" s="33"/>
      <c r="GWW190" s="33"/>
      <c r="GWX190" s="33"/>
      <c r="GWY190" s="33"/>
      <c r="GWZ190" s="33"/>
      <c r="GXA190" s="33"/>
      <c r="GXB190" s="33"/>
      <c r="GXC190" s="33"/>
      <c r="GXD190" s="33"/>
      <c r="GXE190" s="33"/>
      <c r="GXF190" s="33"/>
      <c r="GXG190" s="33"/>
      <c r="GXH190" s="33"/>
      <c r="GXI190" s="33"/>
      <c r="GXJ190" s="33"/>
      <c r="GXK190" s="33"/>
      <c r="GXL190" s="33"/>
      <c r="GXM190" s="33"/>
      <c r="GXN190" s="33"/>
      <c r="GXO190" s="33"/>
      <c r="GXP190" s="33"/>
      <c r="GXQ190" s="33"/>
      <c r="GXR190" s="33"/>
      <c r="GXS190" s="33"/>
      <c r="GXT190" s="33"/>
      <c r="GXU190" s="33"/>
      <c r="GXV190" s="33"/>
      <c r="GXW190" s="33"/>
      <c r="GXX190" s="33"/>
      <c r="GXY190" s="33"/>
      <c r="GXZ190" s="33"/>
      <c r="GYA190" s="33"/>
      <c r="GYB190" s="33"/>
      <c r="GYC190" s="33"/>
      <c r="GYD190" s="33"/>
      <c r="GYE190" s="33"/>
      <c r="GYF190" s="33"/>
      <c r="GYG190" s="33"/>
      <c r="GYH190" s="33"/>
      <c r="GYI190" s="33"/>
      <c r="GYJ190" s="33"/>
      <c r="GYK190" s="33"/>
      <c r="GYL190" s="33"/>
      <c r="GYM190" s="33"/>
      <c r="GYN190" s="33"/>
      <c r="GYO190" s="33"/>
      <c r="GYP190" s="33"/>
      <c r="GYQ190" s="33"/>
      <c r="GYR190" s="33"/>
      <c r="GYS190" s="33"/>
      <c r="GYT190" s="33"/>
      <c r="GYU190" s="33"/>
      <c r="GYV190" s="33"/>
      <c r="GYW190" s="33"/>
      <c r="GYX190" s="33"/>
      <c r="GYY190" s="33"/>
      <c r="GYZ190" s="33"/>
      <c r="GZA190" s="33"/>
      <c r="GZB190" s="33"/>
      <c r="GZC190" s="33"/>
      <c r="GZD190" s="33"/>
      <c r="GZE190" s="33"/>
      <c r="GZF190" s="33"/>
      <c r="GZG190" s="33"/>
      <c r="GZH190" s="33"/>
      <c r="GZI190" s="33"/>
      <c r="GZJ190" s="33"/>
      <c r="GZK190" s="33"/>
      <c r="GZL190" s="33"/>
      <c r="GZM190" s="33"/>
      <c r="GZN190" s="33"/>
      <c r="GZO190" s="33"/>
      <c r="GZP190" s="33"/>
      <c r="GZQ190" s="33"/>
      <c r="GZR190" s="33"/>
      <c r="GZS190" s="33"/>
      <c r="GZT190" s="33"/>
      <c r="GZU190" s="33"/>
      <c r="GZV190" s="33"/>
      <c r="GZW190" s="33"/>
      <c r="GZX190" s="33"/>
      <c r="GZY190" s="33"/>
      <c r="GZZ190" s="33"/>
      <c r="HAA190" s="33"/>
      <c r="HAB190" s="33"/>
      <c r="HAC190" s="33"/>
      <c r="HAD190" s="33"/>
      <c r="HAE190" s="33"/>
      <c r="HAF190" s="33"/>
      <c r="HAG190" s="33"/>
      <c r="HAH190" s="33"/>
      <c r="HAI190" s="33"/>
      <c r="HAJ190" s="33"/>
      <c r="HAK190" s="33"/>
      <c r="HAL190" s="33"/>
      <c r="HAM190" s="33"/>
      <c r="HAN190" s="33"/>
      <c r="HAO190" s="33"/>
      <c r="HAP190" s="33"/>
      <c r="HAQ190" s="33"/>
      <c r="HAR190" s="33"/>
      <c r="HAS190" s="33"/>
      <c r="HAT190" s="33"/>
      <c r="HAU190" s="33"/>
      <c r="HAV190" s="33"/>
      <c r="HAW190" s="33"/>
      <c r="HAX190" s="33"/>
      <c r="HAY190" s="33"/>
      <c r="HAZ190" s="33"/>
      <c r="HBA190" s="33"/>
      <c r="HBB190" s="33"/>
      <c r="HBC190" s="33"/>
      <c r="HBD190" s="33"/>
      <c r="HBE190" s="33"/>
      <c r="HBF190" s="33"/>
      <c r="HBG190" s="33"/>
      <c r="HBH190" s="33"/>
      <c r="HBI190" s="33"/>
      <c r="HBJ190" s="33"/>
      <c r="HBK190" s="33"/>
      <c r="HBL190" s="33"/>
      <c r="HBM190" s="33"/>
      <c r="HBN190" s="33"/>
      <c r="HBO190" s="33"/>
      <c r="HBP190" s="33"/>
      <c r="HBQ190" s="33"/>
      <c r="HBR190" s="33"/>
      <c r="HBS190" s="33"/>
      <c r="HBT190" s="33"/>
      <c r="HBU190" s="33"/>
      <c r="HBV190" s="33"/>
      <c r="HBW190" s="33"/>
      <c r="HBX190" s="33"/>
      <c r="HBY190" s="33"/>
      <c r="HBZ190" s="33"/>
      <c r="HCA190" s="33"/>
      <c r="HCB190" s="33"/>
      <c r="HCC190" s="33"/>
      <c r="HCD190" s="33"/>
      <c r="HCE190" s="33"/>
      <c r="HCF190" s="33"/>
      <c r="HCG190" s="33"/>
      <c r="HCH190" s="33"/>
      <c r="HCI190" s="33"/>
      <c r="HCJ190" s="33"/>
      <c r="HCK190" s="33"/>
      <c r="HCL190" s="33"/>
      <c r="HCM190" s="33"/>
      <c r="HCN190" s="33"/>
      <c r="HCO190" s="33"/>
      <c r="HCP190" s="33"/>
      <c r="HCQ190" s="33"/>
      <c r="HCR190" s="33"/>
      <c r="HCS190" s="33"/>
      <c r="HCT190" s="33"/>
      <c r="HCU190" s="33"/>
      <c r="HCV190" s="33"/>
      <c r="HCW190" s="33"/>
      <c r="HCX190" s="33"/>
      <c r="HCY190" s="33"/>
      <c r="HCZ190" s="33"/>
      <c r="HDA190" s="33"/>
      <c r="HDB190" s="33"/>
      <c r="HDC190" s="33"/>
      <c r="HDD190" s="33"/>
      <c r="HDE190" s="33"/>
      <c r="HDF190" s="33"/>
      <c r="HDG190" s="33"/>
      <c r="HDH190" s="33"/>
      <c r="HDI190" s="33"/>
      <c r="HDJ190" s="33"/>
      <c r="HDK190" s="33"/>
      <c r="HDL190" s="33"/>
      <c r="HDM190" s="33"/>
      <c r="HDN190" s="33"/>
      <c r="HDO190" s="33"/>
      <c r="HDP190" s="33"/>
      <c r="HDQ190" s="33"/>
      <c r="HDR190" s="33"/>
      <c r="HDS190" s="33"/>
      <c r="HDT190" s="33"/>
      <c r="HDU190" s="33"/>
      <c r="HDV190" s="33"/>
      <c r="HDW190" s="33"/>
      <c r="HDX190" s="33"/>
      <c r="HDY190" s="33"/>
      <c r="HDZ190" s="33"/>
      <c r="HEA190" s="33"/>
      <c r="HEB190" s="33"/>
      <c r="HEC190" s="33"/>
      <c r="HED190" s="33"/>
      <c r="HEE190" s="33"/>
      <c r="HEF190" s="33"/>
      <c r="HEG190" s="33"/>
      <c r="HEH190" s="33"/>
      <c r="HEI190" s="33"/>
      <c r="HEJ190" s="33"/>
      <c r="HEK190" s="33"/>
      <c r="HEL190" s="33"/>
      <c r="HEM190" s="33"/>
      <c r="HEN190" s="33"/>
      <c r="HEO190" s="33"/>
      <c r="HEP190" s="33"/>
      <c r="HEQ190" s="33"/>
      <c r="HER190" s="33"/>
      <c r="HES190" s="33"/>
      <c r="HET190" s="33"/>
      <c r="HEU190" s="33"/>
      <c r="HEV190" s="33"/>
      <c r="HEW190" s="33"/>
      <c r="HEX190" s="33"/>
      <c r="HEY190" s="33"/>
      <c r="HEZ190" s="33"/>
      <c r="HFA190" s="33"/>
      <c r="HFB190" s="33"/>
      <c r="HFC190" s="33"/>
      <c r="HFD190" s="33"/>
      <c r="HFE190" s="33"/>
      <c r="HFF190" s="33"/>
      <c r="HFG190" s="33"/>
      <c r="HFH190" s="33"/>
      <c r="HFI190" s="33"/>
      <c r="HFJ190" s="33"/>
      <c r="HFK190" s="33"/>
      <c r="HFL190" s="33"/>
      <c r="HFM190" s="33"/>
      <c r="HFN190" s="33"/>
      <c r="HFO190" s="33"/>
      <c r="HFP190" s="33"/>
      <c r="HFQ190" s="33"/>
      <c r="HFR190" s="33"/>
      <c r="HFS190" s="33"/>
      <c r="HFT190" s="33"/>
      <c r="HFU190" s="33"/>
      <c r="HFV190" s="33"/>
      <c r="HFW190" s="33"/>
      <c r="HFX190" s="33"/>
      <c r="HFY190" s="33"/>
      <c r="HFZ190" s="33"/>
      <c r="HGA190" s="33"/>
      <c r="HGB190" s="33"/>
      <c r="HGC190" s="33"/>
      <c r="HGD190" s="33"/>
      <c r="HGE190" s="33"/>
      <c r="HGF190" s="33"/>
      <c r="HGG190" s="33"/>
      <c r="HGH190" s="33"/>
      <c r="HGI190" s="33"/>
      <c r="HGJ190" s="33"/>
      <c r="HGK190" s="33"/>
      <c r="HGL190" s="33"/>
      <c r="HGM190" s="33"/>
      <c r="HGN190" s="33"/>
      <c r="HGO190" s="33"/>
      <c r="HGP190" s="33"/>
      <c r="HGQ190" s="33"/>
      <c r="HGR190" s="33"/>
      <c r="HGS190" s="33"/>
      <c r="HGT190" s="33"/>
      <c r="HGU190" s="33"/>
      <c r="HGV190" s="33"/>
      <c r="HGW190" s="33"/>
      <c r="HGX190" s="33"/>
      <c r="HGY190" s="33"/>
      <c r="HGZ190" s="33"/>
      <c r="HHA190" s="33"/>
      <c r="HHB190" s="33"/>
      <c r="HHC190" s="33"/>
      <c r="HHD190" s="33"/>
      <c r="HHE190" s="33"/>
      <c r="HHF190" s="33"/>
      <c r="HHG190" s="33"/>
      <c r="HHH190" s="33"/>
      <c r="HHI190" s="33"/>
      <c r="HHJ190" s="33"/>
      <c r="HHK190" s="33"/>
      <c r="HHL190" s="33"/>
      <c r="HHM190" s="33"/>
      <c r="HHN190" s="33"/>
      <c r="HHO190" s="33"/>
      <c r="HHP190" s="33"/>
      <c r="HHQ190" s="33"/>
      <c r="HHR190" s="33"/>
      <c r="HHS190" s="33"/>
      <c r="HHT190" s="33"/>
      <c r="HHU190" s="33"/>
      <c r="HHV190" s="33"/>
      <c r="HHW190" s="33"/>
      <c r="HHX190" s="33"/>
      <c r="HHY190" s="33"/>
      <c r="HHZ190" s="33"/>
      <c r="HIA190" s="33"/>
      <c r="HIB190" s="33"/>
      <c r="HIC190" s="33"/>
      <c r="HID190" s="33"/>
      <c r="HIE190" s="33"/>
      <c r="HIF190" s="33"/>
      <c r="HIG190" s="33"/>
      <c r="HIH190" s="33"/>
      <c r="HII190" s="33"/>
      <c r="HIJ190" s="33"/>
      <c r="HIK190" s="33"/>
      <c r="HIL190" s="33"/>
      <c r="HIM190" s="33"/>
      <c r="HIN190" s="33"/>
      <c r="HIO190" s="33"/>
      <c r="HIP190" s="33"/>
      <c r="HIQ190" s="33"/>
      <c r="HIR190" s="33"/>
      <c r="HIS190" s="33"/>
      <c r="HIT190" s="33"/>
      <c r="HIU190" s="33"/>
      <c r="HIV190" s="33"/>
      <c r="HIW190" s="33"/>
      <c r="HIX190" s="33"/>
      <c r="HIY190" s="33"/>
      <c r="HIZ190" s="33"/>
      <c r="HJA190" s="33"/>
      <c r="HJB190" s="33"/>
      <c r="HJC190" s="33"/>
      <c r="HJD190" s="33"/>
      <c r="HJE190" s="33"/>
      <c r="HJF190" s="33"/>
      <c r="HJG190" s="33"/>
      <c r="HJH190" s="33"/>
      <c r="HJI190" s="33"/>
      <c r="HJJ190" s="33"/>
      <c r="HJK190" s="33"/>
      <c r="HJL190" s="33"/>
      <c r="HJM190" s="33"/>
      <c r="HJN190" s="33"/>
      <c r="HJO190" s="33"/>
      <c r="HJP190" s="33"/>
      <c r="HJQ190" s="33"/>
      <c r="HJR190" s="33"/>
      <c r="HJS190" s="33"/>
      <c r="HJT190" s="33"/>
      <c r="HJU190" s="33"/>
      <c r="HJV190" s="33"/>
      <c r="HJW190" s="33"/>
      <c r="HJX190" s="33"/>
      <c r="HJY190" s="33"/>
      <c r="HJZ190" s="33"/>
      <c r="HKA190" s="33"/>
      <c r="HKB190" s="33"/>
      <c r="HKC190" s="33"/>
      <c r="HKD190" s="33"/>
      <c r="HKE190" s="33"/>
      <c r="HKF190" s="33"/>
      <c r="HKG190" s="33"/>
      <c r="HKH190" s="33"/>
      <c r="HKI190" s="33"/>
      <c r="HKJ190" s="33"/>
      <c r="HKK190" s="33"/>
      <c r="HKL190" s="33"/>
      <c r="HKM190" s="33"/>
      <c r="HKN190" s="33"/>
      <c r="HKO190" s="33"/>
      <c r="HKP190" s="33"/>
      <c r="HKQ190" s="33"/>
      <c r="HKR190" s="33"/>
      <c r="HKS190" s="33"/>
      <c r="HKT190" s="33"/>
      <c r="HKU190" s="33"/>
      <c r="HKV190" s="33"/>
      <c r="HKW190" s="33"/>
      <c r="HKX190" s="33"/>
      <c r="HKY190" s="33"/>
      <c r="HKZ190" s="33"/>
      <c r="HLA190" s="33"/>
      <c r="HLB190" s="33"/>
      <c r="HLC190" s="33"/>
      <c r="HLD190" s="33"/>
      <c r="HLE190" s="33"/>
      <c r="HLF190" s="33"/>
      <c r="HLG190" s="33"/>
      <c r="HLH190" s="33"/>
      <c r="HLI190" s="33"/>
      <c r="HLJ190" s="33"/>
      <c r="HLK190" s="33"/>
      <c r="HLL190" s="33"/>
      <c r="HLM190" s="33"/>
      <c r="HLN190" s="33"/>
      <c r="HLO190" s="33"/>
      <c r="HLP190" s="33"/>
      <c r="HLQ190" s="33"/>
      <c r="HLR190" s="33"/>
      <c r="HLS190" s="33"/>
      <c r="HLT190" s="33"/>
      <c r="HLU190" s="33"/>
      <c r="HLV190" s="33"/>
      <c r="HLW190" s="33"/>
      <c r="HLX190" s="33"/>
      <c r="HLY190" s="33"/>
      <c r="HLZ190" s="33"/>
      <c r="HMA190" s="33"/>
      <c r="HMB190" s="33"/>
      <c r="HMC190" s="33"/>
      <c r="HMD190" s="33"/>
      <c r="HME190" s="33"/>
      <c r="HMF190" s="33"/>
      <c r="HMG190" s="33"/>
      <c r="HMH190" s="33"/>
      <c r="HMI190" s="33"/>
      <c r="HMJ190" s="33"/>
      <c r="HMK190" s="33"/>
      <c r="HML190" s="33"/>
      <c r="HMM190" s="33"/>
      <c r="HMN190" s="33"/>
      <c r="HMO190" s="33"/>
      <c r="HMP190" s="33"/>
      <c r="HMQ190" s="33"/>
      <c r="HMR190" s="33"/>
      <c r="HMS190" s="33"/>
      <c r="HMT190" s="33"/>
      <c r="HMU190" s="33"/>
      <c r="HMV190" s="33"/>
      <c r="HMW190" s="33"/>
      <c r="HMX190" s="33"/>
      <c r="HMY190" s="33"/>
      <c r="HMZ190" s="33"/>
      <c r="HNA190" s="33"/>
      <c r="HNB190" s="33"/>
      <c r="HNC190" s="33"/>
      <c r="HND190" s="33"/>
      <c r="HNE190" s="33"/>
      <c r="HNF190" s="33"/>
      <c r="HNG190" s="33"/>
      <c r="HNH190" s="33"/>
      <c r="HNI190" s="33"/>
      <c r="HNJ190" s="33"/>
      <c r="HNK190" s="33"/>
      <c r="HNL190" s="33"/>
      <c r="HNM190" s="33"/>
      <c r="HNN190" s="33"/>
      <c r="HNO190" s="33"/>
      <c r="HNP190" s="33"/>
      <c r="HNQ190" s="33"/>
      <c r="HNR190" s="33"/>
      <c r="HNS190" s="33"/>
      <c r="HNT190" s="33"/>
      <c r="HNU190" s="33"/>
      <c r="HNV190" s="33"/>
      <c r="HNW190" s="33"/>
      <c r="HNX190" s="33"/>
      <c r="HNY190" s="33"/>
      <c r="HNZ190" s="33"/>
      <c r="HOA190" s="33"/>
      <c r="HOB190" s="33"/>
      <c r="HOC190" s="33"/>
      <c r="HOD190" s="33"/>
      <c r="HOE190" s="33"/>
      <c r="HOF190" s="33"/>
      <c r="HOG190" s="33"/>
      <c r="HOH190" s="33"/>
      <c r="HOI190" s="33"/>
      <c r="HOJ190" s="33"/>
      <c r="HOK190" s="33"/>
      <c r="HOL190" s="33"/>
      <c r="HOM190" s="33"/>
      <c r="HON190" s="33"/>
      <c r="HOO190" s="33"/>
      <c r="HOP190" s="33"/>
      <c r="HOQ190" s="33"/>
      <c r="HOR190" s="33"/>
      <c r="HOS190" s="33"/>
      <c r="HOT190" s="33"/>
      <c r="HOU190" s="33"/>
      <c r="HOV190" s="33"/>
      <c r="HOW190" s="33"/>
      <c r="HOX190" s="33"/>
      <c r="HOY190" s="33"/>
      <c r="HOZ190" s="33"/>
      <c r="HPA190" s="33"/>
      <c r="HPB190" s="33"/>
      <c r="HPC190" s="33"/>
      <c r="HPD190" s="33"/>
      <c r="HPE190" s="33"/>
      <c r="HPF190" s="33"/>
      <c r="HPG190" s="33"/>
      <c r="HPH190" s="33"/>
      <c r="HPI190" s="33"/>
      <c r="HPJ190" s="33"/>
      <c r="HPK190" s="33"/>
      <c r="HPL190" s="33"/>
      <c r="HPM190" s="33"/>
      <c r="HPN190" s="33"/>
      <c r="HPO190" s="33"/>
      <c r="HPP190" s="33"/>
      <c r="HPQ190" s="33"/>
      <c r="HPR190" s="33"/>
      <c r="HPS190" s="33"/>
      <c r="HPT190" s="33"/>
      <c r="HPU190" s="33"/>
      <c r="HPV190" s="33"/>
      <c r="HPW190" s="33"/>
      <c r="HPX190" s="33"/>
      <c r="HPY190" s="33"/>
      <c r="HPZ190" s="33"/>
      <c r="HQA190" s="33"/>
      <c r="HQB190" s="33"/>
      <c r="HQC190" s="33"/>
      <c r="HQD190" s="33"/>
      <c r="HQE190" s="33"/>
      <c r="HQF190" s="33"/>
      <c r="HQG190" s="33"/>
      <c r="HQH190" s="33"/>
      <c r="HQI190" s="33"/>
      <c r="HQJ190" s="33"/>
      <c r="HQK190" s="33"/>
      <c r="HQL190" s="33"/>
      <c r="HQM190" s="33"/>
      <c r="HQN190" s="33"/>
      <c r="HQO190" s="33"/>
      <c r="HQP190" s="33"/>
      <c r="HQQ190" s="33"/>
      <c r="HQR190" s="33"/>
      <c r="HQS190" s="33"/>
      <c r="HQT190" s="33"/>
      <c r="HQU190" s="33"/>
      <c r="HQV190" s="33"/>
      <c r="HQW190" s="33"/>
      <c r="HQX190" s="33"/>
      <c r="HQY190" s="33"/>
      <c r="HQZ190" s="33"/>
      <c r="HRA190" s="33"/>
      <c r="HRB190" s="33"/>
      <c r="HRC190" s="33"/>
      <c r="HRD190" s="33"/>
      <c r="HRE190" s="33"/>
      <c r="HRF190" s="33"/>
      <c r="HRG190" s="33"/>
      <c r="HRH190" s="33"/>
      <c r="HRI190" s="33"/>
      <c r="HRJ190" s="33"/>
      <c r="HRK190" s="33"/>
      <c r="HRL190" s="33"/>
      <c r="HRM190" s="33"/>
      <c r="HRN190" s="33"/>
      <c r="HRO190" s="33"/>
      <c r="HRP190" s="33"/>
      <c r="HRQ190" s="33"/>
      <c r="HRR190" s="33"/>
      <c r="HRS190" s="33"/>
      <c r="HRT190" s="33"/>
      <c r="HRU190" s="33"/>
      <c r="HRV190" s="33"/>
      <c r="HRW190" s="33"/>
      <c r="HRX190" s="33"/>
      <c r="HRY190" s="33"/>
      <c r="HRZ190" s="33"/>
      <c r="HSA190" s="33"/>
      <c r="HSB190" s="33"/>
      <c r="HSC190" s="33"/>
      <c r="HSD190" s="33"/>
      <c r="HSE190" s="33"/>
      <c r="HSF190" s="33"/>
      <c r="HSG190" s="33"/>
      <c r="HSH190" s="33"/>
      <c r="HSI190" s="33"/>
      <c r="HSJ190" s="33"/>
      <c r="HSK190" s="33"/>
      <c r="HSL190" s="33"/>
      <c r="HSM190" s="33"/>
      <c r="HSN190" s="33"/>
      <c r="HSO190" s="33"/>
      <c r="HSP190" s="33"/>
      <c r="HSQ190" s="33"/>
      <c r="HSR190" s="33"/>
      <c r="HSS190" s="33"/>
      <c r="HST190" s="33"/>
      <c r="HSU190" s="33"/>
      <c r="HSV190" s="33"/>
      <c r="HSW190" s="33"/>
      <c r="HSX190" s="33"/>
      <c r="HSY190" s="33"/>
      <c r="HSZ190" s="33"/>
      <c r="HTA190" s="33"/>
      <c r="HTB190" s="33"/>
      <c r="HTC190" s="33"/>
      <c r="HTD190" s="33"/>
      <c r="HTE190" s="33"/>
      <c r="HTF190" s="33"/>
      <c r="HTG190" s="33"/>
      <c r="HTH190" s="33"/>
      <c r="HTI190" s="33"/>
      <c r="HTJ190" s="33"/>
      <c r="HTK190" s="33"/>
      <c r="HTL190" s="33"/>
      <c r="HTM190" s="33"/>
      <c r="HTN190" s="33"/>
      <c r="HTO190" s="33"/>
      <c r="HTP190" s="33"/>
      <c r="HTQ190" s="33"/>
      <c r="HTR190" s="33"/>
      <c r="HTS190" s="33"/>
      <c r="HTT190" s="33"/>
      <c r="HTU190" s="33"/>
      <c r="HTV190" s="33"/>
      <c r="HTW190" s="33"/>
      <c r="HTX190" s="33"/>
      <c r="HTY190" s="33"/>
      <c r="HTZ190" s="33"/>
      <c r="HUA190" s="33"/>
      <c r="HUB190" s="33"/>
      <c r="HUC190" s="33"/>
      <c r="HUD190" s="33"/>
      <c r="HUE190" s="33"/>
      <c r="HUF190" s="33"/>
      <c r="HUG190" s="33"/>
      <c r="HUH190" s="33"/>
      <c r="HUI190" s="33"/>
      <c r="HUJ190" s="33"/>
      <c r="HUK190" s="33"/>
      <c r="HUL190" s="33"/>
      <c r="HUM190" s="33"/>
      <c r="HUN190" s="33"/>
      <c r="HUO190" s="33"/>
      <c r="HUP190" s="33"/>
      <c r="HUQ190" s="33"/>
      <c r="HUR190" s="33"/>
      <c r="HUS190" s="33"/>
      <c r="HUT190" s="33"/>
      <c r="HUU190" s="33"/>
      <c r="HUV190" s="33"/>
      <c r="HUW190" s="33"/>
      <c r="HUX190" s="33"/>
      <c r="HUY190" s="33"/>
      <c r="HUZ190" s="33"/>
      <c r="HVA190" s="33"/>
      <c r="HVB190" s="33"/>
      <c r="HVC190" s="33"/>
      <c r="HVD190" s="33"/>
      <c r="HVE190" s="33"/>
      <c r="HVF190" s="33"/>
      <c r="HVG190" s="33"/>
      <c r="HVH190" s="33"/>
      <c r="HVI190" s="33"/>
      <c r="HVJ190" s="33"/>
      <c r="HVK190" s="33"/>
      <c r="HVL190" s="33"/>
      <c r="HVM190" s="33"/>
      <c r="HVN190" s="33"/>
      <c r="HVO190" s="33"/>
      <c r="HVP190" s="33"/>
      <c r="HVQ190" s="33"/>
      <c r="HVR190" s="33"/>
      <c r="HVS190" s="33"/>
      <c r="HVT190" s="33"/>
      <c r="HVU190" s="33"/>
      <c r="HVV190" s="33"/>
      <c r="HVW190" s="33"/>
      <c r="HVX190" s="33"/>
      <c r="HVY190" s="33"/>
      <c r="HVZ190" s="33"/>
      <c r="HWA190" s="33"/>
      <c r="HWB190" s="33"/>
      <c r="HWC190" s="33"/>
      <c r="HWD190" s="33"/>
      <c r="HWE190" s="33"/>
      <c r="HWF190" s="33"/>
      <c r="HWG190" s="33"/>
      <c r="HWH190" s="33"/>
      <c r="HWI190" s="33"/>
      <c r="HWJ190" s="33"/>
      <c r="HWK190" s="33"/>
      <c r="HWL190" s="33"/>
      <c r="HWM190" s="33"/>
      <c r="HWN190" s="33"/>
      <c r="HWO190" s="33"/>
      <c r="HWP190" s="33"/>
      <c r="HWQ190" s="33"/>
      <c r="HWR190" s="33"/>
      <c r="HWS190" s="33"/>
      <c r="HWT190" s="33"/>
      <c r="HWU190" s="33"/>
      <c r="HWV190" s="33"/>
      <c r="HWW190" s="33"/>
      <c r="HWX190" s="33"/>
      <c r="HWY190" s="33"/>
      <c r="HWZ190" s="33"/>
      <c r="HXA190" s="33"/>
      <c r="HXB190" s="33"/>
      <c r="HXC190" s="33"/>
      <c r="HXD190" s="33"/>
      <c r="HXE190" s="33"/>
      <c r="HXF190" s="33"/>
      <c r="HXG190" s="33"/>
      <c r="HXH190" s="33"/>
      <c r="HXI190" s="33"/>
      <c r="HXJ190" s="33"/>
      <c r="HXK190" s="33"/>
      <c r="HXL190" s="33"/>
      <c r="HXM190" s="33"/>
      <c r="HXN190" s="33"/>
      <c r="HXO190" s="33"/>
      <c r="HXP190" s="33"/>
      <c r="HXQ190" s="33"/>
      <c r="HXR190" s="33"/>
      <c r="HXS190" s="33"/>
      <c r="HXT190" s="33"/>
      <c r="HXU190" s="33"/>
      <c r="HXV190" s="33"/>
      <c r="HXW190" s="33"/>
      <c r="HXX190" s="33"/>
      <c r="HXY190" s="33"/>
      <c r="HXZ190" s="33"/>
      <c r="HYA190" s="33"/>
      <c r="HYB190" s="33"/>
      <c r="HYC190" s="33"/>
      <c r="HYD190" s="33"/>
      <c r="HYE190" s="33"/>
      <c r="HYF190" s="33"/>
      <c r="HYG190" s="33"/>
      <c r="HYH190" s="33"/>
      <c r="HYI190" s="33"/>
      <c r="HYJ190" s="33"/>
      <c r="HYK190" s="33"/>
      <c r="HYL190" s="33"/>
      <c r="HYM190" s="33"/>
      <c r="HYN190" s="33"/>
      <c r="HYO190" s="33"/>
      <c r="HYP190" s="33"/>
      <c r="HYQ190" s="33"/>
      <c r="HYR190" s="33"/>
      <c r="HYS190" s="33"/>
      <c r="HYT190" s="33"/>
      <c r="HYU190" s="33"/>
      <c r="HYV190" s="33"/>
      <c r="HYW190" s="33"/>
      <c r="HYX190" s="33"/>
      <c r="HYY190" s="33"/>
      <c r="HYZ190" s="33"/>
      <c r="HZA190" s="33"/>
      <c r="HZB190" s="33"/>
      <c r="HZC190" s="33"/>
      <c r="HZD190" s="33"/>
      <c r="HZE190" s="33"/>
      <c r="HZF190" s="33"/>
      <c r="HZG190" s="33"/>
      <c r="HZH190" s="33"/>
      <c r="HZI190" s="33"/>
      <c r="HZJ190" s="33"/>
      <c r="HZK190" s="33"/>
      <c r="HZL190" s="33"/>
      <c r="HZM190" s="33"/>
      <c r="HZN190" s="33"/>
      <c r="HZO190" s="33"/>
      <c r="HZP190" s="33"/>
      <c r="HZQ190" s="33"/>
      <c r="HZR190" s="33"/>
      <c r="HZS190" s="33"/>
      <c r="HZT190" s="33"/>
      <c r="HZU190" s="33"/>
      <c r="HZV190" s="33"/>
      <c r="HZW190" s="33"/>
      <c r="HZX190" s="33"/>
      <c r="HZY190" s="33"/>
      <c r="HZZ190" s="33"/>
      <c r="IAA190" s="33"/>
      <c r="IAB190" s="33"/>
      <c r="IAC190" s="33"/>
      <c r="IAD190" s="33"/>
      <c r="IAE190" s="33"/>
      <c r="IAF190" s="33"/>
      <c r="IAG190" s="33"/>
      <c r="IAH190" s="33"/>
      <c r="IAI190" s="33"/>
      <c r="IAJ190" s="33"/>
      <c r="IAK190" s="33"/>
      <c r="IAL190" s="33"/>
      <c r="IAM190" s="33"/>
      <c r="IAN190" s="33"/>
      <c r="IAO190" s="33"/>
      <c r="IAP190" s="33"/>
      <c r="IAQ190" s="33"/>
      <c r="IAR190" s="33"/>
      <c r="IAS190" s="33"/>
      <c r="IAT190" s="33"/>
      <c r="IAU190" s="33"/>
      <c r="IAV190" s="33"/>
      <c r="IAW190" s="33"/>
      <c r="IAX190" s="33"/>
      <c r="IAY190" s="33"/>
      <c r="IAZ190" s="33"/>
      <c r="IBA190" s="33"/>
      <c r="IBB190" s="33"/>
      <c r="IBC190" s="33"/>
      <c r="IBD190" s="33"/>
      <c r="IBE190" s="33"/>
      <c r="IBF190" s="33"/>
      <c r="IBG190" s="33"/>
      <c r="IBH190" s="33"/>
      <c r="IBI190" s="33"/>
      <c r="IBJ190" s="33"/>
      <c r="IBK190" s="33"/>
      <c r="IBL190" s="33"/>
      <c r="IBM190" s="33"/>
      <c r="IBN190" s="33"/>
      <c r="IBO190" s="33"/>
      <c r="IBP190" s="33"/>
      <c r="IBQ190" s="33"/>
      <c r="IBR190" s="33"/>
      <c r="IBS190" s="33"/>
      <c r="IBT190" s="33"/>
      <c r="IBU190" s="33"/>
      <c r="IBV190" s="33"/>
      <c r="IBW190" s="33"/>
      <c r="IBX190" s="33"/>
      <c r="IBY190" s="33"/>
      <c r="IBZ190" s="33"/>
      <c r="ICA190" s="33"/>
      <c r="ICB190" s="33"/>
      <c r="ICC190" s="33"/>
      <c r="ICD190" s="33"/>
      <c r="ICE190" s="33"/>
      <c r="ICF190" s="33"/>
      <c r="ICG190" s="33"/>
      <c r="ICH190" s="33"/>
      <c r="ICI190" s="33"/>
      <c r="ICJ190" s="33"/>
      <c r="ICK190" s="33"/>
      <c r="ICL190" s="33"/>
      <c r="ICM190" s="33"/>
      <c r="ICN190" s="33"/>
      <c r="ICO190" s="33"/>
      <c r="ICP190" s="33"/>
      <c r="ICQ190" s="33"/>
      <c r="ICR190" s="33"/>
      <c r="ICS190" s="33"/>
      <c r="ICT190" s="33"/>
      <c r="ICU190" s="33"/>
      <c r="ICV190" s="33"/>
      <c r="ICW190" s="33"/>
      <c r="ICX190" s="33"/>
      <c r="ICY190" s="33"/>
      <c r="ICZ190" s="33"/>
      <c r="IDA190" s="33"/>
      <c r="IDB190" s="33"/>
      <c r="IDC190" s="33"/>
      <c r="IDD190" s="33"/>
      <c r="IDE190" s="33"/>
      <c r="IDF190" s="33"/>
      <c r="IDG190" s="33"/>
      <c r="IDH190" s="33"/>
      <c r="IDI190" s="33"/>
      <c r="IDJ190" s="33"/>
      <c r="IDK190" s="33"/>
      <c r="IDL190" s="33"/>
      <c r="IDM190" s="33"/>
      <c r="IDN190" s="33"/>
      <c r="IDO190" s="33"/>
      <c r="IDP190" s="33"/>
      <c r="IDQ190" s="33"/>
      <c r="IDR190" s="33"/>
      <c r="IDS190" s="33"/>
      <c r="IDT190" s="33"/>
      <c r="IDU190" s="33"/>
      <c r="IDV190" s="33"/>
      <c r="IDW190" s="33"/>
      <c r="IDX190" s="33"/>
      <c r="IDY190" s="33"/>
      <c r="IDZ190" s="33"/>
      <c r="IEA190" s="33"/>
      <c r="IEB190" s="33"/>
      <c r="IEC190" s="33"/>
      <c r="IED190" s="33"/>
      <c r="IEE190" s="33"/>
      <c r="IEF190" s="33"/>
      <c r="IEG190" s="33"/>
      <c r="IEH190" s="33"/>
      <c r="IEI190" s="33"/>
      <c r="IEJ190" s="33"/>
      <c r="IEK190" s="33"/>
      <c r="IEL190" s="33"/>
      <c r="IEM190" s="33"/>
      <c r="IEN190" s="33"/>
      <c r="IEO190" s="33"/>
      <c r="IEP190" s="33"/>
      <c r="IEQ190" s="33"/>
      <c r="IER190" s="33"/>
      <c r="IES190" s="33"/>
      <c r="IET190" s="33"/>
      <c r="IEU190" s="33"/>
      <c r="IEV190" s="33"/>
      <c r="IEW190" s="33"/>
      <c r="IEX190" s="33"/>
      <c r="IEY190" s="33"/>
      <c r="IEZ190" s="33"/>
      <c r="IFA190" s="33"/>
      <c r="IFB190" s="33"/>
      <c r="IFC190" s="33"/>
      <c r="IFD190" s="33"/>
      <c r="IFE190" s="33"/>
      <c r="IFF190" s="33"/>
      <c r="IFG190" s="33"/>
      <c r="IFH190" s="33"/>
      <c r="IFI190" s="33"/>
      <c r="IFJ190" s="33"/>
      <c r="IFK190" s="33"/>
      <c r="IFL190" s="33"/>
      <c r="IFM190" s="33"/>
      <c r="IFN190" s="33"/>
      <c r="IFO190" s="33"/>
      <c r="IFP190" s="33"/>
      <c r="IFQ190" s="33"/>
      <c r="IFR190" s="33"/>
      <c r="IFS190" s="33"/>
      <c r="IFT190" s="33"/>
      <c r="IFU190" s="33"/>
      <c r="IFV190" s="33"/>
      <c r="IFW190" s="33"/>
      <c r="IFX190" s="33"/>
      <c r="IFY190" s="33"/>
      <c r="IFZ190" s="33"/>
      <c r="IGA190" s="33"/>
      <c r="IGB190" s="33"/>
      <c r="IGC190" s="33"/>
      <c r="IGD190" s="33"/>
      <c r="IGE190" s="33"/>
      <c r="IGF190" s="33"/>
      <c r="IGG190" s="33"/>
      <c r="IGH190" s="33"/>
      <c r="IGI190" s="33"/>
      <c r="IGJ190" s="33"/>
      <c r="IGK190" s="33"/>
      <c r="IGL190" s="33"/>
      <c r="IGM190" s="33"/>
      <c r="IGN190" s="33"/>
      <c r="IGO190" s="33"/>
      <c r="IGP190" s="33"/>
      <c r="IGQ190" s="33"/>
      <c r="IGR190" s="33"/>
      <c r="IGS190" s="33"/>
      <c r="IGT190" s="33"/>
      <c r="IGU190" s="33"/>
      <c r="IGV190" s="33"/>
      <c r="IGW190" s="33"/>
      <c r="IGX190" s="33"/>
      <c r="IGY190" s="33"/>
      <c r="IGZ190" s="33"/>
      <c r="IHA190" s="33"/>
      <c r="IHB190" s="33"/>
      <c r="IHC190" s="33"/>
      <c r="IHD190" s="33"/>
      <c r="IHE190" s="33"/>
      <c r="IHF190" s="33"/>
      <c r="IHG190" s="33"/>
      <c r="IHH190" s="33"/>
      <c r="IHI190" s="33"/>
      <c r="IHJ190" s="33"/>
      <c r="IHK190" s="33"/>
      <c r="IHL190" s="33"/>
      <c r="IHM190" s="33"/>
      <c r="IHN190" s="33"/>
      <c r="IHO190" s="33"/>
      <c r="IHP190" s="33"/>
      <c r="IHQ190" s="33"/>
      <c r="IHR190" s="33"/>
      <c r="IHS190" s="33"/>
      <c r="IHT190" s="33"/>
      <c r="IHU190" s="33"/>
      <c r="IHV190" s="33"/>
      <c r="IHW190" s="33"/>
      <c r="IHX190" s="33"/>
      <c r="IHY190" s="33"/>
      <c r="IHZ190" s="33"/>
      <c r="IIA190" s="33"/>
      <c r="IIB190" s="33"/>
      <c r="IIC190" s="33"/>
      <c r="IID190" s="33"/>
      <c r="IIE190" s="33"/>
      <c r="IIF190" s="33"/>
      <c r="IIG190" s="33"/>
      <c r="IIH190" s="33"/>
      <c r="III190" s="33"/>
      <c r="IIJ190" s="33"/>
      <c r="IIK190" s="33"/>
      <c r="IIL190" s="33"/>
      <c r="IIM190" s="33"/>
      <c r="IIN190" s="33"/>
      <c r="IIO190" s="33"/>
      <c r="IIP190" s="33"/>
      <c r="IIQ190" s="33"/>
      <c r="IIR190" s="33"/>
      <c r="IIS190" s="33"/>
      <c r="IIT190" s="33"/>
      <c r="IIU190" s="33"/>
      <c r="IIV190" s="33"/>
      <c r="IIW190" s="33"/>
      <c r="IIX190" s="33"/>
      <c r="IIY190" s="33"/>
      <c r="IIZ190" s="33"/>
      <c r="IJA190" s="33"/>
      <c r="IJB190" s="33"/>
      <c r="IJC190" s="33"/>
      <c r="IJD190" s="33"/>
      <c r="IJE190" s="33"/>
      <c r="IJF190" s="33"/>
      <c r="IJG190" s="33"/>
      <c r="IJH190" s="33"/>
      <c r="IJI190" s="33"/>
      <c r="IJJ190" s="33"/>
      <c r="IJK190" s="33"/>
      <c r="IJL190" s="33"/>
      <c r="IJM190" s="33"/>
      <c r="IJN190" s="33"/>
      <c r="IJO190" s="33"/>
      <c r="IJP190" s="33"/>
      <c r="IJQ190" s="33"/>
      <c r="IJR190" s="33"/>
      <c r="IJS190" s="33"/>
      <c r="IJT190" s="33"/>
      <c r="IJU190" s="33"/>
      <c r="IJV190" s="33"/>
      <c r="IJW190" s="33"/>
      <c r="IJX190" s="33"/>
      <c r="IJY190" s="33"/>
      <c r="IJZ190" s="33"/>
      <c r="IKA190" s="33"/>
      <c r="IKB190" s="33"/>
      <c r="IKC190" s="33"/>
      <c r="IKD190" s="33"/>
      <c r="IKE190" s="33"/>
      <c r="IKF190" s="33"/>
      <c r="IKG190" s="33"/>
      <c r="IKH190" s="33"/>
      <c r="IKI190" s="33"/>
      <c r="IKJ190" s="33"/>
      <c r="IKK190" s="33"/>
      <c r="IKL190" s="33"/>
      <c r="IKM190" s="33"/>
      <c r="IKN190" s="33"/>
      <c r="IKO190" s="33"/>
      <c r="IKP190" s="33"/>
      <c r="IKQ190" s="33"/>
      <c r="IKR190" s="33"/>
      <c r="IKS190" s="33"/>
      <c r="IKT190" s="33"/>
      <c r="IKU190" s="33"/>
      <c r="IKV190" s="33"/>
      <c r="IKW190" s="33"/>
      <c r="IKX190" s="33"/>
      <c r="IKY190" s="33"/>
      <c r="IKZ190" s="33"/>
      <c r="ILA190" s="33"/>
      <c r="ILB190" s="33"/>
      <c r="ILC190" s="33"/>
      <c r="ILD190" s="33"/>
      <c r="ILE190" s="33"/>
      <c r="ILF190" s="33"/>
      <c r="ILG190" s="33"/>
      <c r="ILH190" s="33"/>
      <c r="ILI190" s="33"/>
      <c r="ILJ190" s="33"/>
      <c r="ILK190" s="33"/>
      <c r="ILL190" s="33"/>
      <c r="ILM190" s="33"/>
      <c r="ILN190" s="33"/>
      <c r="ILO190" s="33"/>
      <c r="ILP190" s="33"/>
      <c r="ILQ190" s="33"/>
      <c r="ILR190" s="33"/>
      <c r="ILS190" s="33"/>
      <c r="ILT190" s="33"/>
      <c r="ILU190" s="33"/>
      <c r="ILV190" s="33"/>
      <c r="ILW190" s="33"/>
      <c r="ILX190" s="33"/>
      <c r="ILY190" s="33"/>
      <c r="ILZ190" s="33"/>
      <c r="IMA190" s="33"/>
      <c r="IMB190" s="33"/>
      <c r="IMC190" s="33"/>
      <c r="IMD190" s="33"/>
      <c r="IME190" s="33"/>
      <c r="IMF190" s="33"/>
      <c r="IMG190" s="33"/>
      <c r="IMH190" s="33"/>
      <c r="IMI190" s="33"/>
      <c r="IMJ190" s="33"/>
      <c r="IMK190" s="33"/>
      <c r="IML190" s="33"/>
      <c r="IMM190" s="33"/>
      <c r="IMN190" s="33"/>
      <c r="IMO190" s="33"/>
      <c r="IMP190" s="33"/>
      <c r="IMQ190" s="33"/>
      <c r="IMR190" s="33"/>
      <c r="IMS190" s="33"/>
      <c r="IMT190" s="33"/>
      <c r="IMU190" s="33"/>
      <c r="IMV190" s="33"/>
      <c r="IMW190" s="33"/>
      <c r="IMX190" s="33"/>
      <c r="IMY190" s="33"/>
      <c r="IMZ190" s="33"/>
      <c r="INA190" s="33"/>
      <c r="INB190" s="33"/>
      <c r="INC190" s="33"/>
      <c r="IND190" s="33"/>
      <c r="INE190" s="33"/>
      <c r="INF190" s="33"/>
      <c r="ING190" s="33"/>
      <c r="INH190" s="33"/>
      <c r="INI190" s="33"/>
      <c r="INJ190" s="33"/>
      <c r="INK190" s="33"/>
      <c r="INL190" s="33"/>
      <c r="INM190" s="33"/>
      <c r="INN190" s="33"/>
      <c r="INO190" s="33"/>
      <c r="INP190" s="33"/>
      <c r="INQ190" s="33"/>
      <c r="INR190" s="33"/>
      <c r="INS190" s="33"/>
      <c r="INT190" s="33"/>
      <c r="INU190" s="33"/>
      <c r="INV190" s="33"/>
      <c r="INW190" s="33"/>
      <c r="INX190" s="33"/>
      <c r="INY190" s="33"/>
      <c r="INZ190" s="33"/>
      <c r="IOA190" s="33"/>
      <c r="IOB190" s="33"/>
      <c r="IOC190" s="33"/>
      <c r="IOD190" s="33"/>
      <c r="IOE190" s="33"/>
      <c r="IOF190" s="33"/>
      <c r="IOG190" s="33"/>
      <c r="IOH190" s="33"/>
      <c r="IOI190" s="33"/>
      <c r="IOJ190" s="33"/>
      <c r="IOK190" s="33"/>
      <c r="IOL190" s="33"/>
      <c r="IOM190" s="33"/>
      <c r="ION190" s="33"/>
      <c r="IOO190" s="33"/>
      <c r="IOP190" s="33"/>
      <c r="IOQ190" s="33"/>
      <c r="IOR190" s="33"/>
      <c r="IOS190" s="33"/>
      <c r="IOT190" s="33"/>
      <c r="IOU190" s="33"/>
      <c r="IOV190" s="33"/>
      <c r="IOW190" s="33"/>
      <c r="IOX190" s="33"/>
      <c r="IOY190" s="33"/>
      <c r="IOZ190" s="33"/>
      <c r="IPA190" s="33"/>
      <c r="IPB190" s="33"/>
      <c r="IPC190" s="33"/>
      <c r="IPD190" s="33"/>
      <c r="IPE190" s="33"/>
      <c r="IPF190" s="33"/>
      <c r="IPG190" s="33"/>
      <c r="IPH190" s="33"/>
      <c r="IPI190" s="33"/>
      <c r="IPJ190" s="33"/>
      <c r="IPK190" s="33"/>
      <c r="IPL190" s="33"/>
      <c r="IPM190" s="33"/>
      <c r="IPN190" s="33"/>
      <c r="IPO190" s="33"/>
      <c r="IPP190" s="33"/>
      <c r="IPQ190" s="33"/>
      <c r="IPR190" s="33"/>
      <c r="IPS190" s="33"/>
      <c r="IPT190" s="33"/>
      <c r="IPU190" s="33"/>
      <c r="IPV190" s="33"/>
      <c r="IPW190" s="33"/>
      <c r="IPX190" s="33"/>
      <c r="IPY190" s="33"/>
      <c r="IPZ190" s="33"/>
      <c r="IQA190" s="33"/>
      <c r="IQB190" s="33"/>
      <c r="IQC190" s="33"/>
      <c r="IQD190" s="33"/>
      <c r="IQE190" s="33"/>
      <c r="IQF190" s="33"/>
      <c r="IQG190" s="33"/>
      <c r="IQH190" s="33"/>
      <c r="IQI190" s="33"/>
      <c r="IQJ190" s="33"/>
      <c r="IQK190" s="33"/>
      <c r="IQL190" s="33"/>
      <c r="IQM190" s="33"/>
      <c r="IQN190" s="33"/>
      <c r="IQO190" s="33"/>
      <c r="IQP190" s="33"/>
      <c r="IQQ190" s="33"/>
      <c r="IQR190" s="33"/>
      <c r="IQS190" s="33"/>
      <c r="IQT190" s="33"/>
      <c r="IQU190" s="33"/>
      <c r="IQV190" s="33"/>
      <c r="IQW190" s="33"/>
      <c r="IQX190" s="33"/>
      <c r="IQY190" s="33"/>
      <c r="IQZ190" s="33"/>
      <c r="IRA190" s="33"/>
      <c r="IRB190" s="33"/>
      <c r="IRC190" s="33"/>
      <c r="IRD190" s="33"/>
      <c r="IRE190" s="33"/>
      <c r="IRF190" s="33"/>
      <c r="IRG190" s="33"/>
      <c r="IRH190" s="33"/>
      <c r="IRI190" s="33"/>
      <c r="IRJ190" s="33"/>
      <c r="IRK190" s="33"/>
      <c r="IRL190" s="33"/>
      <c r="IRM190" s="33"/>
      <c r="IRN190" s="33"/>
      <c r="IRO190" s="33"/>
      <c r="IRP190" s="33"/>
      <c r="IRQ190" s="33"/>
      <c r="IRR190" s="33"/>
      <c r="IRS190" s="33"/>
      <c r="IRT190" s="33"/>
      <c r="IRU190" s="33"/>
      <c r="IRV190" s="33"/>
      <c r="IRW190" s="33"/>
      <c r="IRX190" s="33"/>
      <c r="IRY190" s="33"/>
      <c r="IRZ190" s="33"/>
      <c r="ISA190" s="33"/>
      <c r="ISB190" s="33"/>
      <c r="ISC190" s="33"/>
      <c r="ISD190" s="33"/>
      <c r="ISE190" s="33"/>
      <c r="ISF190" s="33"/>
      <c r="ISG190" s="33"/>
      <c r="ISH190" s="33"/>
      <c r="ISI190" s="33"/>
      <c r="ISJ190" s="33"/>
      <c r="ISK190" s="33"/>
      <c r="ISL190" s="33"/>
      <c r="ISM190" s="33"/>
      <c r="ISN190" s="33"/>
      <c r="ISO190" s="33"/>
      <c r="ISP190" s="33"/>
      <c r="ISQ190" s="33"/>
      <c r="ISR190" s="33"/>
      <c r="ISS190" s="33"/>
      <c r="IST190" s="33"/>
      <c r="ISU190" s="33"/>
      <c r="ISV190" s="33"/>
      <c r="ISW190" s="33"/>
      <c r="ISX190" s="33"/>
      <c r="ISY190" s="33"/>
      <c r="ISZ190" s="33"/>
      <c r="ITA190" s="33"/>
      <c r="ITB190" s="33"/>
      <c r="ITC190" s="33"/>
      <c r="ITD190" s="33"/>
      <c r="ITE190" s="33"/>
      <c r="ITF190" s="33"/>
      <c r="ITG190" s="33"/>
      <c r="ITH190" s="33"/>
      <c r="ITI190" s="33"/>
      <c r="ITJ190" s="33"/>
      <c r="ITK190" s="33"/>
      <c r="ITL190" s="33"/>
      <c r="ITM190" s="33"/>
      <c r="ITN190" s="33"/>
      <c r="ITO190" s="33"/>
      <c r="ITP190" s="33"/>
      <c r="ITQ190" s="33"/>
      <c r="ITR190" s="33"/>
      <c r="ITS190" s="33"/>
      <c r="ITT190" s="33"/>
      <c r="ITU190" s="33"/>
      <c r="ITV190" s="33"/>
      <c r="ITW190" s="33"/>
      <c r="ITX190" s="33"/>
      <c r="ITY190" s="33"/>
      <c r="ITZ190" s="33"/>
      <c r="IUA190" s="33"/>
      <c r="IUB190" s="33"/>
      <c r="IUC190" s="33"/>
      <c r="IUD190" s="33"/>
      <c r="IUE190" s="33"/>
      <c r="IUF190" s="33"/>
      <c r="IUG190" s="33"/>
      <c r="IUH190" s="33"/>
      <c r="IUI190" s="33"/>
      <c r="IUJ190" s="33"/>
      <c r="IUK190" s="33"/>
      <c r="IUL190" s="33"/>
      <c r="IUM190" s="33"/>
      <c r="IUN190" s="33"/>
      <c r="IUO190" s="33"/>
      <c r="IUP190" s="33"/>
      <c r="IUQ190" s="33"/>
      <c r="IUR190" s="33"/>
      <c r="IUS190" s="33"/>
      <c r="IUT190" s="33"/>
      <c r="IUU190" s="33"/>
      <c r="IUV190" s="33"/>
      <c r="IUW190" s="33"/>
      <c r="IUX190" s="33"/>
      <c r="IUY190" s="33"/>
      <c r="IUZ190" s="33"/>
      <c r="IVA190" s="33"/>
      <c r="IVB190" s="33"/>
      <c r="IVC190" s="33"/>
      <c r="IVD190" s="33"/>
      <c r="IVE190" s="33"/>
      <c r="IVF190" s="33"/>
      <c r="IVG190" s="33"/>
      <c r="IVH190" s="33"/>
      <c r="IVI190" s="33"/>
      <c r="IVJ190" s="33"/>
      <c r="IVK190" s="33"/>
      <c r="IVL190" s="33"/>
      <c r="IVM190" s="33"/>
      <c r="IVN190" s="33"/>
      <c r="IVO190" s="33"/>
      <c r="IVP190" s="33"/>
      <c r="IVQ190" s="33"/>
      <c r="IVR190" s="33"/>
      <c r="IVS190" s="33"/>
      <c r="IVT190" s="33"/>
      <c r="IVU190" s="33"/>
      <c r="IVV190" s="33"/>
      <c r="IVW190" s="33"/>
      <c r="IVX190" s="33"/>
      <c r="IVY190" s="33"/>
      <c r="IVZ190" s="33"/>
      <c r="IWA190" s="33"/>
      <c r="IWB190" s="33"/>
      <c r="IWC190" s="33"/>
      <c r="IWD190" s="33"/>
      <c r="IWE190" s="33"/>
      <c r="IWF190" s="33"/>
      <c r="IWG190" s="33"/>
      <c r="IWH190" s="33"/>
      <c r="IWI190" s="33"/>
      <c r="IWJ190" s="33"/>
      <c r="IWK190" s="33"/>
      <c r="IWL190" s="33"/>
      <c r="IWM190" s="33"/>
      <c r="IWN190" s="33"/>
      <c r="IWO190" s="33"/>
      <c r="IWP190" s="33"/>
      <c r="IWQ190" s="33"/>
      <c r="IWR190" s="33"/>
      <c r="IWS190" s="33"/>
      <c r="IWT190" s="33"/>
      <c r="IWU190" s="33"/>
      <c r="IWV190" s="33"/>
      <c r="IWW190" s="33"/>
      <c r="IWX190" s="33"/>
      <c r="IWY190" s="33"/>
      <c r="IWZ190" s="33"/>
      <c r="IXA190" s="33"/>
      <c r="IXB190" s="33"/>
      <c r="IXC190" s="33"/>
      <c r="IXD190" s="33"/>
      <c r="IXE190" s="33"/>
      <c r="IXF190" s="33"/>
      <c r="IXG190" s="33"/>
      <c r="IXH190" s="33"/>
      <c r="IXI190" s="33"/>
      <c r="IXJ190" s="33"/>
      <c r="IXK190" s="33"/>
      <c r="IXL190" s="33"/>
      <c r="IXM190" s="33"/>
      <c r="IXN190" s="33"/>
      <c r="IXO190" s="33"/>
      <c r="IXP190" s="33"/>
      <c r="IXQ190" s="33"/>
      <c r="IXR190" s="33"/>
      <c r="IXS190" s="33"/>
      <c r="IXT190" s="33"/>
      <c r="IXU190" s="33"/>
      <c r="IXV190" s="33"/>
      <c r="IXW190" s="33"/>
      <c r="IXX190" s="33"/>
      <c r="IXY190" s="33"/>
      <c r="IXZ190" s="33"/>
      <c r="IYA190" s="33"/>
      <c r="IYB190" s="33"/>
      <c r="IYC190" s="33"/>
      <c r="IYD190" s="33"/>
      <c r="IYE190" s="33"/>
      <c r="IYF190" s="33"/>
      <c r="IYG190" s="33"/>
      <c r="IYH190" s="33"/>
      <c r="IYI190" s="33"/>
      <c r="IYJ190" s="33"/>
      <c r="IYK190" s="33"/>
      <c r="IYL190" s="33"/>
      <c r="IYM190" s="33"/>
      <c r="IYN190" s="33"/>
      <c r="IYO190" s="33"/>
      <c r="IYP190" s="33"/>
      <c r="IYQ190" s="33"/>
      <c r="IYR190" s="33"/>
      <c r="IYS190" s="33"/>
      <c r="IYT190" s="33"/>
      <c r="IYU190" s="33"/>
      <c r="IYV190" s="33"/>
      <c r="IYW190" s="33"/>
      <c r="IYX190" s="33"/>
      <c r="IYY190" s="33"/>
      <c r="IYZ190" s="33"/>
      <c r="IZA190" s="33"/>
      <c r="IZB190" s="33"/>
      <c r="IZC190" s="33"/>
      <c r="IZD190" s="33"/>
      <c r="IZE190" s="33"/>
      <c r="IZF190" s="33"/>
      <c r="IZG190" s="33"/>
      <c r="IZH190" s="33"/>
      <c r="IZI190" s="33"/>
      <c r="IZJ190" s="33"/>
      <c r="IZK190" s="33"/>
      <c r="IZL190" s="33"/>
      <c r="IZM190" s="33"/>
      <c r="IZN190" s="33"/>
      <c r="IZO190" s="33"/>
      <c r="IZP190" s="33"/>
      <c r="IZQ190" s="33"/>
      <c r="IZR190" s="33"/>
      <c r="IZS190" s="33"/>
      <c r="IZT190" s="33"/>
      <c r="IZU190" s="33"/>
      <c r="IZV190" s="33"/>
      <c r="IZW190" s="33"/>
      <c r="IZX190" s="33"/>
      <c r="IZY190" s="33"/>
      <c r="IZZ190" s="33"/>
      <c r="JAA190" s="33"/>
      <c r="JAB190" s="33"/>
      <c r="JAC190" s="33"/>
      <c r="JAD190" s="33"/>
      <c r="JAE190" s="33"/>
      <c r="JAF190" s="33"/>
      <c r="JAG190" s="33"/>
      <c r="JAH190" s="33"/>
      <c r="JAI190" s="33"/>
      <c r="JAJ190" s="33"/>
      <c r="JAK190" s="33"/>
      <c r="JAL190" s="33"/>
      <c r="JAM190" s="33"/>
      <c r="JAN190" s="33"/>
      <c r="JAO190" s="33"/>
      <c r="JAP190" s="33"/>
      <c r="JAQ190" s="33"/>
      <c r="JAR190" s="33"/>
      <c r="JAS190" s="33"/>
      <c r="JAT190" s="33"/>
      <c r="JAU190" s="33"/>
      <c r="JAV190" s="33"/>
      <c r="JAW190" s="33"/>
      <c r="JAX190" s="33"/>
      <c r="JAY190" s="33"/>
      <c r="JAZ190" s="33"/>
      <c r="JBA190" s="33"/>
      <c r="JBB190" s="33"/>
      <c r="JBC190" s="33"/>
      <c r="JBD190" s="33"/>
      <c r="JBE190" s="33"/>
      <c r="JBF190" s="33"/>
      <c r="JBG190" s="33"/>
      <c r="JBH190" s="33"/>
      <c r="JBI190" s="33"/>
      <c r="JBJ190" s="33"/>
      <c r="JBK190" s="33"/>
      <c r="JBL190" s="33"/>
      <c r="JBM190" s="33"/>
      <c r="JBN190" s="33"/>
      <c r="JBO190" s="33"/>
      <c r="JBP190" s="33"/>
      <c r="JBQ190" s="33"/>
      <c r="JBR190" s="33"/>
      <c r="JBS190" s="33"/>
      <c r="JBT190" s="33"/>
      <c r="JBU190" s="33"/>
      <c r="JBV190" s="33"/>
      <c r="JBW190" s="33"/>
      <c r="JBX190" s="33"/>
      <c r="JBY190" s="33"/>
      <c r="JBZ190" s="33"/>
      <c r="JCA190" s="33"/>
      <c r="JCB190" s="33"/>
      <c r="JCC190" s="33"/>
      <c r="JCD190" s="33"/>
      <c r="JCE190" s="33"/>
      <c r="JCF190" s="33"/>
      <c r="JCG190" s="33"/>
      <c r="JCH190" s="33"/>
      <c r="JCI190" s="33"/>
      <c r="JCJ190" s="33"/>
      <c r="JCK190" s="33"/>
      <c r="JCL190" s="33"/>
      <c r="JCM190" s="33"/>
      <c r="JCN190" s="33"/>
      <c r="JCO190" s="33"/>
      <c r="JCP190" s="33"/>
      <c r="JCQ190" s="33"/>
      <c r="JCR190" s="33"/>
      <c r="JCS190" s="33"/>
      <c r="JCT190" s="33"/>
      <c r="JCU190" s="33"/>
      <c r="JCV190" s="33"/>
      <c r="JCW190" s="33"/>
      <c r="JCX190" s="33"/>
      <c r="JCY190" s="33"/>
      <c r="JCZ190" s="33"/>
      <c r="JDA190" s="33"/>
      <c r="JDB190" s="33"/>
      <c r="JDC190" s="33"/>
      <c r="JDD190" s="33"/>
      <c r="JDE190" s="33"/>
      <c r="JDF190" s="33"/>
      <c r="JDG190" s="33"/>
      <c r="JDH190" s="33"/>
      <c r="JDI190" s="33"/>
      <c r="JDJ190" s="33"/>
      <c r="JDK190" s="33"/>
      <c r="JDL190" s="33"/>
      <c r="JDM190" s="33"/>
      <c r="JDN190" s="33"/>
      <c r="JDO190" s="33"/>
      <c r="JDP190" s="33"/>
      <c r="JDQ190" s="33"/>
      <c r="JDR190" s="33"/>
      <c r="JDS190" s="33"/>
      <c r="JDT190" s="33"/>
      <c r="JDU190" s="33"/>
      <c r="JDV190" s="33"/>
      <c r="JDW190" s="33"/>
      <c r="JDX190" s="33"/>
      <c r="JDY190" s="33"/>
      <c r="JDZ190" s="33"/>
      <c r="JEA190" s="33"/>
      <c r="JEB190" s="33"/>
      <c r="JEC190" s="33"/>
      <c r="JED190" s="33"/>
      <c r="JEE190" s="33"/>
      <c r="JEF190" s="33"/>
      <c r="JEG190" s="33"/>
      <c r="JEH190" s="33"/>
      <c r="JEI190" s="33"/>
      <c r="JEJ190" s="33"/>
      <c r="JEK190" s="33"/>
      <c r="JEL190" s="33"/>
      <c r="JEM190" s="33"/>
      <c r="JEN190" s="33"/>
      <c r="JEO190" s="33"/>
      <c r="JEP190" s="33"/>
      <c r="JEQ190" s="33"/>
      <c r="JER190" s="33"/>
      <c r="JES190" s="33"/>
      <c r="JET190" s="33"/>
      <c r="JEU190" s="33"/>
      <c r="JEV190" s="33"/>
      <c r="JEW190" s="33"/>
      <c r="JEX190" s="33"/>
      <c r="JEY190" s="33"/>
      <c r="JEZ190" s="33"/>
      <c r="JFA190" s="33"/>
      <c r="JFB190" s="33"/>
      <c r="JFC190" s="33"/>
      <c r="JFD190" s="33"/>
      <c r="JFE190" s="33"/>
      <c r="JFF190" s="33"/>
      <c r="JFG190" s="33"/>
      <c r="JFH190" s="33"/>
      <c r="JFI190" s="33"/>
      <c r="JFJ190" s="33"/>
      <c r="JFK190" s="33"/>
      <c r="JFL190" s="33"/>
      <c r="JFM190" s="33"/>
      <c r="JFN190" s="33"/>
      <c r="JFO190" s="33"/>
      <c r="JFP190" s="33"/>
      <c r="JFQ190" s="33"/>
      <c r="JFR190" s="33"/>
      <c r="JFS190" s="33"/>
      <c r="JFT190" s="33"/>
      <c r="JFU190" s="33"/>
      <c r="JFV190" s="33"/>
      <c r="JFW190" s="33"/>
      <c r="JFX190" s="33"/>
      <c r="JFY190" s="33"/>
      <c r="JFZ190" s="33"/>
      <c r="JGA190" s="33"/>
      <c r="JGB190" s="33"/>
      <c r="JGC190" s="33"/>
      <c r="JGD190" s="33"/>
      <c r="JGE190" s="33"/>
      <c r="JGF190" s="33"/>
      <c r="JGG190" s="33"/>
      <c r="JGH190" s="33"/>
      <c r="JGI190" s="33"/>
      <c r="JGJ190" s="33"/>
      <c r="JGK190" s="33"/>
      <c r="JGL190" s="33"/>
      <c r="JGM190" s="33"/>
      <c r="JGN190" s="33"/>
      <c r="JGO190" s="33"/>
      <c r="JGP190" s="33"/>
      <c r="JGQ190" s="33"/>
      <c r="JGR190" s="33"/>
      <c r="JGS190" s="33"/>
      <c r="JGT190" s="33"/>
      <c r="JGU190" s="33"/>
      <c r="JGV190" s="33"/>
      <c r="JGW190" s="33"/>
      <c r="JGX190" s="33"/>
      <c r="JGY190" s="33"/>
      <c r="JGZ190" s="33"/>
      <c r="JHA190" s="33"/>
      <c r="JHB190" s="33"/>
      <c r="JHC190" s="33"/>
      <c r="JHD190" s="33"/>
      <c r="JHE190" s="33"/>
      <c r="JHF190" s="33"/>
      <c r="JHG190" s="33"/>
      <c r="JHH190" s="33"/>
      <c r="JHI190" s="33"/>
      <c r="JHJ190" s="33"/>
      <c r="JHK190" s="33"/>
      <c r="JHL190" s="33"/>
      <c r="JHM190" s="33"/>
      <c r="JHN190" s="33"/>
      <c r="JHO190" s="33"/>
      <c r="JHP190" s="33"/>
      <c r="JHQ190" s="33"/>
      <c r="JHR190" s="33"/>
      <c r="JHS190" s="33"/>
      <c r="JHT190" s="33"/>
      <c r="JHU190" s="33"/>
      <c r="JHV190" s="33"/>
      <c r="JHW190" s="33"/>
      <c r="JHX190" s="33"/>
      <c r="JHY190" s="33"/>
      <c r="JHZ190" s="33"/>
      <c r="JIA190" s="33"/>
      <c r="JIB190" s="33"/>
      <c r="JIC190" s="33"/>
      <c r="JID190" s="33"/>
      <c r="JIE190" s="33"/>
      <c r="JIF190" s="33"/>
      <c r="JIG190" s="33"/>
      <c r="JIH190" s="33"/>
      <c r="JII190" s="33"/>
      <c r="JIJ190" s="33"/>
      <c r="JIK190" s="33"/>
      <c r="JIL190" s="33"/>
      <c r="JIM190" s="33"/>
      <c r="JIN190" s="33"/>
      <c r="JIO190" s="33"/>
      <c r="JIP190" s="33"/>
      <c r="JIQ190" s="33"/>
      <c r="JIR190" s="33"/>
      <c r="JIS190" s="33"/>
      <c r="JIT190" s="33"/>
      <c r="JIU190" s="33"/>
      <c r="JIV190" s="33"/>
      <c r="JIW190" s="33"/>
      <c r="JIX190" s="33"/>
      <c r="JIY190" s="33"/>
      <c r="JIZ190" s="33"/>
      <c r="JJA190" s="33"/>
      <c r="JJB190" s="33"/>
      <c r="JJC190" s="33"/>
      <c r="JJD190" s="33"/>
      <c r="JJE190" s="33"/>
      <c r="JJF190" s="33"/>
      <c r="JJG190" s="33"/>
      <c r="JJH190" s="33"/>
      <c r="JJI190" s="33"/>
      <c r="JJJ190" s="33"/>
      <c r="JJK190" s="33"/>
      <c r="JJL190" s="33"/>
      <c r="JJM190" s="33"/>
      <c r="JJN190" s="33"/>
      <c r="JJO190" s="33"/>
      <c r="JJP190" s="33"/>
      <c r="JJQ190" s="33"/>
      <c r="JJR190" s="33"/>
      <c r="JJS190" s="33"/>
      <c r="JJT190" s="33"/>
      <c r="JJU190" s="33"/>
      <c r="JJV190" s="33"/>
      <c r="JJW190" s="33"/>
      <c r="JJX190" s="33"/>
      <c r="JJY190" s="33"/>
      <c r="JJZ190" s="33"/>
      <c r="JKA190" s="33"/>
      <c r="JKB190" s="33"/>
      <c r="JKC190" s="33"/>
      <c r="JKD190" s="33"/>
      <c r="JKE190" s="33"/>
      <c r="JKF190" s="33"/>
      <c r="JKG190" s="33"/>
      <c r="JKH190" s="33"/>
      <c r="JKI190" s="33"/>
      <c r="JKJ190" s="33"/>
      <c r="JKK190" s="33"/>
      <c r="JKL190" s="33"/>
      <c r="JKM190" s="33"/>
      <c r="JKN190" s="33"/>
      <c r="JKO190" s="33"/>
      <c r="JKP190" s="33"/>
      <c r="JKQ190" s="33"/>
      <c r="JKR190" s="33"/>
      <c r="JKS190" s="33"/>
      <c r="JKT190" s="33"/>
      <c r="JKU190" s="33"/>
      <c r="JKV190" s="33"/>
      <c r="JKW190" s="33"/>
      <c r="JKX190" s="33"/>
      <c r="JKY190" s="33"/>
      <c r="JKZ190" s="33"/>
      <c r="JLA190" s="33"/>
      <c r="JLB190" s="33"/>
      <c r="JLC190" s="33"/>
      <c r="JLD190" s="33"/>
      <c r="JLE190" s="33"/>
      <c r="JLF190" s="33"/>
      <c r="JLG190" s="33"/>
      <c r="JLH190" s="33"/>
      <c r="JLI190" s="33"/>
      <c r="JLJ190" s="33"/>
      <c r="JLK190" s="33"/>
      <c r="JLL190" s="33"/>
      <c r="JLM190" s="33"/>
      <c r="JLN190" s="33"/>
      <c r="JLO190" s="33"/>
      <c r="JLP190" s="33"/>
      <c r="JLQ190" s="33"/>
      <c r="JLR190" s="33"/>
      <c r="JLS190" s="33"/>
      <c r="JLT190" s="33"/>
      <c r="JLU190" s="33"/>
      <c r="JLV190" s="33"/>
      <c r="JLW190" s="33"/>
      <c r="JLX190" s="33"/>
      <c r="JLY190" s="33"/>
      <c r="JLZ190" s="33"/>
      <c r="JMA190" s="33"/>
      <c r="JMB190" s="33"/>
      <c r="JMC190" s="33"/>
      <c r="JMD190" s="33"/>
      <c r="JME190" s="33"/>
      <c r="JMF190" s="33"/>
      <c r="JMG190" s="33"/>
      <c r="JMH190" s="33"/>
      <c r="JMI190" s="33"/>
      <c r="JMJ190" s="33"/>
      <c r="JMK190" s="33"/>
      <c r="JML190" s="33"/>
      <c r="JMM190" s="33"/>
      <c r="JMN190" s="33"/>
      <c r="JMO190" s="33"/>
      <c r="JMP190" s="33"/>
      <c r="JMQ190" s="33"/>
      <c r="JMR190" s="33"/>
      <c r="JMS190" s="33"/>
      <c r="JMT190" s="33"/>
      <c r="JMU190" s="33"/>
      <c r="JMV190" s="33"/>
      <c r="JMW190" s="33"/>
      <c r="JMX190" s="33"/>
      <c r="JMY190" s="33"/>
      <c r="JMZ190" s="33"/>
      <c r="JNA190" s="33"/>
      <c r="JNB190" s="33"/>
      <c r="JNC190" s="33"/>
      <c r="JND190" s="33"/>
      <c r="JNE190" s="33"/>
      <c r="JNF190" s="33"/>
      <c r="JNG190" s="33"/>
      <c r="JNH190" s="33"/>
      <c r="JNI190" s="33"/>
      <c r="JNJ190" s="33"/>
      <c r="JNK190" s="33"/>
      <c r="JNL190" s="33"/>
      <c r="JNM190" s="33"/>
      <c r="JNN190" s="33"/>
      <c r="JNO190" s="33"/>
      <c r="JNP190" s="33"/>
      <c r="JNQ190" s="33"/>
      <c r="JNR190" s="33"/>
      <c r="JNS190" s="33"/>
      <c r="JNT190" s="33"/>
      <c r="JNU190" s="33"/>
      <c r="JNV190" s="33"/>
      <c r="JNW190" s="33"/>
      <c r="JNX190" s="33"/>
      <c r="JNY190" s="33"/>
      <c r="JNZ190" s="33"/>
      <c r="JOA190" s="33"/>
      <c r="JOB190" s="33"/>
      <c r="JOC190" s="33"/>
      <c r="JOD190" s="33"/>
      <c r="JOE190" s="33"/>
      <c r="JOF190" s="33"/>
      <c r="JOG190" s="33"/>
      <c r="JOH190" s="33"/>
      <c r="JOI190" s="33"/>
      <c r="JOJ190" s="33"/>
      <c r="JOK190" s="33"/>
      <c r="JOL190" s="33"/>
      <c r="JOM190" s="33"/>
      <c r="JON190" s="33"/>
      <c r="JOO190" s="33"/>
      <c r="JOP190" s="33"/>
      <c r="JOQ190" s="33"/>
      <c r="JOR190" s="33"/>
      <c r="JOS190" s="33"/>
      <c r="JOT190" s="33"/>
      <c r="JOU190" s="33"/>
      <c r="JOV190" s="33"/>
      <c r="JOW190" s="33"/>
      <c r="JOX190" s="33"/>
      <c r="JOY190" s="33"/>
      <c r="JOZ190" s="33"/>
      <c r="JPA190" s="33"/>
      <c r="JPB190" s="33"/>
      <c r="JPC190" s="33"/>
      <c r="JPD190" s="33"/>
      <c r="JPE190" s="33"/>
      <c r="JPF190" s="33"/>
      <c r="JPG190" s="33"/>
      <c r="JPH190" s="33"/>
      <c r="JPI190" s="33"/>
      <c r="JPJ190" s="33"/>
      <c r="JPK190" s="33"/>
      <c r="JPL190" s="33"/>
      <c r="JPM190" s="33"/>
      <c r="JPN190" s="33"/>
      <c r="JPO190" s="33"/>
      <c r="JPP190" s="33"/>
      <c r="JPQ190" s="33"/>
      <c r="JPR190" s="33"/>
      <c r="JPS190" s="33"/>
      <c r="JPT190" s="33"/>
      <c r="JPU190" s="33"/>
      <c r="JPV190" s="33"/>
      <c r="JPW190" s="33"/>
      <c r="JPX190" s="33"/>
      <c r="JPY190" s="33"/>
      <c r="JPZ190" s="33"/>
      <c r="JQA190" s="33"/>
      <c r="JQB190" s="33"/>
      <c r="JQC190" s="33"/>
      <c r="JQD190" s="33"/>
      <c r="JQE190" s="33"/>
      <c r="JQF190" s="33"/>
      <c r="JQG190" s="33"/>
      <c r="JQH190" s="33"/>
      <c r="JQI190" s="33"/>
      <c r="JQJ190" s="33"/>
      <c r="JQK190" s="33"/>
      <c r="JQL190" s="33"/>
      <c r="JQM190" s="33"/>
      <c r="JQN190" s="33"/>
      <c r="JQO190" s="33"/>
      <c r="JQP190" s="33"/>
      <c r="JQQ190" s="33"/>
      <c r="JQR190" s="33"/>
      <c r="JQS190" s="33"/>
      <c r="JQT190" s="33"/>
      <c r="JQU190" s="33"/>
      <c r="JQV190" s="33"/>
      <c r="JQW190" s="33"/>
      <c r="JQX190" s="33"/>
      <c r="JQY190" s="33"/>
      <c r="JQZ190" s="33"/>
      <c r="JRA190" s="33"/>
      <c r="JRB190" s="33"/>
      <c r="JRC190" s="33"/>
      <c r="JRD190" s="33"/>
      <c r="JRE190" s="33"/>
      <c r="JRF190" s="33"/>
      <c r="JRG190" s="33"/>
      <c r="JRH190" s="33"/>
      <c r="JRI190" s="33"/>
      <c r="JRJ190" s="33"/>
      <c r="JRK190" s="33"/>
      <c r="JRL190" s="33"/>
      <c r="JRM190" s="33"/>
      <c r="JRN190" s="33"/>
      <c r="JRO190" s="33"/>
      <c r="JRP190" s="33"/>
      <c r="JRQ190" s="33"/>
      <c r="JRR190" s="33"/>
      <c r="JRS190" s="33"/>
      <c r="JRT190" s="33"/>
      <c r="JRU190" s="33"/>
      <c r="JRV190" s="33"/>
      <c r="JRW190" s="33"/>
      <c r="JRX190" s="33"/>
      <c r="JRY190" s="33"/>
      <c r="JRZ190" s="33"/>
      <c r="JSA190" s="33"/>
      <c r="JSB190" s="33"/>
      <c r="JSC190" s="33"/>
      <c r="JSD190" s="33"/>
      <c r="JSE190" s="33"/>
      <c r="JSF190" s="33"/>
      <c r="JSG190" s="33"/>
      <c r="JSH190" s="33"/>
      <c r="JSI190" s="33"/>
      <c r="JSJ190" s="33"/>
      <c r="JSK190" s="33"/>
      <c r="JSL190" s="33"/>
      <c r="JSM190" s="33"/>
      <c r="JSN190" s="33"/>
      <c r="JSO190" s="33"/>
      <c r="JSP190" s="33"/>
      <c r="JSQ190" s="33"/>
      <c r="JSR190" s="33"/>
      <c r="JSS190" s="33"/>
      <c r="JST190" s="33"/>
      <c r="JSU190" s="33"/>
      <c r="JSV190" s="33"/>
      <c r="JSW190" s="33"/>
      <c r="JSX190" s="33"/>
      <c r="JSY190" s="33"/>
      <c r="JSZ190" s="33"/>
      <c r="JTA190" s="33"/>
      <c r="JTB190" s="33"/>
      <c r="JTC190" s="33"/>
      <c r="JTD190" s="33"/>
      <c r="JTE190" s="33"/>
      <c r="JTF190" s="33"/>
      <c r="JTG190" s="33"/>
      <c r="JTH190" s="33"/>
      <c r="JTI190" s="33"/>
      <c r="JTJ190" s="33"/>
      <c r="JTK190" s="33"/>
      <c r="JTL190" s="33"/>
      <c r="JTM190" s="33"/>
      <c r="JTN190" s="33"/>
      <c r="JTO190" s="33"/>
      <c r="JTP190" s="33"/>
      <c r="JTQ190" s="33"/>
      <c r="JTR190" s="33"/>
      <c r="JTS190" s="33"/>
      <c r="JTT190" s="33"/>
      <c r="JTU190" s="33"/>
      <c r="JTV190" s="33"/>
      <c r="JTW190" s="33"/>
      <c r="JTX190" s="33"/>
      <c r="JTY190" s="33"/>
      <c r="JTZ190" s="33"/>
      <c r="JUA190" s="33"/>
      <c r="JUB190" s="33"/>
      <c r="JUC190" s="33"/>
      <c r="JUD190" s="33"/>
      <c r="JUE190" s="33"/>
      <c r="JUF190" s="33"/>
      <c r="JUG190" s="33"/>
      <c r="JUH190" s="33"/>
      <c r="JUI190" s="33"/>
      <c r="JUJ190" s="33"/>
      <c r="JUK190" s="33"/>
      <c r="JUL190" s="33"/>
      <c r="JUM190" s="33"/>
      <c r="JUN190" s="33"/>
      <c r="JUO190" s="33"/>
      <c r="JUP190" s="33"/>
      <c r="JUQ190" s="33"/>
      <c r="JUR190" s="33"/>
      <c r="JUS190" s="33"/>
      <c r="JUT190" s="33"/>
      <c r="JUU190" s="33"/>
      <c r="JUV190" s="33"/>
      <c r="JUW190" s="33"/>
      <c r="JUX190" s="33"/>
      <c r="JUY190" s="33"/>
      <c r="JUZ190" s="33"/>
      <c r="JVA190" s="33"/>
      <c r="JVB190" s="33"/>
      <c r="JVC190" s="33"/>
      <c r="JVD190" s="33"/>
      <c r="JVE190" s="33"/>
      <c r="JVF190" s="33"/>
      <c r="JVG190" s="33"/>
      <c r="JVH190" s="33"/>
      <c r="JVI190" s="33"/>
      <c r="JVJ190" s="33"/>
      <c r="JVK190" s="33"/>
      <c r="JVL190" s="33"/>
      <c r="JVM190" s="33"/>
      <c r="JVN190" s="33"/>
      <c r="JVO190" s="33"/>
      <c r="JVP190" s="33"/>
      <c r="JVQ190" s="33"/>
      <c r="JVR190" s="33"/>
      <c r="JVS190" s="33"/>
      <c r="JVT190" s="33"/>
      <c r="JVU190" s="33"/>
      <c r="JVV190" s="33"/>
      <c r="JVW190" s="33"/>
      <c r="JVX190" s="33"/>
      <c r="JVY190" s="33"/>
      <c r="JVZ190" s="33"/>
      <c r="JWA190" s="33"/>
      <c r="JWB190" s="33"/>
      <c r="JWC190" s="33"/>
      <c r="JWD190" s="33"/>
      <c r="JWE190" s="33"/>
      <c r="JWF190" s="33"/>
      <c r="JWG190" s="33"/>
      <c r="JWH190" s="33"/>
      <c r="JWI190" s="33"/>
      <c r="JWJ190" s="33"/>
      <c r="JWK190" s="33"/>
      <c r="JWL190" s="33"/>
      <c r="JWM190" s="33"/>
      <c r="JWN190" s="33"/>
      <c r="JWO190" s="33"/>
      <c r="JWP190" s="33"/>
      <c r="JWQ190" s="33"/>
      <c r="JWR190" s="33"/>
      <c r="JWS190" s="33"/>
      <c r="JWT190" s="33"/>
      <c r="JWU190" s="33"/>
      <c r="JWV190" s="33"/>
      <c r="JWW190" s="33"/>
      <c r="JWX190" s="33"/>
      <c r="JWY190" s="33"/>
      <c r="JWZ190" s="33"/>
      <c r="JXA190" s="33"/>
      <c r="JXB190" s="33"/>
      <c r="JXC190" s="33"/>
      <c r="JXD190" s="33"/>
      <c r="JXE190" s="33"/>
      <c r="JXF190" s="33"/>
      <c r="JXG190" s="33"/>
      <c r="JXH190" s="33"/>
      <c r="JXI190" s="33"/>
      <c r="JXJ190" s="33"/>
      <c r="JXK190" s="33"/>
      <c r="JXL190" s="33"/>
      <c r="JXM190" s="33"/>
      <c r="JXN190" s="33"/>
      <c r="JXO190" s="33"/>
      <c r="JXP190" s="33"/>
      <c r="JXQ190" s="33"/>
      <c r="JXR190" s="33"/>
      <c r="JXS190" s="33"/>
      <c r="JXT190" s="33"/>
      <c r="JXU190" s="33"/>
      <c r="JXV190" s="33"/>
      <c r="JXW190" s="33"/>
      <c r="JXX190" s="33"/>
      <c r="JXY190" s="33"/>
      <c r="JXZ190" s="33"/>
      <c r="JYA190" s="33"/>
      <c r="JYB190" s="33"/>
      <c r="JYC190" s="33"/>
      <c r="JYD190" s="33"/>
      <c r="JYE190" s="33"/>
      <c r="JYF190" s="33"/>
      <c r="JYG190" s="33"/>
      <c r="JYH190" s="33"/>
      <c r="JYI190" s="33"/>
      <c r="JYJ190" s="33"/>
      <c r="JYK190" s="33"/>
      <c r="JYL190" s="33"/>
      <c r="JYM190" s="33"/>
      <c r="JYN190" s="33"/>
      <c r="JYO190" s="33"/>
      <c r="JYP190" s="33"/>
      <c r="JYQ190" s="33"/>
      <c r="JYR190" s="33"/>
      <c r="JYS190" s="33"/>
      <c r="JYT190" s="33"/>
      <c r="JYU190" s="33"/>
      <c r="JYV190" s="33"/>
      <c r="JYW190" s="33"/>
      <c r="JYX190" s="33"/>
      <c r="JYY190" s="33"/>
      <c r="JYZ190" s="33"/>
      <c r="JZA190" s="33"/>
      <c r="JZB190" s="33"/>
      <c r="JZC190" s="33"/>
      <c r="JZD190" s="33"/>
      <c r="JZE190" s="33"/>
      <c r="JZF190" s="33"/>
      <c r="JZG190" s="33"/>
      <c r="JZH190" s="33"/>
      <c r="JZI190" s="33"/>
      <c r="JZJ190" s="33"/>
      <c r="JZK190" s="33"/>
      <c r="JZL190" s="33"/>
      <c r="JZM190" s="33"/>
      <c r="JZN190" s="33"/>
      <c r="JZO190" s="33"/>
      <c r="JZP190" s="33"/>
      <c r="JZQ190" s="33"/>
      <c r="JZR190" s="33"/>
      <c r="JZS190" s="33"/>
      <c r="JZT190" s="33"/>
      <c r="JZU190" s="33"/>
      <c r="JZV190" s="33"/>
      <c r="JZW190" s="33"/>
      <c r="JZX190" s="33"/>
      <c r="JZY190" s="33"/>
      <c r="JZZ190" s="33"/>
      <c r="KAA190" s="33"/>
      <c r="KAB190" s="33"/>
      <c r="KAC190" s="33"/>
      <c r="KAD190" s="33"/>
      <c r="KAE190" s="33"/>
      <c r="KAF190" s="33"/>
      <c r="KAG190" s="33"/>
      <c r="KAH190" s="33"/>
      <c r="KAI190" s="33"/>
      <c r="KAJ190" s="33"/>
      <c r="KAK190" s="33"/>
      <c r="KAL190" s="33"/>
      <c r="KAM190" s="33"/>
      <c r="KAN190" s="33"/>
      <c r="KAO190" s="33"/>
      <c r="KAP190" s="33"/>
      <c r="KAQ190" s="33"/>
      <c r="KAR190" s="33"/>
      <c r="KAS190" s="33"/>
      <c r="KAT190" s="33"/>
      <c r="KAU190" s="33"/>
      <c r="KAV190" s="33"/>
      <c r="KAW190" s="33"/>
      <c r="KAX190" s="33"/>
      <c r="KAY190" s="33"/>
      <c r="KAZ190" s="33"/>
      <c r="KBA190" s="33"/>
      <c r="KBB190" s="33"/>
      <c r="KBC190" s="33"/>
      <c r="KBD190" s="33"/>
      <c r="KBE190" s="33"/>
      <c r="KBF190" s="33"/>
      <c r="KBG190" s="33"/>
      <c r="KBH190" s="33"/>
      <c r="KBI190" s="33"/>
      <c r="KBJ190" s="33"/>
      <c r="KBK190" s="33"/>
      <c r="KBL190" s="33"/>
      <c r="KBM190" s="33"/>
      <c r="KBN190" s="33"/>
      <c r="KBO190" s="33"/>
      <c r="KBP190" s="33"/>
      <c r="KBQ190" s="33"/>
      <c r="KBR190" s="33"/>
      <c r="KBS190" s="33"/>
      <c r="KBT190" s="33"/>
      <c r="KBU190" s="33"/>
      <c r="KBV190" s="33"/>
      <c r="KBW190" s="33"/>
      <c r="KBX190" s="33"/>
      <c r="KBY190" s="33"/>
      <c r="KBZ190" s="33"/>
      <c r="KCA190" s="33"/>
      <c r="KCB190" s="33"/>
      <c r="KCC190" s="33"/>
      <c r="KCD190" s="33"/>
      <c r="KCE190" s="33"/>
      <c r="KCF190" s="33"/>
      <c r="KCG190" s="33"/>
      <c r="KCH190" s="33"/>
      <c r="KCI190" s="33"/>
      <c r="KCJ190" s="33"/>
      <c r="KCK190" s="33"/>
      <c r="KCL190" s="33"/>
      <c r="KCM190" s="33"/>
      <c r="KCN190" s="33"/>
      <c r="KCO190" s="33"/>
      <c r="KCP190" s="33"/>
      <c r="KCQ190" s="33"/>
      <c r="KCR190" s="33"/>
      <c r="KCS190" s="33"/>
      <c r="KCT190" s="33"/>
      <c r="KCU190" s="33"/>
      <c r="KCV190" s="33"/>
      <c r="KCW190" s="33"/>
      <c r="KCX190" s="33"/>
      <c r="KCY190" s="33"/>
      <c r="KCZ190" s="33"/>
      <c r="KDA190" s="33"/>
      <c r="KDB190" s="33"/>
      <c r="KDC190" s="33"/>
      <c r="KDD190" s="33"/>
      <c r="KDE190" s="33"/>
      <c r="KDF190" s="33"/>
      <c r="KDG190" s="33"/>
      <c r="KDH190" s="33"/>
      <c r="KDI190" s="33"/>
      <c r="KDJ190" s="33"/>
      <c r="KDK190" s="33"/>
      <c r="KDL190" s="33"/>
      <c r="KDM190" s="33"/>
      <c r="KDN190" s="33"/>
      <c r="KDO190" s="33"/>
      <c r="KDP190" s="33"/>
      <c r="KDQ190" s="33"/>
      <c r="KDR190" s="33"/>
      <c r="KDS190" s="33"/>
      <c r="KDT190" s="33"/>
      <c r="KDU190" s="33"/>
      <c r="KDV190" s="33"/>
      <c r="KDW190" s="33"/>
      <c r="KDX190" s="33"/>
      <c r="KDY190" s="33"/>
      <c r="KDZ190" s="33"/>
      <c r="KEA190" s="33"/>
      <c r="KEB190" s="33"/>
      <c r="KEC190" s="33"/>
      <c r="KED190" s="33"/>
      <c r="KEE190" s="33"/>
      <c r="KEF190" s="33"/>
      <c r="KEG190" s="33"/>
      <c r="KEH190" s="33"/>
      <c r="KEI190" s="33"/>
      <c r="KEJ190" s="33"/>
      <c r="KEK190" s="33"/>
      <c r="KEL190" s="33"/>
      <c r="KEM190" s="33"/>
      <c r="KEN190" s="33"/>
      <c r="KEO190" s="33"/>
      <c r="KEP190" s="33"/>
      <c r="KEQ190" s="33"/>
      <c r="KER190" s="33"/>
      <c r="KES190" s="33"/>
      <c r="KET190" s="33"/>
      <c r="KEU190" s="33"/>
      <c r="KEV190" s="33"/>
      <c r="KEW190" s="33"/>
      <c r="KEX190" s="33"/>
      <c r="KEY190" s="33"/>
      <c r="KEZ190" s="33"/>
      <c r="KFA190" s="33"/>
      <c r="KFB190" s="33"/>
      <c r="KFC190" s="33"/>
      <c r="KFD190" s="33"/>
      <c r="KFE190" s="33"/>
      <c r="KFF190" s="33"/>
      <c r="KFG190" s="33"/>
      <c r="KFH190" s="33"/>
      <c r="KFI190" s="33"/>
      <c r="KFJ190" s="33"/>
      <c r="KFK190" s="33"/>
      <c r="KFL190" s="33"/>
      <c r="KFM190" s="33"/>
      <c r="KFN190" s="33"/>
      <c r="KFO190" s="33"/>
      <c r="KFP190" s="33"/>
      <c r="KFQ190" s="33"/>
      <c r="KFR190" s="33"/>
      <c r="KFS190" s="33"/>
      <c r="KFT190" s="33"/>
      <c r="KFU190" s="33"/>
      <c r="KFV190" s="33"/>
      <c r="KFW190" s="33"/>
      <c r="KFX190" s="33"/>
      <c r="KFY190" s="33"/>
      <c r="KFZ190" s="33"/>
      <c r="KGA190" s="33"/>
      <c r="KGB190" s="33"/>
      <c r="KGC190" s="33"/>
      <c r="KGD190" s="33"/>
      <c r="KGE190" s="33"/>
      <c r="KGF190" s="33"/>
      <c r="KGG190" s="33"/>
      <c r="KGH190" s="33"/>
      <c r="KGI190" s="33"/>
      <c r="KGJ190" s="33"/>
      <c r="KGK190" s="33"/>
      <c r="KGL190" s="33"/>
      <c r="KGM190" s="33"/>
      <c r="KGN190" s="33"/>
      <c r="KGO190" s="33"/>
      <c r="KGP190" s="33"/>
      <c r="KGQ190" s="33"/>
      <c r="KGR190" s="33"/>
      <c r="KGS190" s="33"/>
      <c r="KGT190" s="33"/>
      <c r="KGU190" s="33"/>
      <c r="KGV190" s="33"/>
      <c r="KGW190" s="33"/>
      <c r="KGX190" s="33"/>
      <c r="KGY190" s="33"/>
      <c r="KGZ190" s="33"/>
      <c r="KHA190" s="33"/>
      <c r="KHB190" s="33"/>
      <c r="KHC190" s="33"/>
      <c r="KHD190" s="33"/>
      <c r="KHE190" s="33"/>
      <c r="KHF190" s="33"/>
      <c r="KHG190" s="33"/>
      <c r="KHH190" s="33"/>
      <c r="KHI190" s="33"/>
      <c r="KHJ190" s="33"/>
      <c r="KHK190" s="33"/>
      <c r="KHL190" s="33"/>
      <c r="KHM190" s="33"/>
      <c r="KHN190" s="33"/>
      <c r="KHO190" s="33"/>
      <c r="KHP190" s="33"/>
      <c r="KHQ190" s="33"/>
      <c r="KHR190" s="33"/>
      <c r="KHS190" s="33"/>
      <c r="KHT190" s="33"/>
      <c r="KHU190" s="33"/>
      <c r="KHV190" s="33"/>
      <c r="KHW190" s="33"/>
      <c r="KHX190" s="33"/>
      <c r="KHY190" s="33"/>
      <c r="KHZ190" s="33"/>
      <c r="KIA190" s="33"/>
      <c r="KIB190" s="33"/>
      <c r="KIC190" s="33"/>
      <c r="KID190" s="33"/>
      <c r="KIE190" s="33"/>
      <c r="KIF190" s="33"/>
      <c r="KIG190" s="33"/>
      <c r="KIH190" s="33"/>
      <c r="KII190" s="33"/>
      <c r="KIJ190" s="33"/>
      <c r="KIK190" s="33"/>
      <c r="KIL190" s="33"/>
      <c r="KIM190" s="33"/>
      <c r="KIN190" s="33"/>
      <c r="KIO190" s="33"/>
      <c r="KIP190" s="33"/>
      <c r="KIQ190" s="33"/>
      <c r="KIR190" s="33"/>
      <c r="KIS190" s="33"/>
      <c r="KIT190" s="33"/>
      <c r="KIU190" s="33"/>
      <c r="KIV190" s="33"/>
      <c r="KIW190" s="33"/>
      <c r="KIX190" s="33"/>
      <c r="KIY190" s="33"/>
      <c r="KIZ190" s="33"/>
      <c r="KJA190" s="33"/>
      <c r="KJB190" s="33"/>
      <c r="KJC190" s="33"/>
      <c r="KJD190" s="33"/>
      <c r="KJE190" s="33"/>
      <c r="KJF190" s="33"/>
      <c r="KJG190" s="33"/>
      <c r="KJH190" s="33"/>
      <c r="KJI190" s="33"/>
      <c r="KJJ190" s="33"/>
      <c r="KJK190" s="33"/>
      <c r="KJL190" s="33"/>
      <c r="KJM190" s="33"/>
      <c r="KJN190" s="33"/>
      <c r="KJO190" s="33"/>
      <c r="KJP190" s="33"/>
      <c r="KJQ190" s="33"/>
      <c r="KJR190" s="33"/>
      <c r="KJS190" s="33"/>
      <c r="KJT190" s="33"/>
      <c r="KJU190" s="33"/>
      <c r="KJV190" s="33"/>
      <c r="KJW190" s="33"/>
      <c r="KJX190" s="33"/>
      <c r="KJY190" s="33"/>
      <c r="KJZ190" s="33"/>
      <c r="KKA190" s="33"/>
      <c r="KKB190" s="33"/>
      <c r="KKC190" s="33"/>
      <c r="KKD190" s="33"/>
      <c r="KKE190" s="33"/>
      <c r="KKF190" s="33"/>
      <c r="KKG190" s="33"/>
      <c r="KKH190" s="33"/>
      <c r="KKI190" s="33"/>
      <c r="KKJ190" s="33"/>
      <c r="KKK190" s="33"/>
      <c r="KKL190" s="33"/>
      <c r="KKM190" s="33"/>
      <c r="KKN190" s="33"/>
      <c r="KKO190" s="33"/>
      <c r="KKP190" s="33"/>
      <c r="KKQ190" s="33"/>
      <c r="KKR190" s="33"/>
      <c r="KKS190" s="33"/>
      <c r="KKT190" s="33"/>
      <c r="KKU190" s="33"/>
      <c r="KKV190" s="33"/>
      <c r="KKW190" s="33"/>
      <c r="KKX190" s="33"/>
      <c r="KKY190" s="33"/>
      <c r="KKZ190" s="33"/>
      <c r="KLA190" s="33"/>
      <c r="KLB190" s="33"/>
      <c r="KLC190" s="33"/>
      <c r="KLD190" s="33"/>
      <c r="KLE190" s="33"/>
      <c r="KLF190" s="33"/>
      <c r="KLG190" s="33"/>
      <c r="KLH190" s="33"/>
      <c r="KLI190" s="33"/>
      <c r="KLJ190" s="33"/>
      <c r="KLK190" s="33"/>
      <c r="KLL190" s="33"/>
      <c r="KLM190" s="33"/>
      <c r="KLN190" s="33"/>
      <c r="KLO190" s="33"/>
      <c r="KLP190" s="33"/>
      <c r="KLQ190" s="33"/>
      <c r="KLR190" s="33"/>
      <c r="KLS190" s="33"/>
      <c r="KLT190" s="33"/>
      <c r="KLU190" s="33"/>
      <c r="KLV190" s="33"/>
      <c r="KLW190" s="33"/>
      <c r="KLX190" s="33"/>
      <c r="KLY190" s="33"/>
      <c r="KLZ190" s="33"/>
      <c r="KMA190" s="33"/>
      <c r="KMB190" s="33"/>
      <c r="KMC190" s="33"/>
      <c r="KMD190" s="33"/>
      <c r="KME190" s="33"/>
      <c r="KMF190" s="33"/>
      <c r="KMG190" s="33"/>
      <c r="KMH190" s="33"/>
      <c r="KMI190" s="33"/>
      <c r="KMJ190" s="33"/>
      <c r="KMK190" s="33"/>
      <c r="KML190" s="33"/>
      <c r="KMM190" s="33"/>
      <c r="KMN190" s="33"/>
      <c r="KMO190" s="33"/>
      <c r="KMP190" s="33"/>
      <c r="KMQ190" s="33"/>
      <c r="KMR190" s="33"/>
      <c r="KMS190" s="33"/>
      <c r="KMT190" s="33"/>
      <c r="KMU190" s="33"/>
      <c r="KMV190" s="33"/>
      <c r="KMW190" s="33"/>
      <c r="KMX190" s="33"/>
      <c r="KMY190" s="33"/>
      <c r="KMZ190" s="33"/>
      <c r="KNA190" s="33"/>
      <c r="KNB190" s="33"/>
      <c r="KNC190" s="33"/>
      <c r="KND190" s="33"/>
      <c r="KNE190" s="33"/>
      <c r="KNF190" s="33"/>
      <c r="KNG190" s="33"/>
      <c r="KNH190" s="33"/>
      <c r="KNI190" s="33"/>
      <c r="KNJ190" s="33"/>
      <c r="KNK190" s="33"/>
      <c r="KNL190" s="33"/>
      <c r="KNM190" s="33"/>
      <c r="KNN190" s="33"/>
      <c r="KNO190" s="33"/>
      <c r="KNP190" s="33"/>
      <c r="KNQ190" s="33"/>
      <c r="KNR190" s="33"/>
      <c r="KNS190" s="33"/>
      <c r="KNT190" s="33"/>
      <c r="KNU190" s="33"/>
      <c r="KNV190" s="33"/>
      <c r="KNW190" s="33"/>
      <c r="KNX190" s="33"/>
      <c r="KNY190" s="33"/>
      <c r="KNZ190" s="33"/>
      <c r="KOA190" s="33"/>
      <c r="KOB190" s="33"/>
      <c r="KOC190" s="33"/>
      <c r="KOD190" s="33"/>
      <c r="KOE190" s="33"/>
      <c r="KOF190" s="33"/>
      <c r="KOG190" s="33"/>
      <c r="KOH190" s="33"/>
      <c r="KOI190" s="33"/>
      <c r="KOJ190" s="33"/>
      <c r="KOK190" s="33"/>
      <c r="KOL190" s="33"/>
      <c r="KOM190" s="33"/>
      <c r="KON190" s="33"/>
      <c r="KOO190" s="33"/>
      <c r="KOP190" s="33"/>
      <c r="KOQ190" s="33"/>
      <c r="KOR190" s="33"/>
      <c r="KOS190" s="33"/>
      <c r="KOT190" s="33"/>
      <c r="KOU190" s="33"/>
      <c r="KOV190" s="33"/>
      <c r="KOW190" s="33"/>
      <c r="KOX190" s="33"/>
      <c r="KOY190" s="33"/>
      <c r="KOZ190" s="33"/>
      <c r="KPA190" s="33"/>
      <c r="KPB190" s="33"/>
      <c r="KPC190" s="33"/>
      <c r="KPD190" s="33"/>
      <c r="KPE190" s="33"/>
      <c r="KPF190" s="33"/>
      <c r="KPG190" s="33"/>
      <c r="KPH190" s="33"/>
      <c r="KPI190" s="33"/>
      <c r="KPJ190" s="33"/>
      <c r="KPK190" s="33"/>
      <c r="KPL190" s="33"/>
      <c r="KPM190" s="33"/>
      <c r="KPN190" s="33"/>
      <c r="KPO190" s="33"/>
      <c r="KPP190" s="33"/>
      <c r="KPQ190" s="33"/>
      <c r="KPR190" s="33"/>
      <c r="KPS190" s="33"/>
      <c r="KPT190" s="33"/>
      <c r="KPU190" s="33"/>
      <c r="KPV190" s="33"/>
      <c r="KPW190" s="33"/>
      <c r="KPX190" s="33"/>
      <c r="KPY190" s="33"/>
      <c r="KPZ190" s="33"/>
      <c r="KQA190" s="33"/>
      <c r="KQB190" s="33"/>
      <c r="KQC190" s="33"/>
      <c r="KQD190" s="33"/>
      <c r="KQE190" s="33"/>
      <c r="KQF190" s="33"/>
      <c r="KQG190" s="33"/>
      <c r="KQH190" s="33"/>
      <c r="KQI190" s="33"/>
      <c r="KQJ190" s="33"/>
      <c r="KQK190" s="33"/>
      <c r="KQL190" s="33"/>
      <c r="KQM190" s="33"/>
      <c r="KQN190" s="33"/>
      <c r="KQO190" s="33"/>
      <c r="KQP190" s="33"/>
      <c r="KQQ190" s="33"/>
      <c r="KQR190" s="33"/>
      <c r="KQS190" s="33"/>
      <c r="KQT190" s="33"/>
      <c r="KQU190" s="33"/>
      <c r="KQV190" s="33"/>
      <c r="KQW190" s="33"/>
      <c r="KQX190" s="33"/>
      <c r="KQY190" s="33"/>
      <c r="KQZ190" s="33"/>
      <c r="KRA190" s="33"/>
      <c r="KRB190" s="33"/>
      <c r="KRC190" s="33"/>
      <c r="KRD190" s="33"/>
      <c r="KRE190" s="33"/>
      <c r="KRF190" s="33"/>
      <c r="KRG190" s="33"/>
      <c r="KRH190" s="33"/>
      <c r="KRI190" s="33"/>
      <c r="KRJ190" s="33"/>
      <c r="KRK190" s="33"/>
      <c r="KRL190" s="33"/>
      <c r="KRM190" s="33"/>
      <c r="KRN190" s="33"/>
      <c r="KRO190" s="33"/>
      <c r="KRP190" s="33"/>
      <c r="KRQ190" s="33"/>
      <c r="KRR190" s="33"/>
      <c r="KRS190" s="33"/>
      <c r="KRT190" s="33"/>
      <c r="KRU190" s="33"/>
      <c r="KRV190" s="33"/>
      <c r="KRW190" s="33"/>
      <c r="KRX190" s="33"/>
      <c r="KRY190" s="33"/>
      <c r="KRZ190" s="33"/>
      <c r="KSA190" s="33"/>
      <c r="KSB190" s="33"/>
      <c r="KSC190" s="33"/>
      <c r="KSD190" s="33"/>
      <c r="KSE190" s="33"/>
      <c r="KSF190" s="33"/>
      <c r="KSG190" s="33"/>
      <c r="KSH190" s="33"/>
      <c r="KSI190" s="33"/>
      <c r="KSJ190" s="33"/>
      <c r="KSK190" s="33"/>
      <c r="KSL190" s="33"/>
      <c r="KSM190" s="33"/>
      <c r="KSN190" s="33"/>
      <c r="KSO190" s="33"/>
      <c r="KSP190" s="33"/>
      <c r="KSQ190" s="33"/>
      <c r="KSR190" s="33"/>
      <c r="KSS190" s="33"/>
      <c r="KST190" s="33"/>
      <c r="KSU190" s="33"/>
      <c r="KSV190" s="33"/>
      <c r="KSW190" s="33"/>
      <c r="KSX190" s="33"/>
      <c r="KSY190" s="33"/>
      <c r="KSZ190" s="33"/>
      <c r="KTA190" s="33"/>
      <c r="KTB190" s="33"/>
      <c r="KTC190" s="33"/>
      <c r="KTD190" s="33"/>
      <c r="KTE190" s="33"/>
      <c r="KTF190" s="33"/>
      <c r="KTG190" s="33"/>
      <c r="KTH190" s="33"/>
      <c r="KTI190" s="33"/>
      <c r="KTJ190" s="33"/>
      <c r="KTK190" s="33"/>
      <c r="KTL190" s="33"/>
      <c r="KTM190" s="33"/>
      <c r="KTN190" s="33"/>
      <c r="KTO190" s="33"/>
      <c r="KTP190" s="33"/>
      <c r="KTQ190" s="33"/>
      <c r="KTR190" s="33"/>
      <c r="KTS190" s="33"/>
      <c r="KTT190" s="33"/>
      <c r="KTU190" s="33"/>
      <c r="KTV190" s="33"/>
      <c r="KTW190" s="33"/>
      <c r="KTX190" s="33"/>
      <c r="KTY190" s="33"/>
      <c r="KTZ190" s="33"/>
      <c r="KUA190" s="33"/>
      <c r="KUB190" s="33"/>
      <c r="KUC190" s="33"/>
      <c r="KUD190" s="33"/>
      <c r="KUE190" s="33"/>
      <c r="KUF190" s="33"/>
      <c r="KUG190" s="33"/>
      <c r="KUH190" s="33"/>
      <c r="KUI190" s="33"/>
      <c r="KUJ190" s="33"/>
      <c r="KUK190" s="33"/>
      <c r="KUL190" s="33"/>
      <c r="KUM190" s="33"/>
      <c r="KUN190" s="33"/>
      <c r="KUO190" s="33"/>
      <c r="KUP190" s="33"/>
      <c r="KUQ190" s="33"/>
      <c r="KUR190" s="33"/>
      <c r="KUS190" s="33"/>
      <c r="KUT190" s="33"/>
      <c r="KUU190" s="33"/>
      <c r="KUV190" s="33"/>
      <c r="KUW190" s="33"/>
      <c r="KUX190" s="33"/>
      <c r="KUY190" s="33"/>
      <c r="KUZ190" s="33"/>
      <c r="KVA190" s="33"/>
      <c r="KVB190" s="33"/>
      <c r="KVC190" s="33"/>
      <c r="KVD190" s="33"/>
      <c r="KVE190" s="33"/>
      <c r="KVF190" s="33"/>
      <c r="KVG190" s="33"/>
      <c r="KVH190" s="33"/>
      <c r="KVI190" s="33"/>
      <c r="KVJ190" s="33"/>
      <c r="KVK190" s="33"/>
      <c r="KVL190" s="33"/>
      <c r="KVM190" s="33"/>
      <c r="KVN190" s="33"/>
      <c r="KVO190" s="33"/>
      <c r="KVP190" s="33"/>
      <c r="KVQ190" s="33"/>
      <c r="KVR190" s="33"/>
      <c r="KVS190" s="33"/>
      <c r="KVT190" s="33"/>
      <c r="KVU190" s="33"/>
      <c r="KVV190" s="33"/>
      <c r="KVW190" s="33"/>
      <c r="KVX190" s="33"/>
      <c r="KVY190" s="33"/>
      <c r="KVZ190" s="33"/>
      <c r="KWA190" s="33"/>
      <c r="KWB190" s="33"/>
      <c r="KWC190" s="33"/>
      <c r="KWD190" s="33"/>
      <c r="KWE190" s="33"/>
      <c r="KWF190" s="33"/>
      <c r="KWG190" s="33"/>
      <c r="KWH190" s="33"/>
      <c r="KWI190" s="33"/>
      <c r="KWJ190" s="33"/>
      <c r="KWK190" s="33"/>
      <c r="KWL190" s="33"/>
      <c r="KWM190" s="33"/>
      <c r="KWN190" s="33"/>
      <c r="KWO190" s="33"/>
      <c r="KWP190" s="33"/>
      <c r="KWQ190" s="33"/>
      <c r="KWR190" s="33"/>
      <c r="KWS190" s="33"/>
      <c r="KWT190" s="33"/>
      <c r="KWU190" s="33"/>
      <c r="KWV190" s="33"/>
      <c r="KWW190" s="33"/>
      <c r="KWX190" s="33"/>
      <c r="KWY190" s="33"/>
      <c r="KWZ190" s="33"/>
      <c r="KXA190" s="33"/>
      <c r="KXB190" s="33"/>
      <c r="KXC190" s="33"/>
      <c r="KXD190" s="33"/>
      <c r="KXE190" s="33"/>
      <c r="KXF190" s="33"/>
      <c r="KXG190" s="33"/>
      <c r="KXH190" s="33"/>
      <c r="KXI190" s="33"/>
      <c r="KXJ190" s="33"/>
      <c r="KXK190" s="33"/>
      <c r="KXL190" s="33"/>
      <c r="KXM190" s="33"/>
      <c r="KXN190" s="33"/>
      <c r="KXO190" s="33"/>
      <c r="KXP190" s="33"/>
      <c r="KXQ190" s="33"/>
      <c r="KXR190" s="33"/>
      <c r="KXS190" s="33"/>
      <c r="KXT190" s="33"/>
      <c r="KXU190" s="33"/>
      <c r="KXV190" s="33"/>
      <c r="KXW190" s="33"/>
      <c r="KXX190" s="33"/>
      <c r="KXY190" s="33"/>
      <c r="KXZ190" s="33"/>
      <c r="KYA190" s="33"/>
      <c r="KYB190" s="33"/>
      <c r="KYC190" s="33"/>
      <c r="KYD190" s="33"/>
      <c r="KYE190" s="33"/>
      <c r="KYF190" s="33"/>
      <c r="KYG190" s="33"/>
      <c r="KYH190" s="33"/>
      <c r="KYI190" s="33"/>
      <c r="KYJ190" s="33"/>
      <c r="KYK190" s="33"/>
      <c r="KYL190" s="33"/>
      <c r="KYM190" s="33"/>
      <c r="KYN190" s="33"/>
      <c r="KYO190" s="33"/>
      <c r="KYP190" s="33"/>
      <c r="KYQ190" s="33"/>
      <c r="KYR190" s="33"/>
      <c r="KYS190" s="33"/>
      <c r="KYT190" s="33"/>
      <c r="KYU190" s="33"/>
      <c r="KYV190" s="33"/>
      <c r="KYW190" s="33"/>
      <c r="KYX190" s="33"/>
      <c r="KYY190" s="33"/>
      <c r="KYZ190" s="33"/>
      <c r="KZA190" s="33"/>
      <c r="KZB190" s="33"/>
      <c r="KZC190" s="33"/>
      <c r="KZD190" s="33"/>
      <c r="KZE190" s="33"/>
      <c r="KZF190" s="33"/>
      <c r="KZG190" s="33"/>
      <c r="KZH190" s="33"/>
      <c r="KZI190" s="33"/>
      <c r="KZJ190" s="33"/>
      <c r="KZK190" s="33"/>
      <c r="KZL190" s="33"/>
      <c r="KZM190" s="33"/>
      <c r="KZN190" s="33"/>
      <c r="KZO190" s="33"/>
      <c r="KZP190" s="33"/>
      <c r="KZQ190" s="33"/>
      <c r="KZR190" s="33"/>
      <c r="KZS190" s="33"/>
      <c r="KZT190" s="33"/>
      <c r="KZU190" s="33"/>
      <c r="KZV190" s="33"/>
      <c r="KZW190" s="33"/>
      <c r="KZX190" s="33"/>
      <c r="KZY190" s="33"/>
      <c r="KZZ190" s="33"/>
      <c r="LAA190" s="33"/>
      <c r="LAB190" s="33"/>
      <c r="LAC190" s="33"/>
      <c r="LAD190" s="33"/>
      <c r="LAE190" s="33"/>
      <c r="LAF190" s="33"/>
      <c r="LAG190" s="33"/>
      <c r="LAH190" s="33"/>
      <c r="LAI190" s="33"/>
      <c r="LAJ190" s="33"/>
      <c r="LAK190" s="33"/>
      <c r="LAL190" s="33"/>
      <c r="LAM190" s="33"/>
      <c r="LAN190" s="33"/>
      <c r="LAO190" s="33"/>
      <c r="LAP190" s="33"/>
      <c r="LAQ190" s="33"/>
      <c r="LAR190" s="33"/>
      <c r="LAS190" s="33"/>
      <c r="LAT190" s="33"/>
      <c r="LAU190" s="33"/>
      <c r="LAV190" s="33"/>
      <c r="LAW190" s="33"/>
      <c r="LAX190" s="33"/>
      <c r="LAY190" s="33"/>
      <c r="LAZ190" s="33"/>
      <c r="LBA190" s="33"/>
      <c r="LBB190" s="33"/>
      <c r="LBC190" s="33"/>
      <c r="LBD190" s="33"/>
      <c r="LBE190" s="33"/>
      <c r="LBF190" s="33"/>
      <c r="LBG190" s="33"/>
      <c r="LBH190" s="33"/>
      <c r="LBI190" s="33"/>
      <c r="LBJ190" s="33"/>
      <c r="LBK190" s="33"/>
      <c r="LBL190" s="33"/>
      <c r="LBM190" s="33"/>
      <c r="LBN190" s="33"/>
      <c r="LBO190" s="33"/>
      <c r="LBP190" s="33"/>
      <c r="LBQ190" s="33"/>
      <c r="LBR190" s="33"/>
      <c r="LBS190" s="33"/>
      <c r="LBT190" s="33"/>
      <c r="LBU190" s="33"/>
      <c r="LBV190" s="33"/>
      <c r="LBW190" s="33"/>
      <c r="LBX190" s="33"/>
      <c r="LBY190" s="33"/>
      <c r="LBZ190" s="33"/>
      <c r="LCA190" s="33"/>
      <c r="LCB190" s="33"/>
      <c r="LCC190" s="33"/>
      <c r="LCD190" s="33"/>
      <c r="LCE190" s="33"/>
      <c r="LCF190" s="33"/>
      <c r="LCG190" s="33"/>
      <c r="LCH190" s="33"/>
      <c r="LCI190" s="33"/>
      <c r="LCJ190" s="33"/>
      <c r="LCK190" s="33"/>
      <c r="LCL190" s="33"/>
      <c r="LCM190" s="33"/>
      <c r="LCN190" s="33"/>
      <c r="LCO190" s="33"/>
      <c r="LCP190" s="33"/>
      <c r="LCQ190" s="33"/>
      <c r="LCR190" s="33"/>
      <c r="LCS190" s="33"/>
      <c r="LCT190" s="33"/>
      <c r="LCU190" s="33"/>
      <c r="LCV190" s="33"/>
      <c r="LCW190" s="33"/>
      <c r="LCX190" s="33"/>
      <c r="LCY190" s="33"/>
      <c r="LCZ190" s="33"/>
      <c r="LDA190" s="33"/>
      <c r="LDB190" s="33"/>
      <c r="LDC190" s="33"/>
      <c r="LDD190" s="33"/>
      <c r="LDE190" s="33"/>
      <c r="LDF190" s="33"/>
      <c r="LDG190" s="33"/>
      <c r="LDH190" s="33"/>
      <c r="LDI190" s="33"/>
      <c r="LDJ190" s="33"/>
      <c r="LDK190" s="33"/>
      <c r="LDL190" s="33"/>
      <c r="LDM190" s="33"/>
      <c r="LDN190" s="33"/>
      <c r="LDO190" s="33"/>
      <c r="LDP190" s="33"/>
      <c r="LDQ190" s="33"/>
      <c r="LDR190" s="33"/>
      <c r="LDS190" s="33"/>
      <c r="LDT190" s="33"/>
      <c r="LDU190" s="33"/>
      <c r="LDV190" s="33"/>
      <c r="LDW190" s="33"/>
      <c r="LDX190" s="33"/>
      <c r="LDY190" s="33"/>
      <c r="LDZ190" s="33"/>
      <c r="LEA190" s="33"/>
      <c r="LEB190" s="33"/>
      <c r="LEC190" s="33"/>
      <c r="LED190" s="33"/>
      <c r="LEE190" s="33"/>
      <c r="LEF190" s="33"/>
      <c r="LEG190" s="33"/>
      <c r="LEH190" s="33"/>
      <c r="LEI190" s="33"/>
      <c r="LEJ190" s="33"/>
      <c r="LEK190" s="33"/>
      <c r="LEL190" s="33"/>
      <c r="LEM190" s="33"/>
      <c r="LEN190" s="33"/>
      <c r="LEO190" s="33"/>
      <c r="LEP190" s="33"/>
      <c r="LEQ190" s="33"/>
      <c r="LER190" s="33"/>
      <c r="LES190" s="33"/>
      <c r="LET190" s="33"/>
      <c r="LEU190" s="33"/>
      <c r="LEV190" s="33"/>
      <c r="LEW190" s="33"/>
      <c r="LEX190" s="33"/>
      <c r="LEY190" s="33"/>
      <c r="LEZ190" s="33"/>
      <c r="LFA190" s="33"/>
      <c r="LFB190" s="33"/>
      <c r="LFC190" s="33"/>
      <c r="LFD190" s="33"/>
      <c r="LFE190" s="33"/>
      <c r="LFF190" s="33"/>
      <c r="LFG190" s="33"/>
      <c r="LFH190" s="33"/>
      <c r="LFI190" s="33"/>
      <c r="LFJ190" s="33"/>
      <c r="LFK190" s="33"/>
      <c r="LFL190" s="33"/>
      <c r="LFM190" s="33"/>
      <c r="LFN190" s="33"/>
      <c r="LFO190" s="33"/>
      <c r="LFP190" s="33"/>
      <c r="LFQ190" s="33"/>
      <c r="LFR190" s="33"/>
      <c r="LFS190" s="33"/>
      <c r="LFT190" s="33"/>
      <c r="LFU190" s="33"/>
      <c r="LFV190" s="33"/>
      <c r="LFW190" s="33"/>
      <c r="LFX190" s="33"/>
      <c r="LFY190" s="33"/>
      <c r="LFZ190" s="33"/>
      <c r="LGA190" s="33"/>
      <c r="LGB190" s="33"/>
      <c r="LGC190" s="33"/>
      <c r="LGD190" s="33"/>
      <c r="LGE190" s="33"/>
      <c r="LGF190" s="33"/>
      <c r="LGG190" s="33"/>
      <c r="LGH190" s="33"/>
      <c r="LGI190" s="33"/>
      <c r="LGJ190" s="33"/>
      <c r="LGK190" s="33"/>
      <c r="LGL190" s="33"/>
      <c r="LGM190" s="33"/>
      <c r="LGN190" s="33"/>
      <c r="LGO190" s="33"/>
      <c r="LGP190" s="33"/>
      <c r="LGQ190" s="33"/>
      <c r="LGR190" s="33"/>
      <c r="LGS190" s="33"/>
      <c r="LGT190" s="33"/>
      <c r="LGU190" s="33"/>
      <c r="LGV190" s="33"/>
      <c r="LGW190" s="33"/>
      <c r="LGX190" s="33"/>
      <c r="LGY190" s="33"/>
      <c r="LGZ190" s="33"/>
      <c r="LHA190" s="33"/>
      <c r="LHB190" s="33"/>
      <c r="LHC190" s="33"/>
      <c r="LHD190" s="33"/>
      <c r="LHE190" s="33"/>
      <c r="LHF190" s="33"/>
      <c r="LHG190" s="33"/>
      <c r="LHH190" s="33"/>
      <c r="LHI190" s="33"/>
      <c r="LHJ190" s="33"/>
      <c r="LHK190" s="33"/>
      <c r="LHL190" s="33"/>
      <c r="LHM190" s="33"/>
      <c r="LHN190" s="33"/>
      <c r="LHO190" s="33"/>
      <c r="LHP190" s="33"/>
      <c r="LHQ190" s="33"/>
      <c r="LHR190" s="33"/>
      <c r="LHS190" s="33"/>
      <c r="LHT190" s="33"/>
      <c r="LHU190" s="33"/>
      <c r="LHV190" s="33"/>
      <c r="LHW190" s="33"/>
      <c r="LHX190" s="33"/>
      <c r="LHY190" s="33"/>
      <c r="LHZ190" s="33"/>
      <c r="LIA190" s="33"/>
      <c r="LIB190" s="33"/>
      <c r="LIC190" s="33"/>
      <c r="LID190" s="33"/>
      <c r="LIE190" s="33"/>
      <c r="LIF190" s="33"/>
      <c r="LIG190" s="33"/>
      <c r="LIH190" s="33"/>
      <c r="LII190" s="33"/>
      <c r="LIJ190" s="33"/>
      <c r="LIK190" s="33"/>
      <c r="LIL190" s="33"/>
      <c r="LIM190" s="33"/>
      <c r="LIN190" s="33"/>
      <c r="LIO190" s="33"/>
      <c r="LIP190" s="33"/>
      <c r="LIQ190" s="33"/>
      <c r="LIR190" s="33"/>
      <c r="LIS190" s="33"/>
      <c r="LIT190" s="33"/>
      <c r="LIU190" s="33"/>
      <c r="LIV190" s="33"/>
      <c r="LIW190" s="33"/>
      <c r="LIX190" s="33"/>
      <c r="LIY190" s="33"/>
      <c r="LIZ190" s="33"/>
      <c r="LJA190" s="33"/>
      <c r="LJB190" s="33"/>
      <c r="LJC190" s="33"/>
      <c r="LJD190" s="33"/>
      <c r="LJE190" s="33"/>
      <c r="LJF190" s="33"/>
      <c r="LJG190" s="33"/>
      <c r="LJH190" s="33"/>
      <c r="LJI190" s="33"/>
      <c r="LJJ190" s="33"/>
      <c r="LJK190" s="33"/>
      <c r="LJL190" s="33"/>
      <c r="LJM190" s="33"/>
      <c r="LJN190" s="33"/>
      <c r="LJO190" s="33"/>
      <c r="LJP190" s="33"/>
      <c r="LJQ190" s="33"/>
      <c r="LJR190" s="33"/>
      <c r="LJS190" s="33"/>
      <c r="LJT190" s="33"/>
      <c r="LJU190" s="33"/>
      <c r="LJV190" s="33"/>
      <c r="LJW190" s="33"/>
      <c r="LJX190" s="33"/>
      <c r="LJY190" s="33"/>
      <c r="LJZ190" s="33"/>
      <c r="LKA190" s="33"/>
      <c r="LKB190" s="33"/>
      <c r="LKC190" s="33"/>
      <c r="LKD190" s="33"/>
      <c r="LKE190" s="33"/>
      <c r="LKF190" s="33"/>
      <c r="LKG190" s="33"/>
      <c r="LKH190" s="33"/>
      <c r="LKI190" s="33"/>
      <c r="LKJ190" s="33"/>
      <c r="LKK190" s="33"/>
      <c r="LKL190" s="33"/>
      <c r="LKM190" s="33"/>
      <c r="LKN190" s="33"/>
      <c r="LKO190" s="33"/>
      <c r="LKP190" s="33"/>
      <c r="LKQ190" s="33"/>
      <c r="LKR190" s="33"/>
      <c r="LKS190" s="33"/>
      <c r="LKT190" s="33"/>
      <c r="LKU190" s="33"/>
      <c r="LKV190" s="33"/>
      <c r="LKW190" s="33"/>
      <c r="LKX190" s="33"/>
      <c r="LKY190" s="33"/>
      <c r="LKZ190" s="33"/>
      <c r="LLA190" s="33"/>
      <c r="LLB190" s="33"/>
      <c r="LLC190" s="33"/>
      <c r="LLD190" s="33"/>
      <c r="LLE190" s="33"/>
      <c r="LLF190" s="33"/>
      <c r="LLG190" s="33"/>
      <c r="LLH190" s="33"/>
      <c r="LLI190" s="33"/>
      <c r="LLJ190" s="33"/>
      <c r="LLK190" s="33"/>
      <c r="LLL190" s="33"/>
      <c r="LLM190" s="33"/>
      <c r="LLN190" s="33"/>
      <c r="LLO190" s="33"/>
      <c r="LLP190" s="33"/>
      <c r="LLQ190" s="33"/>
      <c r="LLR190" s="33"/>
      <c r="LLS190" s="33"/>
      <c r="LLT190" s="33"/>
      <c r="LLU190" s="33"/>
      <c r="LLV190" s="33"/>
      <c r="LLW190" s="33"/>
      <c r="LLX190" s="33"/>
      <c r="LLY190" s="33"/>
      <c r="LLZ190" s="33"/>
      <c r="LMA190" s="33"/>
      <c r="LMB190" s="33"/>
      <c r="LMC190" s="33"/>
      <c r="LMD190" s="33"/>
      <c r="LME190" s="33"/>
      <c r="LMF190" s="33"/>
      <c r="LMG190" s="33"/>
      <c r="LMH190" s="33"/>
      <c r="LMI190" s="33"/>
      <c r="LMJ190" s="33"/>
      <c r="LMK190" s="33"/>
      <c r="LML190" s="33"/>
      <c r="LMM190" s="33"/>
      <c r="LMN190" s="33"/>
      <c r="LMO190" s="33"/>
      <c r="LMP190" s="33"/>
      <c r="LMQ190" s="33"/>
      <c r="LMR190" s="33"/>
      <c r="LMS190" s="33"/>
      <c r="LMT190" s="33"/>
      <c r="LMU190" s="33"/>
      <c r="LMV190" s="33"/>
      <c r="LMW190" s="33"/>
      <c r="LMX190" s="33"/>
      <c r="LMY190" s="33"/>
      <c r="LMZ190" s="33"/>
      <c r="LNA190" s="33"/>
      <c r="LNB190" s="33"/>
      <c r="LNC190" s="33"/>
      <c r="LND190" s="33"/>
      <c r="LNE190" s="33"/>
      <c r="LNF190" s="33"/>
      <c r="LNG190" s="33"/>
      <c r="LNH190" s="33"/>
      <c r="LNI190" s="33"/>
      <c r="LNJ190" s="33"/>
      <c r="LNK190" s="33"/>
      <c r="LNL190" s="33"/>
      <c r="LNM190" s="33"/>
      <c r="LNN190" s="33"/>
      <c r="LNO190" s="33"/>
      <c r="LNP190" s="33"/>
      <c r="LNQ190" s="33"/>
      <c r="LNR190" s="33"/>
      <c r="LNS190" s="33"/>
      <c r="LNT190" s="33"/>
      <c r="LNU190" s="33"/>
      <c r="LNV190" s="33"/>
      <c r="LNW190" s="33"/>
      <c r="LNX190" s="33"/>
      <c r="LNY190" s="33"/>
      <c r="LNZ190" s="33"/>
      <c r="LOA190" s="33"/>
      <c r="LOB190" s="33"/>
      <c r="LOC190" s="33"/>
      <c r="LOD190" s="33"/>
      <c r="LOE190" s="33"/>
      <c r="LOF190" s="33"/>
      <c r="LOG190" s="33"/>
      <c r="LOH190" s="33"/>
      <c r="LOI190" s="33"/>
      <c r="LOJ190" s="33"/>
      <c r="LOK190" s="33"/>
      <c r="LOL190" s="33"/>
      <c r="LOM190" s="33"/>
      <c r="LON190" s="33"/>
      <c r="LOO190" s="33"/>
      <c r="LOP190" s="33"/>
      <c r="LOQ190" s="33"/>
      <c r="LOR190" s="33"/>
      <c r="LOS190" s="33"/>
      <c r="LOT190" s="33"/>
      <c r="LOU190" s="33"/>
      <c r="LOV190" s="33"/>
      <c r="LOW190" s="33"/>
      <c r="LOX190" s="33"/>
      <c r="LOY190" s="33"/>
      <c r="LOZ190" s="33"/>
      <c r="LPA190" s="33"/>
      <c r="LPB190" s="33"/>
      <c r="LPC190" s="33"/>
      <c r="LPD190" s="33"/>
      <c r="LPE190" s="33"/>
      <c r="LPF190" s="33"/>
      <c r="LPG190" s="33"/>
      <c r="LPH190" s="33"/>
      <c r="LPI190" s="33"/>
      <c r="LPJ190" s="33"/>
      <c r="LPK190" s="33"/>
      <c r="LPL190" s="33"/>
      <c r="LPM190" s="33"/>
      <c r="LPN190" s="33"/>
      <c r="LPO190" s="33"/>
      <c r="LPP190" s="33"/>
      <c r="LPQ190" s="33"/>
      <c r="LPR190" s="33"/>
      <c r="LPS190" s="33"/>
      <c r="LPT190" s="33"/>
      <c r="LPU190" s="33"/>
      <c r="LPV190" s="33"/>
      <c r="LPW190" s="33"/>
      <c r="LPX190" s="33"/>
      <c r="LPY190" s="33"/>
      <c r="LPZ190" s="33"/>
      <c r="LQA190" s="33"/>
      <c r="LQB190" s="33"/>
      <c r="LQC190" s="33"/>
      <c r="LQD190" s="33"/>
      <c r="LQE190" s="33"/>
      <c r="LQF190" s="33"/>
      <c r="LQG190" s="33"/>
      <c r="LQH190" s="33"/>
      <c r="LQI190" s="33"/>
      <c r="LQJ190" s="33"/>
      <c r="LQK190" s="33"/>
      <c r="LQL190" s="33"/>
      <c r="LQM190" s="33"/>
      <c r="LQN190" s="33"/>
      <c r="LQO190" s="33"/>
      <c r="LQP190" s="33"/>
      <c r="LQQ190" s="33"/>
      <c r="LQR190" s="33"/>
      <c r="LQS190" s="33"/>
      <c r="LQT190" s="33"/>
      <c r="LQU190" s="33"/>
      <c r="LQV190" s="33"/>
      <c r="LQW190" s="33"/>
      <c r="LQX190" s="33"/>
      <c r="LQY190" s="33"/>
      <c r="LQZ190" s="33"/>
      <c r="LRA190" s="33"/>
      <c r="LRB190" s="33"/>
      <c r="LRC190" s="33"/>
      <c r="LRD190" s="33"/>
      <c r="LRE190" s="33"/>
      <c r="LRF190" s="33"/>
      <c r="LRG190" s="33"/>
      <c r="LRH190" s="33"/>
      <c r="LRI190" s="33"/>
      <c r="LRJ190" s="33"/>
      <c r="LRK190" s="33"/>
      <c r="LRL190" s="33"/>
      <c r="LRM190" s="33"/>
      <c r="LRN190" s="33"/>
      <c r="LRO190" s="33"/>
      <c r="LRP190" s="33"/>
      <c r="LRQ190" s="33"/>
      <c r="LRR190" s="33"/>
      <c r="LRS190" s="33"/>
      <c r="LRT190" s="33"/>
      <c r="LRU190" s="33"/>
      <c r="LRV190" s="33"/>
      <c r="LRW190" s="33"/>
      <c r="LRX190" s="33"/>
      <c r="LRY190" s="33"/>
      <c r="LRZ190" s="33"/>
      <c r="LSA190" s="33"/>
      <c r="LSB190" s="33"/>
      <c r="LSC190" s="33"/>
      <c r="LSD190" s="33"/>
      <c r="LSE190" s="33"/>
      <c r="LSF190" s="33"/>
      <c r="LSG190" s="33"/>
      <c r="LSH190" s="33"/>
      <c r="LSI190" s="33"/>
      <c r="LSJ190" s="33"/>
      <c r="LSK190" s="33"/>
      <c r="LSL190" s="33"/>
      <c r="LSM190" s="33"/>
      <c r="LSN190" s="33"/>
      <c r="LSO190" s="33"/>
      <c r="LSP190" s="33"/>
      <c r="LSQ190" s="33"/>
      <c r="LSR190" s="33"/>
      <c r="LSS190" s="33"/>
      <c r="LST190" s="33"/>
      <c r="LSU190" s="33"/>
      <c r="LSV190" s="33"/>
      <c r="LSW190" s="33"/>
      <c r="LSX190" s="33"/>
      <c r="LSY190" s="33"/>
      <c r="LSZ190" s="33"/>
      <c r="LTA190" s="33"/>
      <c r="LTB190" s="33"/>
      <c r="LTC190" s="33"/>
      <c r="LTD190" s="33"/>
      <c r="LTE190" s="33"/>
      <c r="LTF190" s="33"/>
      <c r="LTG190" s="33"/>
      <c r="LTH190" s="33"/>
      <c r="LTI190" s="33"/>
      <c r="LTJ190" s="33"/>
      <c r="LTK190" s="33"/>
      <c r="LTL190" s="33"/>
      <c r="LTM190" s="33"/>
      <c r="LTN190" s="33"/>
      <c r="LTO190" s="33"/>
      <c r="LTP190" s="33"/>
      <c r="LTQ190" s="33"/>
      <c r="LTR190" s="33"/>
      <c r="LTS190" s="33"/>
      <c r="LTT190" s="33"/>
      <c r="LTU190" s="33"/>
      <c r="LTV190" s="33"/>
      <c r="LTW190" s="33"/>
      <c r="LTX190" s="33"/>
      <c r="LTY190" s="33"/>
      <c r="LTZ190" s="33"/>
      <c r="LUA190" s="33"/>
      <c r="LUB190" s="33"/>
      <c r="LUC190" s="33"/>
      <c r="LUD190" s="33"/>
      <c r="LUE190" s="33"/>
      <c r="LUF190" s="33"/>
      <c r="LUG190" s="33"/>
      <c r="LUH190" s="33"/>
      <c r="LUI190" s="33"/>
      <c r="LUJ190" s="33"/>
      <c r="LUK190" s="33"/>
      <c r="LUL190" s="33"/>
      <c r="LUM190" s="33"/>
      <c r="LUN190" s="33"/>
      <c r="LUO190" s="33"/>
      <c r="LUP190" s="33"/>
      <c r="LUQ190" s="33"/>
      <c r="LUR190" s="33"/>
      <c r="LUS190" s="33"/>
      <c r="LUT190" s="33"/>
      <c r="LUU190" s="33"/>
      <c r="LUV190" s="33"/>
      <c r="LUW190" s="33"/>
      <c r="LUX190" s="33"/>
      <c r="LUY190" s="33"/>
      <c r="LUZ190" s="33"/>
      <c r="LVA190" s="33"/>
      <c r="LVB190" s="33"/>
      <c r="LVC190" s="33"/>
      <c r="LVD190" s="33"/>
      <c r="LVE190" s="33"/>
      <c r="LVF190" s="33"/>
      <c r="LVG190" s="33"/>
      <c r="LVH190" s="33"/>
      <c r="LVI190" s="33"/>
      <c r="LVJ190" s="33"/>
      <c r="LVK190" s="33"/>
      <c r="LVL190" s="33"/>
      <c r="LVM190" s="33"/>
      <c r="LVN190" s="33"/>
      <c r="LVO190" s="33"/>
      <c r="LVP190" s="33"/>
      <c r="LVQ190" s="33"/>
      <c r="LVR190" s="33"/>
      <c r="LVS190" s="33"/>
      <c r="LVT190" s="33"/>
      <c r="LVU190" s="33"/>
      <c r="LVV190" s="33"/>
      <c r="LVW190" s="33"/>
      <c r="LVX190" s="33"/>
      <c r="LVY190" s="33"/>
      <c r="LVZ190" s="33"/>
      <c r="LWA190" s="33"/>
      <c r="LWB190" s="33"/>
      <c r="LWC190" s="33"/>
      <c r="LWD190" s="33"/>
      <c r="LWE190" s="33"/>
      <c r="LWF190" s="33"/>
      <c r="LWG190" s="33"/>
      <c r="LWH190" s="33"/>
      <c r="LWI190" s="33"/>
      <c r="LWJ190" s="33"/>
      <c r="LWK190" s="33"/>
      <c r="LWL190" s="33"/>
      <c r="LWM190" s="33"/>
      <c r="LWN190" s="33"/>
      <c r="LWO190" s="33"/>
      <c r="LWP190" s="33"/>
      <c r="LWQ190" s="33"/>
      <c r="LWR190" s="33"/>
      <c r="LWS190" s="33"/>
      <c r="LWT190" s="33"/>
      <c r="LWU190" s="33"/>
      <c r="LWV190" s="33"/>
      <c r="LWW190" s="33"/>
      <c r="LWX190" s="33"/>
      <c r="LWY190" s="33"/>
      <c r="LWZ190" s="33"/>
      <c r="LXA190" s="33"/>
      <c r="LXB190" s="33"/>
      <c r="LXC190" s="33"/>
      <c r="LXD190" s="33"/>
      <c r="LXE190" s="33"/>
      <c r="LXF190" s="33"/>
      <c r="LXG190" s="33"/>
      <c r="LXH190" s="33"/>
      <c r="LXI190" s="33"/>
      <c r="LXJ190" s="33"/>
      <c r="LXK190" s="33"/>
      <c r="LXL190" s="33"/>
      <c r="LXM190" s="33"/>
      <c r="LXN190" s="33"/>
      <c r="LXO190" s="33"/>
      <c r="LXP190" s="33"/>
      <c r="LXQ190" s="33"/>
      <c r="LXR190" s="33"/>
      <c r="LXS190" s="33"/>
      <c r="LXT190" s="33"/>
      <c r="LXU190" s="33"/>
      <c r="LXV190" s="33"/>
      <c r="LXW190" s="33"/>
      <c r="LXX190" s="33"/>
      <c r="LXY190" s="33"/>
      <c r="LXZ190" s="33"/>
      <c r="LYA190" s="33"/>
      <c r="LYB190" s="33"/>
      <c r="LYC190" s="33"/>
      <c r="LYD190" s="33"/>
      <c r="LYE190" s="33"/>
      <c r="LYF190" s="33"/>
      <c r="LYG190" s="33"/>
      <c r="LYH190" s="33"/>
      <c r="LYI190" s="33"/>
      <c r="LYJ190" s="33"/>
      <c r="LYK190" s="33"/>
      <c r="LYL190" s="33"/>
      <c r="LYM190" s="33"/>
      <c r="LYN190" s="33"/>
      <c r="LYO190" s="33"/>
      <c r="LYP190" s="33"/>
      <c r="LYQ190" s="33"/>
      <c r="LYR190" s="33"/>
      <c r="LYS190" s="33"/>
      <c r="LYT190" s="33"/>
      <c r="LYU190" s="33"/>
      <c r="LYV190" s="33"/>
      <c r="LYW190" s="33"/>
      <c r="LYX190" s="33"/>
      <c r="LYY190" s="33"/>
      <c r="LYZ190" s="33"/>
      <c r="LZA190" s="33"/>
      <c r="LZB190" s="33"/>
      <c r="LZC190" s="33"/>
      <c r="LZD190" s="33"/>
      <c r="LZE190" s="33"/>
      <c r="LZF190" s="33"/>
      <c r="LZG190" s="33"/>
      <c r="LZH190" s="33"/>
      <c r="LZI190" s="33"/>
      <c r="LZJ190" s="33"/>
      <c r="LZK190" s="33"/>
      <c r="LZL190" s="33"/>
      <c r="LZM190" s="33"/>
      <c r="LZN190" s="33"/>
      <c r="LZO190" s="33"/>
      <c r="LZP190" s="33"/>
      <c r="LZQ190" s="33"/>
      <c r="LZR190" s="33"/>
      <c r="LZS190" s="33"/>
      <c r="LZT190" s="33"/>
      <c r="LZU190" s="33"/>
      <c r="LZV190" s="33"/>
      <c r="LZW190" s="33"/>
      <c r="LZX190" s="33"/>
      <c r="LZY190" s="33"/>
      <c r="LZZ190" s="33"/>
      <c r="MAA190" s="33"/>
      <c r="MAB190" s="33"/>
      <c r="MAC190" s="33"/>
      <c r="MAD190" s="33"/>
      <c r="MAE190" s="33"/>
      <c r="MAF190" s="33"/>
      <c r="MAG190" s="33"/>
      <c r="MAH190" s="33"/>
      <c r="MAI190" s="33"/>
      <c r="MAJ190" s="33"/>
      <c r="MAK190" s="33"/>
      <c r="MAL190" s="33"/>
      <c r="MAM190" s="33"/>
      <c r="MAN190" s="33"/>
      <c r="MAO190" s="33"/>
      <c r="MAP190" s="33"/>
      <c r="MAQ190" s="33"/>
      <c r="MAR190" s="33"/>
      <c r="MAS190" s="33"/>
      <c r="MAT190" s="33"/>
      <c r="MAU190" s="33"/>
      <c r="MAV190" s="33"/>
      <c r="MAW190" s="33"/>
      <c r="MAX190" s="33"/>
      <c r="MAY190" s="33"/>
      <c r="MAZ190" s="33"/>
      <c r="MBA190" s="33"/>
      <c r="MBB190" s="33"/>
      <c r="MBC190" s="33"/>
      <c r="MBD190" s="33"/>
      <c r="MBE190" s="33"/>
      <c r="MBF190" s="33"/>
      <c r="MBG190" s="33"/>
      <c r="MBH190" s="33"/>
      <c r="MBI190" s="33"/>
      <c r="MBJ190" s="33"/>
      <c r="MBK190" s="33"/>
      <c r="MBL190" s="33"/>
      <c r="MBM190" s="33"/>
      <c r="MBN190" s="33"/>
      <c r="MBO190" s="33"/>
      <c r="MBP190" s="33"/>
      <c r="MBQ190" s="33"/>
      <c r="MBR190" s="33"/>
      <c r="MBS190" s="33"/>
      <c r="MBT190" s="33"/>
      <c r="MBU190" s="33"/>
      <c r="MBV190" s="33"/>
      <c r="MBW190" s="33"/>
      <c r="MBX190" s="33"/>
      <c r="MBY190" s="33"/>
      <c r="MBZ190" s="33"/>
      <c r="MCA190" s="33"/>
      <c r="MCB190" s="33"/>
      <c r="MCC190" s="33"/>
      <c r="MCD190" s="33"/>
      <c r="MCE190" s="33"/>
      <c r="MCF190" s="33"/>
      <c r="MCG190" s="33"/>
      <c r="MCH190" s="33"/>
      <c r="MCI190" s="33"/>
      <c r="MCJ190" s="33"/>
      <c r="MCK190" s="33"/>
      <c r="MCL190" s="33"/>
      <c r="MCM190" s="33"/>
      <c r="MCN190" s="33"/>
      <c r="MCO190" s="33"/>
      <c r="MCP190" s="33"/>
      <c r="MCQ190" s="33"/>
      <c r="MCR190" s="33"/>
      <c r="MCS190" s="33"/>
      <c r="MCT190" s="33"/>
      <c r="MCU190" s="33"/>
      <c r="MCV190" s="33"/>
      <c r="MCW190" s="33"/>
      <c r="MCX190" s="33"/>
      <c r="MCY190" s="33"/>
      <c r="MCZ190" s="33"/>
      <c r="MDA190" s="33"/>
      <c r="MDB190" s="33"/>
      <c r="MDC190" s="33"/>
      <c r="MDD190" s="33"/>
      <c r="MDE190" s="33"/>
      <c r="MDF190" s="33"/>
      <c r="MDG190" s="33"/>
      <c r="MDH190" s="33"/>
      <c r="MDI190" s="33"/>
      <c r="MDJ190" s="33"/>
      <c r="MDK190" s="33"/>
      <c r="MDL190" s="33"/>
      <c r="MDM190" s="33"/>
      <c r="MDN190" s="33"/>
      <c r="MDO190" s="33"/>
      <c r="MDP190" s="33"/>
      <c r="MDQ190" s="33"/>
      <c r="MDR190" s="33"/>
      <c r="MDS190" s="33"/>
      <c r="MDT190" s="33"/>
      <c r="MDU190" s="33"/>
      <c r="MDV190" s="33"/>
      <c r="MDW190" s="33"/>
      <c r="MDX190" s="33"/>
      <c r="MDY190" s="33"/>
      <c r="MDZ190" s="33"/>
      <c r="MEA190" s="33"/>
      <c r="MEB190" s="33"/>
      <c r="MEC190" s="33"/>
      <c r="MED190" s="33"/>
      <c r="MEE190" s="33"/>
      <c r="MEF190" s="33"/>
      <c r="MEG190" s="33"/>
      <c r="MEH190" s="33"/>
      <c r="MEI190" s="33"/>
      <c r="MEJ190" s="33"/>
      <c r="MEK190" s="33"/>
      <c r="MEL190" s="33"/>
      <c r="MEM190" s="33"/>
      <c r="MEN190" s="33"/>
      <c r="MEO190" s="33"/>
      <c r="MEP190" s="33"/>
      <c r="MEQ190" s="33"/>
      <c r="MER190" s="33"/>
      <c r="MES190" s="33"/>
      <c r="MET190" s="33"/>
      <c r="MEU190" s="33"/>
      <c r="MEV190" s="33"/>
      <c r="MEW190" s="33"/>
      <c r="MEX190" s="33"/>
      <c r="MEY190" s="33"/>
      <c r="MEZ190" s="33"/>
      <c r="MFA190" s="33"/>
      <c r="MFB190" s="33"/>
      <c r="MFC190" s="33"/>
      <c r="MFD190" s="33"/>
      <c r="MFE190" s="33"/>
      <c r="MFF190" s="33"/>
      <c r="MFG190" s="33"/>
      <c r="MFH190" s="33"/>
      <c r="MFI190" s="33"/>
      <c r="MFJ190" s="33"/>
      <c r="MFK190" s="33"/>
      <c r="MFL190" s="33"/>
      <c r="MFM190" s="33"/>
      <c r="MFN190" s="33"/>
      <c r="MFO190" s="33"/>
      <c r="MFP190" s="33"/>
      <c r="MFQ190" s="33"/>
      <c r="MFR190" s="33"/>
      <c r="MFS190" s="33"/>
      <c r="MFT190" s="33"/>
      <c r="MFU190" s="33"/>
      <c r="MFV190" s="33"/>
      <c r="MFW190" s="33"/>
      <c r="MFX190" s="33"/>
      <c r="MFY190" s="33"/>
      <c r="MFZ190" s="33"/>
      <c r="MGA190" s="33"/>
      <c r="MGB190" s="33"/>
      <c r="MGC190" s="33"/>
      <c r="MGD190" s="33"/>
      <c r="MGE190" s="33"/>
      <c r="MGF190" s="33"/>
      <c r="MGG190" s="33"/>
      <c r="MGH190" s="33"/>
      <c r="MGI190" s="33"/>
      <c r="MGJ190" s="33"/>
      <c r="MGK190" s="33"/>
      <c r="MGL190" s="33"/>
      <c r="MGM190" s="33"/>
      <c r="MGN190" s="33"/>
      <c r="MGO190" s="33"/>
      <c r="MGP190" s="33"/>
      <c r="MGQ190" s="33"/>
      <c r="MGR190" s="33"/>
      <c r="MGS190" s="33"/>
      <c r="MGT190" s="33"/>
      <c r="MGU190" s="33"/>
      <c r="MGV190" s="33"/>
      <c r="MGW190" s="33"/>
      <c r="MGX190" s="33"/>
      <c r="MGY190" s="33"/>
      <c r="MGZ190" s="33"/>
      <c r="MHA190" s="33"/>
      <c r="MHB190" s="33"/>
      <c r="MHC190" s="33"/>
      <c r="MHD190" s="33"/>
      <c r="MHE190" s="33"/>
      <c r="MHF190" s="33"/>
      <c r="MHG190" s="33"/>
      <c r="MHH190" s="33"/>
      <c r="MHI190" s="33"/>
      <c r="MHJ190" s="33"/>
      <c r="MHK190" s="33"/>
      <c r="MHL190" s="33"/>
      <c r="MHM190" s="33"/>
      <c r="MHN190" s="33"/>
      <c r="MHO190" s="33"/>
      <c r="MHP190" s="33"/>
      <c r="MHQ190" s="33"/>
      <c r="MHR190" s="33"/>
      <c r="MHS190" s="33"/>
      <c r="MHT190" s="33"/>
      <c r="MHU190" s="33"/>
      <c r="MHV190" s="33"/>
      <c r="MHW190" s="33"/>
      <c r="MHX190" s="33"/>
      <c r="MHY190" s="33"/>
      <c r="MHZ190" s="33"/>
      <c r="MIA190" s="33"/>
      <c r="MIB190" s="33"/>
      <c r="MIC190" s="33"/>
      <c r="MID190" s="33"/>
      <c r="MIE190" s="33"/>
      <c r="MIF190" s="33"/>
      <c r="MIG190" s="33"/>
      <c r="MIH190" s="33"/>
      <c r="MII190" s="33"/>
      <c r="MIJ190" s="33"/>
      <c r="MIK190" s="33"/>
      <c r="MIL190" s="33"/>
      <c r="MIM190" s="33"/>
      <c r="MIN190" s="33"/>
      <c r="MIO190" s="33"/>
      <c r="MIP190" s="33"/>
      <c r="MIQ190" s="33"/>
      <c r="MIR190" s="33"/>
      <c r="MIS190" s="33"/>
      <c r="MIT190" s="33"/>
      <c r="MIU190" s="33"/>
      <c r="MIV190" s="33"/>
      <c r="MIW190" s="33"/>
      <c r="MIX190" s="33"/>
      <c r="MIY190" s="33"/>
      <c r="MIZ190" s="33"/>
      <c r="MJA190" s="33"/>
      <c r="MJB190" s="33"/>
      <c r="MJC190" s="33"/>
      <c r="MJD190" s="33"/>
      <c r="MJE190" s="33"/>
      <c r="MJF190" s="33"/>
      <c r="MJG190" s="33"/>
      <c r="MJH190" s="33"/>
      <c r="MJI190" s="33"/>
      <c r="MJJ190" s="33"/>
      <c r="MJK190" s="33"/>
      <c r="MJL190" s="33"/>
      <c r="MJM190" s="33"/>
      <c r="MJN190" s="33"/>
      <c r="MJO190" s="33"/>
      <c r="MJP190" s="33"/>
      <c r="MJQ190" s="33"/>
      <c r="MJR190" s="33"/>
      <c r="MJS190" s="33"/>
      <c r="MJT190" s="33"/>
      <c r="MJU190" s="33"/>
      <c r="MJV190" s="33"/>
      <c r="MJW190" s="33"/>
      <c r="MJX190" s="33"/>
      <c r="MJY190" s="33"/>
      <c r="MJZ190" s="33"/>
      <c r="MKA190" s="33"/>
      <c r="MKB190" s="33"/>
      <c r="MKC190" s="33"/>
      <c r="MKD190" s="33"/>
      <c r="MKE190" s="33"/>
      <c r="MKF190" s="33"/>
      <c r="MKG190" s="33"/>
      <c r="MKH190" s="33"/>
      <c r="MKI190" s="33"/>
      <c r="MKJ190" s="33"/>
      <c r="MKK190" s="33"/>
      <c r="MKL190" s="33"/>
      <c r="MKM190" s="33"/>
      <c r="MKN190" s="33"/>
      <c r="MKO190" s="33"/>
      <c r="MKP190" s="33"/>
      <c r="MKQ190" s="33"/>
      <c r="MKR190" s="33"/>
      <c r="MKS190" s="33"/>
      <c r="MKT190" s="33"/>
      <c r="MKU190" s="33"/>
      <c r="MKV190" s="33"/>
      <c r="MKW190" s="33"/>
      <c r="MKX190" s="33"/>
      <c r="MKY190" s="33"/>
      <c r="MKZ190" s="33"/>
      <c r="MLA190" s="33"/>
      <c r="MLB190" s="33"/>
      <c r="MLC190" s="33"/>
      <c r="MLD190" s="33"/>
      <c r="MLE190" s="33"/>
      <c r="MLF190" s="33"/>
      <c r="MLG190" s="33"/>
      <c r="MLH190" s="33"/>
      <c r="MLI190" s="33"/>
      <c r="MLJ190" s="33"/>
      <c r="MLK190" s="33"/>
      <c r="MLL190" s="33"/>
      <c r="MLM190" s="33"/>
      <c r="MLN190" s="33"/>
      <c r="MLO190" s="33"/>
      <c r="MLP190" s="33"/>
      <c r="MLQ190" s="33"/>
      <c r="MLR190" s="33"/>
      <c r="MLS190" s="33"/>
      <c r="MLT190" s="33"/>
      <c r="MLU190" s="33"/>
      <c r="MLV190" s="33"/>
      <c r="MLW190" s="33"/>
      <c r="MLX190" s="33"/>
      <c r="MLY190" s="33"/>
      <c r="MLZ190" s="33"/>
      <c r="MMA190" s="33"/>
      <c r="MMB190" s="33"/>
      <c r="MMC190" s="33"/>
      <c r="MMD190" s="33"/>
      <c r="MME190" s="33"/>
      <c r="MMF190" s="33"/>
      <c r="MMG190" s="33"/>
      <c r="MMH190" s="33"/>
      <c r="MMI190" s="33"/>
      <c r="MMJ190" s="33"/>
      <c r="MMK190" s="33"/>
      <c r="MML190" s="33"/>
      <c r="MMM190" s="33"/>
      <c r="MMN190" s="33"/>
      <c r="MMO190" s="33"/>
      <c r="MMP190" s="33"/>
      <c r="MMQ190" s="33"/>
      <c r="MMR190" s="33"/>
      <c r="MMS190" s="33"/>
      <c r="MMT190" s="33"/>
      <c r="MMU190" s="33"/>
      <c r="MMV190" s="33"/>
      <c r="MMW190" s="33"/>
      <c r="MMX190" s="33"/>
      <c r="MMY190" s="33"/>
      <c r="MMZ190" s="33"/>
      <c r="MNA190" s="33"/>
      <c r="MNB190" s="33"/>
      <c r="MNC190" s="33"/>
      <c r="MND190" s="33"/>
      <c r="MNE190" s="33"/>
      <c r="MNF190" s="33"/>
      <c r="MNG190" s="33"/>
      <c r="MNH190" s="33"/>
      <c r="MNI190" s="33"/>
      <c r="MNJ190" s="33"/>
      <c r="MNK190" s="33"/>
      <c r="MNL190" s="33"/>
      <c r="MNM190" s="33"/>
      <c r="MNN190" s="33"/>
      <c r="MNO190" s="33"/>
      <c r="MNP190" s="33"/>
      <c r="MNQ190" s="33"/>
      <c r="MNR190" s="33"/>
      <c r="MNS190" s="33"/>
      <c r="MNT190" s="33"/>
      <c r="MNU190" s="33"/>
      <c r="MNV190" s="33"/>
      <c r="MNW190" s="33"/>
      <c r="MNX190" s="33"/>
      <c r="MNY190" s="33"/>
      <c r="MNZ190" s="33"/>
      <c r="MOA190" s="33"/>
      <c r="MOB190" s="33"/>
      <c r="MOC190" s="33"/>
      <c r="MOD190" s="33"/>
      <c r="MOE190" s="33"/>
      <c r="MOF190" s="33"/>
      <c r="MOG190" s="33"/>
      <c r="MOH190" s="33"/>
      <c r="MOI190" s="33"/>
      <c r="MOJ190" s="33"/>
      <c r="MOK190" s="33"/>
      <c r="MOL190" s="33"/>
      <c r="MOM190" s="33"/>
      <c r="MON190" s="33"/>
      <c r="MOO190" s="33"/>
      <c r="MOP190" s="33"/>
      <c r="MOQ190" s="33"/>
      <c r="MOR190" s="33"/>
      <c r="MOS190" s="33"/>
      <c r="MOT190" s="33"/>
      <c r="MOU190" s="33"/>
      <c r="MOV190" s="33"/>
      <c r="MOW190" s="33"/>
      <c r="MOX190" s="33"/>
      <c r="MOY190" s="33"/>
      <c r="MOZ190" s="33"/>
      <c r="MPA190" s="33"/>
      <c r="MPB190" s="33"/>
      <c r="MPC190" s="33"/>
      <c r="MPD190" s="33"/>
      <c r="MPE190" s="33"/>
      <c r="MPF190" s="33"/>
      <c r="MPG190" s="33"/>
      <c r="MPH190" s="33"/>
      <c r="MPI190" s="33"/>
      <c r="MPJ190" s="33"/>
      <c r="MPK190" s="33"/>
      <c r="MPL190" s="33"/>
      <c r="MPM190" s="33"/>
      <c r="MPN190" s="33"/>
      <c r="MPO190" s="33"/>
      <c r="MPP190" s="33"/>
      <c r="MPQ190" s="33"/>
      <c r="MPR190" s="33"/>
      <c r="MPS190" s="33"/>
      <c r="MPT190" s="33"/>
      <c r="MPU190" s="33"/>
      <c r="MPV190" s="33"/>
      <c r="MPW190" s="33"/>
      <c r="MPX190" s="33"/>
      <c r="MPY190" s="33"/>
      <c r="MPZ190" s="33"/>
      <c r="MQA190" s="33"/>
      <c r="MQB190" s="33"/>
      <c r="MQC190" s="33"/>
      <c r="MQD190" s="33"/>
      <c r="MQE190" s="33"/>
      <c r="MQF190" s="33"/>
      <c r="MQG190" s="33"/>
      <c r="MQH190" s="33"/>
      <c r="MQI190" s="33"/>
      <c r="MQJ190" s="33"/>
      <c r="MQK190" s="33"/>
      <c r="MQL190" s="33"/>
      <c r="MQM190" s="33"/>
      <c r="MQN190" s="33"/>
      <c r="MQO190" s="33"/>
      <c r="MQP190" s="33"/>
      <c r="MQQ190" s="33"/>
      <c r="MQR190" s="33"/>
      <c r="MQS190" s="33"/>
      <c r="MQT190" s="33"/>
      <c r="MQU190" s="33"/>
      <c r="MQV190" s="33"/>
      <c r="MQW190" s="33"/>
      <c r="MQX190" s="33"/>
      <c r="MQY190" s="33"/>
      <c r="MQZ190" s="33"/>
      <c r="MRA190" s="33"/>
      <c r="MRB190" s="33"/>
      <c r="MRC190" s="33"/>
      <c r="MRD190" s="33"/>
      <c r="MRE190" s="33"/>
      <c r="MRF190" s="33"/>
      <c r="MRG190" s="33"/>
      <c r="MRH190" s="33"/>
      <c r="MRI190" s="33"/>
      <c r="MRJ190" s="33"/>
      <c r="MRK190" s="33"/>
      <c r="MRL190" s="33"/>
      <c r="MRM190" s="33"/>
      <c r="MRN190" s="33"/>
      <c r="MRO190" s="33"/>
      <c r="MRP190" s="33"/>
      <c r="MRQ190" s="33"/>
      <c r="MRR190" s="33"/>
      <c r="MRS190" s="33"/>
      <c r="MRT190" s="33"/>
      <c r="MRU190" s="33"/>
      <c r="MRV190" s="33"/>
      <c r="MRW190" s="33"/>
      <c r="MRX190" s="33"/>
      <c r="MRY190" s="33"/>
      <c r="MRZ190" s="33"/>
      <c r="MSA190" s="33"/>
      <c r="MSB190" s="33"/>
      <c r="MSC190" s="33"/>
      <c r="MSD190" s="33"/>
      <c r="MSE190" s="33"/>
      <c r="MSF190" s="33"/>
      <c r="MSG190" s="33"/>
      <c r="MSH190" s="33"/>
      <c r="MSI190" s="33"/>
      <c r="MSJ190" s="33"/>
      <c r="MSK190" s="33"/>
      <c r="MSL190" s="33"/>
      <c r="MSM190" s="33"/>
      <c r="MSN190" s="33"/>
      <c r="MSO190" s="33"/>
      <c r="MSP190" s="33"/>
      <c r="MSQ190" s="33"/>
      <c r="MSR190" s="33"/>
      <c r="MSS190" s="33"/>
      <c r="MST190" s="33"/>
      <c r="MSU190" s="33"/>
      <c r="MSV190" s="33"/>
      <c r="MSW190" s="33"/>
      <c r="MSX190" s="33"/>
      <c r="MSY190" s="33"/>
      <c r="MSZ190" s="33"/>
      <c r="MTA190" s="33"/>
      <c r="MTB190" s="33"/>
      <c r="MTC190" s="33"/>
      <c r="MTD190" s="33"/>
      <c r="MTE190" s="33"/>
      <c r="MTF190" s="33"/>
      <c r="MTG190" s="33"/>
      <c r="MTH190" s="33"/>
      <c r="MTI190" s="33"/>
      <c r="MTJ190" s="33"/>
      <c r="MTK190" s="33"/>
      <c r="MTL190" s="33"/>
      <c r="MTM190" s="33"/>
      <c r="MTN190" s="33"/>
      <c r="MTO190" s="33"/>
      <c r="MTP190" s="33"/>
      <c r="MTQ190" s="33"/>
      <c r="MTR190" s="33"/>
      <c r="MTS190" s="33"/>
      <c r="MTT190" s="33"/>
      <c r="MTU190" s="33"/>
      <c r="MTV190" s="33"/>
      <c r="MTW190" s="33"/>
      <c r="MTX190" s="33"/>
      <c r="MTY190" s="33"/>
      <c r="MTZ190" s="33"/>
      <c r="MUA190" s="33"/>
      <c r="MUB190" s="33"/>
      <c r="MUC190" s="33"/>
      <c r="MUD190" s="33"/>
      <c r="MUE190" s="33"/>
      <c r="MUF190" s="33"/>
      <c r="MUG190" s="33"/>
      <c r="MUH190" s="33"/>
      <c r="MUI190" s="33"/>
      <c r="MUJ190" s="33"/>
      <c r="MUK190" s="33"/>
      <c r="MUL190" s="33"/>
      <c r="MUM190" s="33"/>
      <c r="MUN190" s="33"/>
      <c r="MUO190" s="33"/>
      <c r="MUP190" s="33"/>
      <c r="MUQ190" s="33"/>
      <c r="MUR190" s="33"/>
      <c r="MUS190" s="33"/>
      <c r="MUT190" s="33"/>
      <c r="MUU190" s="33"/>
      <c r="MUV190" s="33"/>
      <c r="MUW190" s="33"/>
      <c r="MUX190" s="33"/>
      <c r="MUY190" s="33"/>
      <c r="MUZ190" s="33"/>
      <c r="MVA190" s="33"/>
      <c r="MVB190" s="33"/>
      <c r="MVC190" s="33"/>
      <c r="MVD190" s="33"/>
      <c r="MVE190" s="33"/>
      <c r="MVF190" s="33"/>
      <c r="MVG190" s="33"/>
      <c r="MVH190" s="33"/>
      <c r="MVI190" s="33"/>
      <c r="MVJ190" s="33"/>
      <c r="MVK190" s="33"/>
      <c r="MVL190" s="33"/>
      <c r="MVM190" s="33"/>
      <c r="MVN190" s="33"/>
      <c r="MVO190" s="33"/>
      <c r="MVP190" s="33"/>
      <c r="MVQ190" s="33"/>
      <c r="MVR190" s="33"/>
      <c r="MVS190" s="33"/>
      <c r="MVT190" s="33"/>
      <c r="MVU190" s="33"/>
      <c r="MVV190" s="33"/>
      <c r="MVW190" s="33"/>
      <c r="MVX190" s="33"/>
      <c r="MVY190" s="33"/>
      <c r="MVZ190" s="33"/>
      <c r="MWA190" s="33"/>
      <c r="MWB190" s="33"/>
      <c r="MWC190" s="33"/>
      <c r="MWD190" s="33"/>
      <c r="MWE190" s="33"/>
      <c r="MWF190" s="33"/>
      <c r="MWG190" s="33"/>
      <c r="MWH190" s="33"/>
      <c r="MWI190" s="33"/>
      <c r="MWJ190" s="33"/>
      <c r="MWK190" s="33"/>
      <c r="MWL190" s="33"/>
      <c r="MWM190" s="33"/>
      <c r="MWN190" s="33"/>
      <c r="MWO190" s="33"/>
      <c r="MWP190" s="33"/>
      <c r="MWQ190" s="33"/>
      <c r="MWR190" s="33"/>
      <c r="MWS190" s="33"/>
      <c r="MWT190" s="33"/>
      <c r="MWU190" s="33"/>
      <c r="MWV190" s="33"/>
      <c r="MWW190" s="33"/>
      <c r="MWX190" s="33"/>
      <c r="MWY190" s="33"/>
      <c r="MWZ190" s="33"/>
      <c r="MXA190" s="33"/>
      <c r="MXB190" s="33"/>
      <c r="MXC190" s="33"/>
      <c r="MXD190" s="33"/>
      <c r="MXE190" s="33"/>
      <c r="MXF190" s="33"/>
      <c r="MXG190" s="33"/>
      <c r="MXH190" s="33"/>
      <c r="MXI190" s="33"/>
      <c r="MXJ190" s="33"/>
      <c r="MXK190" s="33"/>
      <c r="MXL190" s="33"/>
      <c r="MXM190" s="33"/>
      <c r="MXN190" s="33"/>
      <c r="MXO190" s="33"/>
      <c r="MXP190" s="33"/>
      <c r="MXQ190" s="33"/>
      <c r="MXR190" s="33"/>
      <c r="MXS190" s="33"/>
      <c r="MXT190" s="33"/>
      <c r="MXU190" s="33"/>
      <c r="MXV190" s="33"/>
      <c r="MXW190" s="33"/>
      <c r="MXX190" s="33"/>
      <c r="MXY190" s="33"/>
      <c r="MXZ190" s="33"/>
      <c r="MYA190" s="33"/>
      <c r="MYB190" s="33"/>
      <c r="MYC190" s="33"/>
      <c r="MYD190" s="33"/>
      <c r="MYE190" s="33"/>
      <c r="MYF190" s="33"/>
      <c r="MYG190" s="33"/>
      <c r="MYH190" s="33"/>
      <c r="MYI190" s="33"/>
      <c r="MYJ190" s="33"/>
      <c r="MYK190" s="33"/>
      <c r="MYL190" s="33"/>
      <c r="MYM190" s="33"/>
      <c r="MYN190" s="33"/>
      <c r="MYO190" s="33"/>
      <c r="MYP190" s="33"/>
      <c r="MYQ190" s="33"/>
      <c r="MYR190" s="33"/>
      <c r="MYS190" s="33"/>
      <c r="MYT190" s="33"/>
      <c r="MYU190" s="33"/>
      <c r="MYV190" s="33"/>
      <c r="MYW190" s="33"/>
      <c r="MYX190" s="33"/>
      <c r="MYY190" s="33"/>
      <c r="MYZ190" s="33"/>
      <c r="MZA190" s="33"/>
      <c r="MZB190" s="33"/>
      <c r="MZC190" s="33"/>
      <c r="MZD190" s="33"/>
      <c r="MZE190" s="33"/>
      <c r="MZF190" s="33"/>
      <c r="MZG190" s="33"/>
      <c r="MZH190" s="33"/>
      <c r="MZI190" s="33"/>
      <c r="MZJ190" s="33"/>
      <c r="MZK190" s="33"/>
      <c r="MZL190" s="33"/>
      <c r="MZM190" s="33"/>
      <c r="MZN190" s="33"/>
      <c r="MZO190" s="33"/>
      <c r="MZP190" s="33"/>
      <c r="MZQ190" s="33"/>
      <c r="MZR190" s="33"/>
      <c r="MZS190" s="33"/>
      <c r="MZT190" s="33"/>
      <c r="MZU190" s="33"/>
      <c r="MZV190" s="33"/>
      <c r="MZW190" s="33"/>
      <c r="MZX190" s="33"/>
      <c r="MZY190" s="33"/>
      <c r="MZZ190" s="33"/>
      <c r="NAA190" s="33"/>
      <c r="NAB190" s="33"/>
      <c r="NAC190" s="33"/>
      <c r="NAD190" s="33"/>
      <c r="NAE190" s="33"/>
      <c r="NAF190" s="33"/>
      <c r="NAG190" s="33"/>
      <c r="NAH190" s="33"/>
      <c r="NAI190" s="33"/>
      <c r="NAJ190" s="33"/>
      <c r="NAK190" s="33"/>
      <c r="NAL190" s="33"/>
      <c r="NAM190" s="33"/>
      <c r="NAN190" s="33"/>
      <c r="NAO190" s="33"/>
      <c r="NAP190" s="33"/>
      <c r="NAQ190" s="33"/>
      <c r="NAR190" s="33"/>
      <c r="NAS190" s="33"/>
      <c r="NAT190" s="33"/>
      <c r="NAU190" s="33"/>
      <c r="NAV190" s="33"/>
      <c r="NAW190" s="33"/>
      <c r="NAX190" s="33"/>
      <c r="NAY190" s="33"/>
      <c r="NAZ190" s="33"/>
      <c r="NBA190" s="33"/>
      <c r="NBB190" s="33"/>
      <c r="NBC190" s="33"/>
      <c r="NBD190" s="33"/>
      <c r="NBE190" s="33"/>
      <c r="NBF190" s="33"/>
      <c r="NBG190" s="33"/>
      <c r="NBH190" s="33"/>
      <c r="NBI190" s="33"/>
      <c r="NBJ190" s="33"/>
      <c r="NBK190" s="33"/>
      <c r="NBL190" s="33"/>
      <c r="NBM190" s="33"/>
      <c r="NBN190" s="33"/>
      <c r="NBO190" s="33"/>
      <c r="NBP190" s="33"/>
      <c r="NBQ190" s="33"/>
      <c r="NBR190" s="33"/>
      <c r="NBS190" s="33"/>
      <c r="NBT190" s="33"/>
      <c r="NBU190" s="33"/>
      <c r="NBV190" s="33"/>
      <c r="NBW190" s="33"/>
      <c r="NBX190" s="33"/>
      <c r="NBY190" s="33"/>
      <c r="NBZ190" s="33"/>
      <c r="NCA190" s="33"/>
      <c r="NCB190" s="33"/>
      <c r="NCC190" s="33"/>
      <c r="NCD190" s="33"/>
      <c r="NCE190" s="33"/>
      <c r="NCF190" s="33"/>
      <c r="NCG190" s="33"/>
      <c r="NCH190" s="33"/>
      <c r="NCI190" s="33"/>
      <c r="NCJ190" s="33"/>
      <c r="NCK190" s="33"/>
      <c r="NCL190" s="33"/>
      <c r="NCM190" s="33"/>
      <c r="NCN190" s="33"/>
      <c r="NCO190" s="33"/>
      <c r="NCP190" s="33"/>
      <c r="NCQ190" s="33"/>
      <c r="NCR190" s="33"/>
      <c r="NCS190" s="33"/>
      <c r="NCT190" s="33"/>
      <c r="NCU190" s="33"/>
      <c r="NCV190" s="33"/>
      <c r="NCW190" s="33"/>
      <c r="NCX190" s="33"/>
      <c r="NCY190" s="33"/>
      <c r="NCZ190" s="33"/>
      <c r="NDA190" s="33"/>
      <c r="NDB190" s="33"/>
      <c r="NDC190" s="33"/>
      <c r="NDD190" s="33"/>
      <c r="NDE190" s="33"/>
      <c r="NDF190" s="33"/>
      <c r="NDG190" s="33"/>
      <c r="NDH190" s="33"/>
      <c r="NDI190" s="33"/>
      <c r="NDJ190" s="33"/>
      <c r="NDK190" s="33"/>
      <c r="NDL190" s="33"/>
      <c r="NDM190" s="33"/>
      <c r="NDN190" s="33"/>
      <c r="NDO190" s="33"/>
      <c r="NDP190" s="33"/>
      <c r="NDQ190" s="33"/>
      <c r="NDR190" s="33"/>
      <c r="NDS190" s="33"/>
      <c r="NDT190" s="33"/>
      <c r="NDU190" s="33"/>
      <c r="NDV190" s="33"/>
      <c r="NDW190" s="33"/>
      <c r="NDX190" s="33"/>
      <c r="NDY190" s="33"/>
      <c r="NDZ190" s="33"/>
      <c r="NEA190" s="33"/>
      <c r="NEB190" s="33"/>
      <c r="NEC190" s="33"/>
      <c r="NED190" s="33"/>
      <c r="NEE190" s="33"/>
      <c r="NEF190" s="33"/>
      <c r="NEG190" s="33"/>
      <c r="NEH190" s="33"/>
      <c r="NEI190" s="33"/>
      <c r="NEJ190" s="33"/>
      <c r="NEK190" s="33"/>
      <c r="NEL190" s="33"/>
      <c r="NEM190" s="33"/>
      <c r="NEN190" s="33"/>
      <c r="NEO190" s="33"/>
      <c r="NEP190" s="33"/>
      <c r="NEQ190" s="33"/>
      <c r="NER190" s="33"/>
      <c r="NES190" s="33"/>
      <c r="NET190" s="33"/>
      <c r="NEU190" s="33"/>
      <c r="NEV190" s="33"/>
      <c r="NEW190" s="33"/>
      <c r="NEX190" s="33"/>
      <c r="NEY190" s="33"/>
      <c r="NEZ190" s="33"/>
      <c r="NFA190" s="33"/>
      <c r="NFB190" s="33"/>
      <c r="NFC190" s="33"/>
      <c r="NFD190" s="33"/>
      <c r="NFE190" s="33"/>
      <c r="NFF190" s="33"/>
      <c r="NFG190" s="33"/>
      <c r="NFH190" s="33"/>
      <c r="NFI190" s="33"/>
      <c r="NFJ190" s="33"/>
      <c r="NFK190" s="33"/>
      <c r="NFL190" s="33"/>
      <c r="NFM190" s="33"/>
      <c r="NFN190" s="33"/>
      <c r="NFO190" s="33"/>
      <c r="NFP190" s="33"/>
      <c r="NFQ190" s="33"/>
      <c r="NFR190" s="33"/>
      <c r="NFS190" s="33"/>
      <c r="NFT190" s="33"/>
      <c r="NFU190" s="33"/>
      <c r="NFV190" s="33"/>
      <c r="NFW190" s="33"/>
      <c r="NFX190" s="33"/>
      <c r="NFY190" s="33"/>
      <c r="NFZ190" s="33"/>
      <c r="NGA190" s="33"/>
      <c r="NGB190" s="33"/>
      <c r="NGC190" s="33"/>
      <c r="NGD190" s="33"/>
      <c r="NGE190" s="33"/>
      <c r="NGF190" s="33"/>
      <c r="NGG190" s="33"/>
      <c r="NGH190" s="33"/>
      <c r="NGI190" s="33"/>
      <c r="NGJ190" s="33"/>
      <c r="NGK190" s="33"/>
      <c r="NGL190" s="33"/>
      <c r="NGM190" s="33"/>
      <c r="NGN190" s="33"/>
      <c r="NGO190" s="33"/>
      <c r="NGP190" s="33"/>
      <c r="NGQ190" s="33"/>
      <c r="NGR190" s="33"/>
      <c r="NGS190" s="33"/>
      <c r="NGT190" s="33"/>
      <c r="NGU190" s="33"/>
      <c r="NGV190" s="33"/>
      <c r="NGW190" s="33"/>
      <c r="NGX190" s="33"/>
      <c r="NGY190" s="33"/>
      <c r="NGZ190" s="33"/>
      <c r="NHA190" s="33"/>
      <c r="NHB190" s="33"/>
      <c r="NHC190" s="33"/>
      <c r="NHD190" s="33"/>
      <c r="NHE190" s="33"/>
      <c r="NHF190" s="33"/>
      <c r="NHG190" s="33"/>
      <c r="NHH190" s="33"/>
      <c r="NHI190" s="33"/>
      <c r="NHJ190" s="33"/>
      <c r="NHK190" s="33"/>
      <c r="NHL190" s="33"/>
      <c r="NHM190" s="33"/>
      <c r="NHN190" s="33"/>
      <c r="NHO190" s="33"/>
      <c r="NHP190" s="33"/>
      <c r="NHQ190" s="33"/>
      <c r="NHR190" s="33"/>
      <c r="NHS190" s="33"/>
      <c r="NHT190" s="33"/>
      <c r="NHU190" s="33"/>
      <c r="NHV190" s="33"/>
      <c r="NHW190" s="33"/>
      <c r="NHX190" s="33"/>
      <c r="NHY190" s="33"/>
      <c r="NHZ190" s="33"/>
      <c r="NIA190" s="33"/>
      <c r="NIB190" s="33"/>
      <c r="NIC190" s="33"/>
      <c r="NID190" s="33"/>
      <c r="NIE190" s="33"/>
      <c r="NIF190" s="33"/>
      <c r="NIG190" s="33"/>
      <c r="NIH190" s="33"/>
      <c r="NII190" s="33"/>
      <c r="NIJ190" s="33"/>
      <c r="NIK190" s="33"/>
      <c r="NIL190" s="33"/>
      <c r="NIM190" s="33"/>
      <c r="NIN190" s="33"/>
      <c r="NIO190" s="33"/>
      <c r="NIP190" s="33"/>
      <c r="NIQ190" s="33"/>
      <c r="NIR190" s="33"/>
      <c r="NIS190" s="33"/>
      <c r="NIT190" s="33"/>
      <c r="NIU190" s="33"/>
      <c r="NIV190" s="33"/>
      <c r="NIW190" s="33"/>
      <c r="NIX190" s="33"/>
      <c r="NIY190" s="33"/>
      <c r="NIZ190" s="33"/>
      <c r="NJA190" s="33"/>
      <c r="NJB190" s="33"/>
      <c r="NJC190" s="33"/>
      <c r="NJD190" s="33"/>
      <c r="NJE190" s="33"/>
      <c r="NJF190" s="33"/>
      <c r="NJG190" s="33"/>
      <c r="NJH190" s="33"/>
      <c r="NJI190" s="33"/>
      <c r="NJJ190" s="33"/>
      <c r="NJK190" s="33"/>
      <c r="NJL190" s="33"/>
      <c r="NJM190" s="33"/>
      <c r="NJN190" s="33"/>
      <c r="NJO190" s="33"/>
      <c r="NJP190" s="33"/>
      <c r="NJQ190" s="33"/>
      <c r="NJR190" s="33"/>
      <c r="NJS190" s="33"/>
      <c r="NJT190" s="33"/>
      <c r="NJU190" s="33"/>
      <c r="NJV190" s="33"/>
      <c r="NJW190" s="33"/>
      <c r="NJX190" s="33"/>
      <c r="NJY190" s="33"/>
      <c r="NJZ190" s="33"/>
      <c r="NKA190" s="33"/>
      <c r="NKB190" s="33"/>
      <c r="NKC190" s="33"/>
      <c r="NKD190" s="33"/>
      <c r="NKE190" s="33"/>
      <c r="NKF190" s="33"/>
      <c r="NKG190" s="33"/>
      <c r="NKH190" s="33"/>
      <c r="NKI190" s="33"/>
      <c r="NKJ190" s="33"/>
      <c r="NKK190" s="33"/>
      <c r="NKL190" s="33"/>
      <c r="NKM190" s="33"/>
      <c r="NKN190" s="33"/>
      <c r="NKO190" s="33"/>
      <c r="NKP190" s="33"/>
      <c r="NKQ190" s="33"/>
      <c r="NKR190" s="33"/>
      <c r="NKS190" s="33"/>
      <c r="NKT190" s="33"/>
      <c r="NKU190" s="33"/>
      <c r="NKV190" s="33"/>
      <c r="NKW190" s="33"/>
      <c r="NKX190" s="33"/>
      <c r="NKY190" s="33"/>
      <c r="NKZ190" s="33"/>
      <c r="NLA190" s="33"/>
      <c r="NLB190" s="33"/>
      <c r="NLC190" s="33"/>
      <c r="NLD190" s="33"/>
      <c r="NLE190" s="33"/>
      <c r="NLF190" s="33"/>
      <c r="NLG190" s="33"/>
      <c r="NLH190" s="33"/>
      <c r="NLI190" s="33"/>
      <c r="NLJ190" s="33"/>
      <c r="NLK190" s="33"/>
      <c r="NLL190" s="33"/>
      <c r="NLM190" s="33"/>
      <c r="NLN190" s="33"/>
      <c r="NLO190" s="33"/>
      <c r="NLP190" s="33"/>
      <c r="NLQ190" s="33"/>
      <c r="NLR190" s="33"/>
      <c r="NLS190" s="33"/>
      <c r="NLT190" s="33"/>
      <c r="NLU190" s="33"/>
      <c r="NLV190" s="33"/>
      <c r="NLW190" s="33"/>
      <c r="NLX190" s="33"/>
      <c r="NLY190" s="33"/>
      <c r="NLZ190" s="33"/>
      <c r="NMA190" s="33"/>
      <c r="NMB190" s="33"/>
      <c r="NMC190" s="33"/>
      <c r="NMD190" s="33"/>
      <c r="NME190" s="33"/>
      <c r="NMF190" s="33"/>
      <c r="NMG190" s="33"/>
      <c r="NMH190" s="33"/>
      <c r="NMI190" s="33"/>
      <c r="NMJ190" s="33"/>
      <c r="NMK190" s="33"/>
      <c r="NML190" s="33"/>
      <c r="NMM190" s="33"/>
      <c r="NMN190" s="33"/>
      <c r="NMO190" s="33"/>
      <c r="NMP190" s="33"/>
      <c r="NMQ190" s="33"/>
      <c r="NMR190" s="33"/>
      <c r="NMS190" s="33"/>
      <c r="NMT190" s="33"/>
      <c r="NMU190" s="33"/>
      <c r="NMV190" s="33"/>
      <c r="NMW190" s="33"/>
      <c r="NMX190" s="33"/>
      <c r="NMY190" s="33"/>
      <c r="NMZ190" s="33"/>
      <c r="NNA190" s="33"/>
      <c r="NNB190" s="33"/>
      <c r="NNC190" s="33"/>
      <c r="NND190" s="33"/>
      <c r="NNE190" s="33"/>
      <c r="NNF190" s="33"/>
      <c r="NNG190" s="33"/>
      <c r="NNH190" s="33"/>
      <c r="NNI190" s="33"/>
      <c r="NNJ190" s="33"/>
      <c r="NNK190" s="33"/>
      <c r="NNL190" s="33"/>
      <c r="NNM190" s="33"/>
      <c r="NNN190" s="33"/>
      <c r="NNO190" s="33"/>
      <c r="NNP190" s="33"/>
      <c r="NNQ190" s="33"/>
      <c r="NNR190" s="33"/>
      <c r="NNS190" s="33"/>
      <c r="NNT190" s="33"/>
      <c r="NNU190" s="33"/>
      <c r="NNV190" s="33"/>
      <c r="NNW190" s="33"/>
      <c r="NNX190" s="33"/>
      <c r="NNY190" s="33"/>
      <c r="NNZ190" s="33"/>
      <c r="NOA190" s="33"/>
      <c r="NOB190" s="33"/>
      <c r="NOC190" s="33"/>
      <c r="NOD190" s="33"/>
      <c r="NOE190" s="33"/>
      <c r="NOF190" s="33"/>
      <c r="NOG190" s="33"/>
      <c r="NOH190" s="33"/>
      <c r="NOI190" s="33"/>
      <c r="NOJ190" s="33"/>
      <c r="NOK190" s="33"/>
      <c r="NOL190" s="33"/>
      <c r="NOM190" s="33"/>
      <c r="NON190" s="33"/>
      <c r="NOO190" s="33"/>
      <c r="NOP190" s="33"/>
      <c r="NOQ190" s="33"/>
      <c r="NOR190" s="33"/>
      <c r="NOS190" s="33"/>
      <c r="NOT190" s="33"/>
      <c r="NOU190" s="33"/>
      <c r="NOV190" s="33"/>
      <c r="NOW190" s="33"/>
      <c r="NOX190" s="33"/>
      <c r="NOY190" s="33"/>
      <c r="NOZ190" s="33"/>
      <c r="NPA190" s="33"/>
      <c r="NPB190" s="33"/>
      <c r="NPC190" s="33"/>
      <c r="NPD190" s="33"/>
      <c r="NPE190" s="33"/>
      <c r="NPF190" s="33"/>
      <c r="NPG190" s="33"/>
      <c r="NPH190" s="33"/>
      <c r="NPI190" s="33"/>
      <c r="NPJ190" s="33"/>
      <c r="NPK190" s="33"/>
      <c r="NPL190" s="33"/>
      <c r="NPM190" s="33"/>
      <c r="NPN190" s="33"/>
      <c r="NPO190" s="33"/>
      <c r="NPP190" s="33"/>
      <c r="NPQ190" s="33"/>
      <c r="NPR190" s="33"/>
      <c r="NPS190" s="33"/>
      <c r="NPT190" s="33"/>
      <c r="NPU190" s="33"/>
      <c r="NPV190" s="33"/>
      <c r="NPW190" s="33"/>
      <c r="NPX190" s="33"/>
      <c r="NPY190" s="33"/>
      <c r="NPZ190" s="33"/>
      <c r="NQA190" s="33"/>
      <c r="NQB190" s="33"/>
      <c r="NQC190" s="33"/>
      <c r="NQD190" s="33"/>
      <c r="NQE190" s="33"/>
      <c r="NQF190" s="33"/>
      <c r="NQG190" s="33"/>
      <c r="NQH190" s="33"/>
      <c r="NQI190" s="33"/>
      <c r="NQJ190" s="33"/>
      <c r="NQK190" s="33"/>
      <c r="NQL190" s="33"/>
      <c r="NQM190" s="33"/>
      <c r="NQN190" s="33"/>
      <c r="NQO190" s="33"/>
      <c r="NQP190" s="33"/>
      <c r="NQQ190" s="33"/>
      <c r="NQR190" s="33"/>
      <c r="NQS190" s="33"/>
      <c r="NQT190" s="33"/>
      <c r="NQU190" s="33"/>
      <c r="NQV190" s="33"/>
      <c r="NQW190" s="33"/>
      <c r="NQX190" s="33"/>
      <c r="NQY190" s="33"/>
      <c r="NQZ190" s="33"/>
      <c r="NRA190" s="33"/>
      <c r="NRB190" s="33"/>
      <c r="NRC190" s="33"/>
      <c r="NRD190" s="33"/>
      <c r="NRE190" s="33"/>
      <c r="NRF190" s="33"/>
      <c r="NRG190" s="33"/>
      <c r="NRH190" s="33"/>
      <c r="NRI190" s="33"/>
      <c r="NRJ190" s="33"/>
      <c r="NRK190" s="33"/>
      <c r="NRL190" s="33"/>
      <c r="NRM190" s="33"/>
      <c r="NRN190" s="33"/>
      <c r="NRO190" s="33"/>
      <c r="NRP190" s="33"/>
      <c r="NRQ190" s="33"/>
      <c r="NRR190" s="33"/>
      <c r="NRS190" s="33"/>
      <c r="NRT190" s="33"/>
      <c r="NRU190" s="33"/>
      <c r="NRV190" s="33"/>
      <c r="NRW190" s="33"/>
      <c r="NRX190" s="33"/>
      <c r="NRY190" s="33"/>
      <c r="NRZ190" s="33"/>
      <c r="NSA190" s="33"/>
      <c r="NSB190" s="33"/>
      <c r="NSC190" s="33"/>
      <c r="NSD190" s="33"/>
      <c r="NSE190" s="33"/>
      <c r="NSF190" s="33"/>
      <c r="NSG190" s="33"/>
      <c r="NSH190" s="33"/>
      <c r="NSI190" s="33"/>
      <c r="NSJ190" s="33"/>
      <c r="NSK190" s="33"/>
      <c r="NSL190" s="33"/>
      <c r="NSM190" s="33"/>
      <c r="NSN190" s="33"/>
      <c r="NSO190" s="33"/>
      <c r="NSP190" s="33"/>
      <c r="NSQ190" s="33"/>
      <c r="NSR190" s="33"/>
      <c r="NSS190" s="33"/>
      <c r="NST190" s="33"/>
      <c r="NSU190" s="33"/>
      <c r="NSV190" s="33"/>
      <c r="NSW190" s="33"/>
      <c r="NSX190" s="33"/>
      <c r="NSY190" s="33"/>
      <c r="NSZ190" s="33"/>
      <c r="NTA190" s="33"/>
      <c r="NTB190" s="33"/>
      <c r="NTC190" s="33"/>
      <c r="NTD190" s="33"/>
      <c r="NTE190" s="33"/>
      <c r="NTF190" s="33"/>
      <c r="NTG190" s="33"/>
      <c r="NTH190" s="33"/>
      <c r="NTI190" s="33"/>
      <c r="NTJ190" s="33"/>
      <c r="NTK190" s="33"/>
      <c r="NTL190" s="33"/>
      <c r="NTM190" s="33"/>
      <c r="NTN190" s="33"/>
      <c r="NTO190" s="33"/>
      <c r="NTP190" s="33"/>
      <c r="NTQ190" s="33"/>
      <c r="NTR190" s="33"/>
      <c r="NTS190" s="33"/>
      <c r="NTT190" s="33"/>
      <c r="NTU190" s="33"/>
      <c r="NTV190" s="33"/>
      <c r="NTW190" s="33"/>
      <c r="NTX190" s="33"/>
      <c r="NTY190" s="33"/>
      <c r="NTZ190" s="33"/>
      <c r="NUA190" s="33"/>
      <c r="NUB190" s="33"/>
      <c r="NUC190" s="33"/>
      <c r="NUD190" s="33"/>
      <c r="NUE190" s="33"/>
      <c r="NUF190" s="33"/>
      <c r="NUG190" s="33"/>
      <c r="NUH190" s="33"/>
      <c r="NUI190" s="33"/>
      <c r="NUJ190" s="33"/>
      <c r="NUK190" s="33"/>
      <c r="NUL190" s="33"/>
      <c r="NUM190" s="33"/>
      <c r="NUN190" s="33"/>
      <c r="NUO190" s="33"/>
      <c r="NUP190" s="33"/>
      <c r="NUQ190" s="33"/>
      <c r="NUR190" s="33"/>
      <c r="NUS190" s="33"/>
      <c r="NUT190" s="33"/>
      <c r="NUU190" s="33"/>
      <c r="NUV190" s="33"/>
      <c r="NUW190" s="33"/>
      <c r="NUX190" s="33"/>
      <c r="NUY190" s="33"/>
      <c r="NUZ190" s="33"/>
      <c r="NVA190" s="33"/>
      <c r="NVB190" s="33"/>
      <c r="NVC190" s="33"/>
      <c r="NVD190" s="33"/>
      <c r="NVE190" s="33"/>
      <c r="NVF190" s="33"/>
      <c r="NVG190" s="33"/>
      <c r="NVH190" s="33"/>
      <c r="NVI190" s="33"/>
      <c r="NVJ190" s="33"/>
      <c r="NVK190" s="33"/>
      <c r="NVL190" s="33"/>
      <c r="NVM190" s="33"/>
      <c r="NVN190" s="33"/>
      <c r="NVO190" s="33"/>
      <c r="NVP190" s="33"/>
      <c r="NVQ190" s="33"/>
      <c r="NVR190" s="33"/>
      <c r="NVS190" s="33"/>
      <c r="NVT190" s="33"/>
      <c r="NVU190" s="33"/>
      <c r="NVV190" s="33"/>
      <c r="NVW190" s="33"/>
      <c r="NVX190" s="33"/>
      <c r="NVY190" s="33"/>
      <c r="NVZ190" s="33"/>
      <c r="NWA190" s="33"/>
      <c r="NWB190" s="33"/>
      <c r="NWC190" s="33"/>
      <c r="NWD190" s="33"/>
      <c r="NWE190" s="33"/>
      <c r="NWF190" s="33"/>
      <c r="NWG190" s="33"/>
      <c r="NWH190" s="33"/>
      <c r="NWI190" s="33"/>
      <c r="NWJ190" s="33"/>
      <c r="NWK190" s="33"/>
      <c r="NWL190" s="33"/>
      <c r="NWM190" s="33"/>
      <c r="NWN190" s="33"/>
      <c r="NWO190" s="33"/>
      <c r="NWP190" s="33"/>
      <c r="NWQ190" s="33"/>
      <c r="NWR190" s="33"/>
      <c r="NWS190" s="33"/>
      <c r="NWT190" s="33"/>
      <c r="NWU190" s="33"/>
      <c r="NWV190" s="33"/>
      <c r="NWW190" s="33"/>
      <c r="NWX190" s="33"/>
      <c r="NWY190" s="33"/>
      <c r="NWZ190" s="33"/>
      <c r="NXA190" s="33"/>
      <c r="NXB190" s="33"/>
      <c r="NXC190" s="33"/>
      <c r="NXD190" s="33"/>
      <c r="NXE190" s="33"/>
      <c r="NXF190" s="33"/>
      <c r="NXG190" s="33"/>
      <c r="NXH190" s="33"/>
      <c r="NXI190" s="33"/>
      <c r="NXJ190" s="33"/>
      <c r="NXK190" s="33"/>
      <c r="NXL190" s="33"/>
      <c r="NXM190" s="33"/>
      <c r="NXN190" s="33"/>
      <c r="NXO190" s="33"/>
      <c r="NXP190" s="33"/>
      <c r="NXQ190" s="33"/>
      <c r="NXR190" s="33"/>
      <c r="NXS190" s="33"/>
      <c r="NXT190" s="33"/>
      <c r="NXU190" s="33"/>
      <c r="NXV190" s="33"/>
      <c r="NXW190" s="33"/>
      <c r="NXX190" s="33"/>
      <c r="NXY190" s="33"/>
      <c r="NXZ190" s="33"/>
      <c r="NYA190" s="33"/>
      <c r="NYB190" s="33"/>
      <c r="NYC190" s="33"/>
      <c r="NYD190" s="33"/>
      <c r="NYE190" s="33"/>
      <c r="NYF190" s="33"/>
      <c r="NYG190" s="33"/>
      <c r="NYH190" s="33"/>
      <c r="NYI190" s="33"/>
      <c r="NYJ190" s="33"/>
      <c r="NYK190" s="33"/>
      <c r="NYL190" s="33"/>
      <c r="NYM190" s="33"/>
      <c r="NYN190" s="33"/>
      <c r="NYO190" s="33"/>
      <c r="NYP190" s="33"/>
      <c r="NYQ190" s="33"/>
      <c r="NYR190" s="33"/>
      <c r="NYS190" s="33"/>
      <c r="NYT190" s="33"/>
      <c r="NYU190" s="33"/>
      <c r="NYV190" s="33"/>
      <c r="NYW190" s="33"/>
      <c r="NYX190" s="33"/>
      <c r="NYY190" s="33"/>
      <c r="NYZ190" s="33"/>
      <c r="NZA190" s="33"/>
      <c r="NZB190" s="33"/>
      <c r="NZC190" s="33"/>
      <c r="NZD190" s="33"/>
      <c r="NZE190" s="33"/>
      <c r="NZF190" s="33"/>
      <c r="NZG190" s="33"/>
      <c r="NZH190" s="33"/>
      <c r="NZI190" s="33"/>
      <c r="NZJ190" s="33"/>
      <c r="NZK190" s="33"/>
      <c r="NZL190" s="33"/>
      <c r="NZM190" s="33"/>
      <c r="NZN190" s="33"/>
      <c r="NZO190" s="33"/>
      <c r="NZP190" s="33"/>
      <c r="NZQ190" s="33"/>
      <c r="NZR190" s="33"/>
      <c r="NZS190" s="33"/>
      <c r="NZT190" s="33"/>
      <c r="NZU190" s="33"/>
      <c r="NZV190" s="33"/>
      <c r="NZW190" s="33"/>
      <c r="NZX190" s="33"/>
      <c r="NZY190" s="33"/>
      <c r="NZZ190" s="33"/>
      <c r="OAA190" s="33"/>
      <c r="OAB190" s="33"/>
      <c r="OAC190" s="33"/>
      <c r="OAD190" s="33"/>
      <c r="OAE190" s="33"/>
      <c r="OAF190" s="33"/>
      <c r="OAG190" s="33"/>
      <c r="OAH190" s="33"/>
      <c r="OAI190" s="33"/>
      <c r="OAJ190" s="33"/>
      <c r="OAK190" s="33"/>
      <c r="OAL190" s="33"/>
      <c r="OAM190" s="33"/>
      <c r="OAN190" s="33"/>
      <c r="OAO190" s="33"/>
      <c r="OAP190" s="33"/>
      <c r="OAQ190" s="33"/>
      <c r="OAR190" s="33"/>
      <c r="OAS190" s="33"/>
      <c r="OAT190" s="33"/>
      <c r="OAU190" s="33"/>
      <c r="OAV190" s="33"/>
      <c r="OAW190" s="33"/>
      <c r="OAX190" s="33"/>
      <c r="OAY190" s="33"/>
      <c r="OAZ190" s="33"/>
      <c r="OBA190" s="33"/>
      <c r="OBB190" s="33"/>
      <c r="OBC190" s="33"/>
      <c r="OBD190" s="33"/>
      <c r="OBE190" s="33"/>
      <c r="OBF190" s="33"/>
      <c r="OBG190" s="33"/>
      <c r="OBH190" s="33"/>
      <c r="OBI190" s="33"/>
      <c r="OBJ190" s="33"/>
      <c r="OBK190" s="33"/>
      <c r="OBL190" s="33"/>
      <c r="OBM190" s="33"/>
      <c r="OBN190" s="33"/>
      <c r="OBO190" s="33"/>
      <c r="OBP190" s="33"/>
      <c r="OBQ190" s="33"/>
      <c r="OBR190" s="33"/>
      <c r="OBS190" s="33"/>
      <c r="OBT190" s="33"/>
      <c r="OBU190" s="33"/>
      <c r="OBV190" s="33"/>
      <c r="OBW190" s="33"/>
      <c r="OBX190" s="33"/>
      <c r="OBY190" s="33"/>
      <c r="OBZ190" s="33"/>
      <c r="OCA190" s="33"/>
      <c r="OCB190" s="33"/>
      <c r="OCC190" s="33"/>
      <c r="OCD190" s="33"/>
      <c r="OCE190" s="33"/>
      <c r="OCF190" s="33"/>
      <c r="OCG190" s="33"/>
      <c r="OCH190" s="33"/>
      <c r="OCI190" s="33"/>
      <c r="OCJ190" s="33"/>
      <c r="OCK190" s="33"/>
      <c r="OCL190" s="33"/>
      <c r="OCM190" s="33"/>
      <c r="OCN190" s="33"/>
      <c r="OCO190" s="33"/>
      <c r="OCP190" s="33"/>
      <c r="OCQ190" s="33"/>
      <c r="OCR190" s="33"/>
      <c r="OCS190" s="33"/>
      <c r="OCT190" s="33"/>
      <c r="OCU190" s="33"/>
      <c r="OCV190" s="33"/>
      <c r="OCW190" s="33"/>
      <c r="OCX190" s="33"/>
      <c r="OCY190" s="33"/>
      <c r="OCZ190" s="33"/>
      <c r="ODA190" s="33"/>
      <c r="ODB190" s="33"/>
      <c r="ODC190" s="33"/>
      <c r="ODD190" s="33"/>
      <c r="ODE190" s="33"/>
      <c r="ODF190" s="33"/>
      <c r="ODG190" s="33"/>
      <c r="ODH190" s="33"/>
      <c r="ODI190" s="33"/>
      <c r="ODJ190" s="33"/>
      <c r="ODK190" s="33"/>
      <c r="ODL190" s="33"/>
      <c r="ODM190" s="33"/>
      <c r="ODN190" s="33"/>
      <c r="ODO190" s="33"/>
      <c r="ODP190" s="33"/>
      <c r="ODQ190" s="33"/>
      <c r="ODR190" s="33"/>
      <c r="ODS190" s="33"/>
      <c r="ODT190" s="33"/>
      <c r="ODU190" s="33"/>
      <c r="ODV190" s="33"/>
      <c r="ODW190" s="33"/>
      <c r="ODX190" s="33"/>
      <c r="ODY190" s="33"/>
      <c r="ODZ190" s="33"/>
      <c r="OEA190" s="33"/>
      <c r="OEB190" s="33"/>
      <c r="OEC190" s="33"/>
      <c r="OED190" s="33"/>
      <c r="OEE190" s="33"/>
      <c r="OEF190" s="33"/>
      <c r="OEG190" s="33"/>
      <c r="OEH190" s="33"/>
      <c r="OEI190" s="33"/>
      <c r="OEJ190" s="33"/>
      <c r="OEK190" s="33"/>
      <c r="OEL190" s="33"/>
      <c r="OEM190" s="33"/>
      <c r="OEN190" s="33"/>
      <c r="OEO190" s="33"/>
      <c r="OEP190" s="33"/>
      <c r="OEQ190" s="33"/>
      <c r="OER190" s="33"/>
      <c r="OES190" s="33"/>
      <c r="OET190" s="33"/>
      <c r="OEU190" s="33"/>
      <c r="OEV190" s="33"/>
      <c r="OEW190" s="33"/>
      <c r="OEX190" s="33"/>
      <c r="OEY190" s="33"/>
      <c r="OEZ190" s="33"/>
      <c r="OFA190" s="33"/>
      <c r="OFB190" s="33"/>
      <c r="OFC190" s="33"/>
      <c r="OFD190" s="33"/>
      <c r="OFE190" s="33"/>
      <c r="OFF190" s="33"/>
      <c r="OFG190" s="33"/>
      <c r="OFH190" s="33"/>
      <c r="OFI190" s="33"/>
      <c r="OFJ190" s="33"/>
      <c r="OFK190" s="33"/>
      <c r="OFL190" s="33"/>
      <c r="OFM190" s="33"/>
      <c r="OFN190" s="33"/>
      <c r="OFO190" s="33"/>
      <c r="OFP190" s="33"/>
      <c r="OFQ190" s="33"/>
      <c r="OFR190" s="33"/>
      <c r="OFS190" s="33"/>
      <c r="OFT190" s="33"/>
      <c r="OFU190" s="33"/>
      <c r="OFV190" s="33"/>
      <c r="OFW190" s="33"/>
      <c r="OFX190" s="33"/>
      <c r="OFY190" s="33"/>
      <c r="OFZ190" s="33"/>
      <c r="OGA190" s="33"/>
      <c r="OGB190" s="33"/>
      <c r="OGC190" s="33"/>
      <c r="OGD190" s="33"/>
      <c r="OGE190" s="33"/>
      <c r="OGF190" s="33"/>
      <c r="OGG190" s="33"/>
      <c r="OGH190" s="33"/>
      <c r="OGI190" s="33"/>
      <c r="OGJ190" s="33"/>
      <c r="OGK190" s="33"/>
      <c r="OGL190" s="33"/>
      <c r="OGM190" s="33"/>
      <c r="OGN190" s="33"/>
      <c r="OGO190" s="33"/>
      <c r="OGP190" s="33"/>
      <c r="OGQ190" s="33"/>
      <c r="OGR190" s="33"/>
      <c r="OGS190" s="33"/>
      <c r="OGT190" s="33"/>
      <c r="OGU190" s="33"/>
      <c r="OGV190" s="33"/>
      <c r="OGW190" s="33"/>
      <c r="OGX190" s="33"/>
      <c r="OGY190" s="33"/>
      <c r="OGZ190" s="33"/>
      <c r="OHA190" s="33"/>
      <c r="OHB190" s="33"/>
      <c r="OHC190" s="33"/>
      <c r="OHD190" s="33"/>
      <c r="OHE190" s="33"/>
      <c r="OHF190" s="33"/>
      <c r="OHG190" s="33"/>
      <c r="OHH190" s="33"/>
      <c r="OHI190" s="33"/>
      <c r="OHJ190" s="33"/>
      <c r="OHK190" s="33"/>
      <c r="OHL190" s="33"/>
      <c r="OHM190" s="33"/>
      <c r="OHN190" s="33"/>
      <c r="OHO190" s="33"/>
      <c r="OHP190" s="33"/>
      <c r="OHQ190" s="33"/>
      <c r="OHR190" s="33"/>
      <c r="OHS190" s="33"/>
      <c r="OHT190" s="33"/>
      <c r="OHU190" s="33"/>
      <c r="OHV190" s="33"/>
      <c r="OHW190" s="33"/>
      <c r="OHX190" s="33"/>
      <c r="OHY190" s="33"/>
      <c r="OHZ190" s="33"/>
      <c r="OIA190" s="33"/>
      <c r="OIB190" s="33"/>
      <c r="OIC190" s="33"/>
      <c r="OID190" s="33"/>
      <c r="OIE190" s="33"/>
      <c r="OIF190" s="33"/>
      <c r="OIG190" s="33"/>
      <c r="OIH190" s="33"/>
      <c r="OII190" s="33"/>
      <c r="OIJ190" s="33"/>
      <c r="OIK190" s="33"/>
      <c r="OIL190" s="33"/>
      <c r="OIM190" s="33"/>
      <c r="OIN190" s="33"/>
      <c r="OIO190" s="33"/>
      <c r="OIP190" s="33"/>
      <c r="OIQ190" s="33"/>
      <c r="OIR190" s="33"/>
      <c r="OIS190" s="33"/>
      <c r="OIT190" s="33"/>
      <c r="OIU190" s="33"/>
      <c r="OIV190" s="33"/>
      <c r="OIW190" s="33"/>
      <c r="OIX190" s="33"/>
      <c r="OIY190" s="33"/>
      <c r="OIZ190" s="33"/>
      <c r="OJA190" s="33"/>
      <c r="OJB190" s="33"/>
      <c r="OJC190" s="33"/>
      <c r="OJD190" s="33"/>
      <c r="OJE190" s="33"/>
      <c r="OJF190" s="33"/>
      <c r="OJG190" s="33"/>
      <c r="OJH190" s="33"/>
      <c r="OJI190" s="33"/>
      <c r="OJJ190" s="33"/>
      <c r="OJK190" s="33"/>
      <c r="OJL190" s="33"/>
      <c r="OJM190" s="33"/>
      <c r="OJN190" s="33"/>
      <c r="OJO190" s="33"/>
      <c r="OJP190" s="33"/>
      <c r="OJQ190" s="33"/>
      <c r="OJR190" s="33"/>
      <c r="OJS190" s="33"/>
      <c r="OJT190" s="33"/>
      <c r="OJU190" s="33"/>
      <c r="OJV190" s="33"/>
      <c r="OJW190" s="33"/>
      <c r="OJX190" s="33"/>
      <c r="OJY190" s="33"/>
      <c r="OJZ190" s="33"/>
      <c r="OKA190" s="33"/>
      <c r="OKB190" s="33"/>
      <c r="OKC190" s="33"/>
      <c r="OKD190" s="33"/>
      <c r="OKE190" s="33"/>
      <c r="OKF190" s="33"/>
      <c r="OKG190" s="33"/>
      <c r="OKH190" s="33"/>
      <c r="OKI190" s="33"/>
      <c r="OKJ190" s="33"/>
      <c r="OKK190" s="33"/>
      <c r="OKL190" s="33"/>
      <c r="OKM190" s="33"/>
      <c r="OKN190" s="33"/>
      <c r="OKO190" s="33"/>
      <c r="OKP190" s="33"/>
      <c r="OKQ190" s="33"/>
      <c r="OKR190" s="33"/>
      <c r="OKS190" s="33"/>
      <c r="OKT190" s="33"/>
      <c r="OKU190" s="33"/>
      <c r="OKV190" s="33"/>
      <c r="OKW190" s="33"/>
      <c r="OKX190" s="33"/>
      <c r="OKY190" s="33"/>
      <c r="OKZ190" s="33"/>
      <c r="OLA190" s="33"/>
      <c r="OLB190" s="33"/>
      <c r="OLC190" s="33"/>
      <c r="OLD190" s="33"/>
      <c r="OLE190" s="33"/>
      <c r="OLF190" s="33"/>
      <c r="OLG190" s="33"/>
      <c r="OLH190" s="33"/>
      <c r="OLI190" s="33"/>
      <c r="OLJ190" s="33"/>
      <c r="OLK190" s="33"/>
      <c r="OLL190" s="33"/>
      <c r="OLM190" s="33"/>
      <c r="OLN190" s="33"/>
      <c r="OLO190" s="33"/>
      <c r="OLP190" s="33"/>
      <c r="OLQ190" s="33"/>
      <c r="OLR190" s="33"/>
      <c r="OLS190" s="33"/>
      <c r="OLT190" s="33"/>
      <c r="OLU190" s="33"/>
      <c r="OLV190" s="33"/>
      <c r="OLW190" s="33"/>
      <c r="OLX190" s="33"/>
      <c r="OLY190" s="33"/>
      <c r="OLZ190" s="33"/>
      <c r="OMA190" s="33"/>
      <c r="OMB190" s="33"/>
      <c r="OMC190" s="33"/>
      <c r="OMD190" s="33"/>
      <c r="OME190" s="33"/>
      <c r="OMF190" s="33"/>
      <c r="OMG190" s="33"/>
      <c r="OMH190" s="33"/>
      <c r="OMI190" s="33"/>
      <c r="OMJ190" s="33"/>
      <c r="OMK190" s="33"/>
      <c r="OML190" s="33"/>
      <c r="OMM190" s="33"/>
      <c r="OMN190" s="33"/>
      <c r="OMO190" s="33"/>
      <c r="OMP190" s="33"/>
      <c r="OMQ190" s="33"/>
      <c r="OMR190" s="33"/>
      <c r="OMS190" s="33"/>
      <c r="OMT190" s="33"/>
      <c r="OMU190" s="33"/>
      <c r="OMV190" s="33"/>
      <c r="OMW190" s="33"/>
      <c r="OMX190" s="33"/>
      <c r="OMY190" s="33"/>
      <c r="OMZ190" s="33"/>
      <c r="ONA190" s="33"/>
      <c r="ONB190" s="33"/>
      <c r="ONC190" s="33"/>
      <c r="OND190" s="33"/>
      <c r="ONE190" s="33"/>
      <c r="ONF190" s="33"/>
      <c r="ONG190" s="33"/>
      <c r="ONH190" s="33"/>
      <c r="ONI190" s="33"/>
      <c r="ONJ190" s="33"/>
      <c r="ONK190" s="33"/>
      <c r="ONL190" s="33"/>
      <c r="ONM190" s="33"/>
      <c r="ONN190" s="33"/>
      <c r="ONO190" s="33"/>
      <c r="ONP190" s="33"/>
      <c r="ONQ190" s="33"/>
      <c r="ONR190" s="33"/>
      <c r="ONS190" s="33"/>
      <c r="ONT190" s="33"/>
      <c r="ONU190" s="33"/>
      <c r="ONV190" s="33"/>
      <c r="ONW190" s="33"/>
      <c r="ONX190" s="33"/>
      <c r="ONY190" s="33"/>
      <c r="ONZ190" s="33"/>
      <c r="OOA190" s="33"/>
      <c r="OOB190" s="33"/>
      <c r="OOC190" s="33"/>
      <c r="OOD190" s="33"/>
      <c r="OOE190" s="33"/>
      <c r="OOF190" s="33"/>
      <c r="OOG190" s="33"/>
      <c r="OOH190" s="33"/>
      <c r="OOI190" s="33"/>
      <c r="OOJ190" s="33"/>
      <c r="OOK190" s="33"/>
      <c r="OOL190" s="33"/>
      <c r="OOM190" s="33"/>
      <c r="OON190" s="33"/>
      <c r="OOO190" s="33"/>
      <c r="OOP190" s="33"/>
      <c r="OOQ190" s="33"/>
      <c r="OOR190" s="33"/>
      <c r="OOS190" s="33"/>
      <c r="OOT190" s="33"/>
      <c r="OOU190" s="33"/>
      <c r="OOV190" s="33"/>
      <c r="OOW190" s="33"/>
      <c r="OOX190" s="33"/>
      <c r="OOY190" s="33"/>
      <c r="OOZ190" s="33"/>
      <c r="OPA190" s="33"/>
      <c r="OPB190" s="33"/>
      <c r="OPC190" s="33"/>
      <c r="OPD190" s="33"/>
      <c r="OPE190" s="33"/>
      <c r="OPF190" s="33"/>
      <c r="OPG190" s="33"/>
      <c r="OPH190" s="33"/>
      <c r="OPI190" s="33"/>
      <c r="OPJ190" s="33"/>
      <c r="OPK190" s="33"/>
      <c r="OPL190" s="33"/>
      <c r="OPM190" s="33"/>
      <c r="OPN190" s="33"/>
      <c r="OPO190" s="33"/>
      <c r="OPP190" s="33"/>
      <c r="OPQ190" s="33"/>
      <c r="OPR190" s="33"/>
      <c r="OPS190" s="33"/>
      <c r="OPT190" s="33"/>
      <c r="OPU190" s="33"/>
      <c r="OPV190" s="33"/>
      <c r="OPW190" s="33"/>
      <c r="OPX190" s="33"/>
      <c r="OPY190" s="33"/>
      <c r="OPZ190" s="33"/>
      <c r="OQA190" s="33"/>
      <c r="OQB190" s="33"/>
      <c r="OQC190" s="33"/>
      <c r="OQD190" s="33"/>
      <c r="OQE190" s="33"/>
      <c r="OQF190" s="33"/>
      <c r="OQG190" s="33"/>
      <c r="OQH190" s="33"/>
      <c r="OQI190" s="33"/>
      <c r="OQJ190" s="33"/>
      <c r="OQK190" s="33"/>
      <c r="OQL190" s="33"/>
      <c r="OQM190" s="33"/>
      <c r="OQN190" s="33"/>
      <c r="OQO190" s="33"/>
      <c r="OQP190" s="33"/>
      <c r="OQQ190" s="33"/>
      <c r="OQR190" s="33"/>
      <c r="OQS190" s="33"/>
      <c r="OQT190" s="33"/>
      <c r="OQU190" s="33"/>
      <c r="OQV190" s="33"/>
      <c r="OQW190" s="33"/>
      <c r="OQX190" s="33"/>
      <c r="OQY190" s="33"/>
      <c r="OQZ190" s="33"/>
      <c r="ORA190" s="33"/>
      <c r="ORB190" s="33"/>
      <c r="ORC190" s="33"/>
      <c r="ORD190" s="33"/>
      <c r="ORE190" s="33"/>
      <c r="ORF190" s="33"/>
      <c r="ORG190" s="33"/>
      <c r="ORH190" s="33"/>
      <c r="ORI190" s="33"/>
      <c r="ORJ190" s="33"/>
      <c r="ORK190" s="33"/>
      <c r="ORL190" s="33"/>
      <c r="ORM190" s="33"/>
      <c r="ORN190" s="33"/>
      <c r="ORO190" s="33"/>
      <c r="ORP190" s="33"/>
      <c r="ORQ190" s="33"/>
      <c r="ORR190" s="33"/>
      <c r="ORS190" s="33"/>
      <c r="ORT190" s="33"/>
      <c r="ORU190" s="33"/>
      <c r="ORV190" s="33"/>
      <c r="ORW190" s="33"/>
      <c r="ORX190" s="33"/>
      <c r="ORY190" s="33"/>
      <c r="ORZ190" s="33"/>
      <c r="OSA190" s="33"/>
      <c r="OSB190" s="33"/>
      <c r="OSC190" s="33"/>
      <c r="OSD190" s="33"/>
      <c r="OSE190" s="33"/>
      <c r="OSF190" s="33"/>
      <c r="OSG190" s="33"/>
      <c r="OSH190" s="33"/>
      <c r="OSI190" s="33"/>
      <c r="OSJ190" s="33"/>
      <c r="OSK190" s="33"/>
      <c r="OSL190" s="33"/>
      <c r="OSM190" s="33"/>
      <c r="OSN190" s="33"/>
      <c r="OSO190" s="33"/>
      <c r="OSP190" s="33"/>
      <c r="OSQ190" s="33"/>
      <c r="OSR190" s="33"/>
      <c r="OSS190" s="33"/>
      <c r="OST190" s="33"/>
      <c r="OSU190" s="33"/>
      <c r="OSV190" s="33"/>
      <c r="OSW190" s="33"/>
      <c r="OSX190" s="33"/>
      <c r="OSY190" s="33"/>
      <c r="OSZ190" s="33"/>
      <c r="OTA190" s="33"/>
      <c r="OTB190" s="33"/>
      <c r="OTC190" s="33"/>
      <c r="OTD190" s="33"/>
      <c r="OTE190" s="33"/>
      <c r="OTF190" s="33"/>
      <c r="OTG190" s="33"/>
      <c r="OTH190" s="33"/>
      <c r="OTI190" s="33"/>
      <c r="OTJ190" s="33"/>
      <c r="OTK190" s="33"/>
      <c r="OTL190" s="33"/>
      <c r="OTM190" s="33"/>
      <c r="OTN190" s="33"/>
      <c r="OTO190" s="33"/>
      <c r="OTP190" s="33"/>
      <c r="OTQ190" s="33"/>
      <c r="OTR190" s="33"/>
      <c r="OTS190" s="33"/>
      <c r="OTT190" s="33"/>
      <c r="OTU190" s="33"/>
      <c r="OTV190" s="33"/>
      <c r="OTW190" s="33"/>
      <c r="OTX190" s="33"/>
      <c r="OTY190" s="33"/>
      <c r="OTZ190" s="33"/>
      <c r="OUA190" s="33"/>
      <c r="OUB190" s="33"/>
      <c r="OUC190" s="33"/>
      <c r="OUD190" s="33"/>
      <c r="OUE190" s="33"/>
      <c r="OUF190" s="33"/>
      <c r="OUG190" s="33"/>
      <c r="OUH190" s="33"/>
      <c r="OUI190" s="33"/>
      <c r="OUJ190" s="33"/>
      <c r="OUK190" s="33"/>
      <c r="OUL190" s="33"/>
      <c r="OUM190" s="33"/>
      <c r="OUN190" s="33"/>
      <c r="OUO190" s="33"/>
      <c r="OUP190" s="33"/>
      <c r="OUQ190" s="33"/>
      <c r="OUR190" s="33"/>
      <c r="OUS190" s="33"/>
      <c r="OUT190" s="33"/>
      <c r="OUU190" s="33"/>
      <c r="OUV190" s="33"/>
      <c r="OUW190" s="33"/>
      <c r="OUX190" s="33"/>
      <c r="OUY190" s="33"/>
      <c r="OUZ190" s="33"/>
      <c r="OVA190" s="33"/>
      <c r="OVB190" s="33"/>
      <c r="OVC190" s="33"/>
      <c r="OVD190" s="33"/>
      <c r="OVE190" s="33"/>
      <c r="OVF190" s="33"/>
      <c r="OVG190" s="33"/>
      <c r="OVH190" s="33"/>
      <c r="OVI190" s="33"/>
      <c r="OVJ190" s="33"/>
      <c r="OVK190" s="33"/>
      <c r="OVL190" s="33"/>
      <c r="OVM190" s="33"/>
      <c r="OVN190" s="33"/>
      <c r="OVO190" s="33"/>
      <c r="OVP190" s="33"/>
      <c r="OVQ190" s="33"/>
      <c r="OVR190" s="33"/>
      <c r="OVS190" s="33"/>
      <c r="OVT190" s="33"/>
      <c r="OVU190" s="33"/>
      <c r="OVV190" s="33"/>
      <c r="OVW190" s="33"/>
      <c r="OVX190" s="33"/>
      <c r="OVY190" s="33"/>
      <c r="OVZ190" s="33"/>
      <c r="OWA190" s="33"/>
      <c r="OWB190" s="33"/>
      <c r="OWC190" s="33"/>
      <c r="OWD190" s="33"/>
      <c r="OWE190" s="33"/>
      <c r="OWF190" s="33"/>
      <c r="OWG190" s="33"/>
      <c r="OWH190" s="33"/>
      <c r="OWI190" s="33"/>
      <c r="OWJ190" s="33"/>
      <c r="OWK190" s="33"/>
      <c r="OWL190" s="33"/>
      <c r="OWM190" s="33"/>
      <c r="OWN190" s="33"/>
      <c r="OWO190" s="33"/>
      <c r="OWP190" s="33"/>
      <c r="OWQ190" s="33"/>
      <c r="OWR190" s="33"/>
      <c r="OWS190" s="33"/>
      <c r="OWT190" s="33"/>
      <c r="OWU190" s="33"/>
      <c r="OWV190" s="33"/>
      <c r="OWW190" s="33"/>
      <c r="OWX190" s="33"/>
      <c r="OWY190" s="33"/>
      <c r="OWZ190" s="33"/>
      <c r="OXA190" s="33"/>
      <c r="OXB190" s="33"/>
      <c r="OXC190" s="33"/>
      <c r="OXD190" s="33"/>
      <c r="OXE190" s="33"/>
      <c r="OXF190" s="33"/>
      <c r="OXG190" s="33"/>
      <c r="OXH190" s="33"/>
      <c r="OXI190" s="33"/>
      <c r="OXJ190" s="33"/>
      <c r="OXK190" s="33"/>
      <c r="OXL190" s="33"/>
      <c r="OXM190" s="33"/>
      <c r="OXN190" s="33"/>
      <c r="OXO190" s="33"/>
      <c r="OXP190" s="33"/>
      <c r="OXQ190" s="33"/>
      <c r="OXR190" s="33"/>
      <c r="OXS190" s="33"/>
      <c r="OXT190" s="33"/>
      <c r="OXU190" s="33"/>
      <c r="OXV190" s="33"/>
      <c r="OXW190" s="33"/>
      <c r="OXX190" s="33"/>
      <c r="OXY190" s="33"/>
      <c r="OXZ190" s="33"/>
      <c r="OYA190" s="33"/>
      <c r="OYB190" s="33"/>
      <c r="OYC190" s="33"/>
      <c r="OYD190" s="33"/>
      <c r="OYE190" s="33"/>
      <c r="OYF190" s="33"/>
      <c r="OYG190" s="33"/>
      <c r="OYH190" s="33"/>
      <c r="OYI190" s="33"/>
      <c r="OYJ190" s="33"/>
      <c r="OYK190" s="33"/>
      <c r="OYL190" s="33"/>
      <c r="OYM190" s="33"/>
      <c r="OYN190" s="33"/>
      <c r="OYO190" s="33"/>
      <c r="OYP190" s="33"/>
      <c r="OYQ190" s="33"/>
      <c r="OYR190" s="33"/>
      <c r="OYS190" s="33"/>
      <c r="OYT190" s="33"/>
      <c r="OYU190" s="33"/>
      <c r="OYV190" s="33"/>
      <c r="OYW190" s="33"/>
      <c r="OYX190" s="33"/>
      <c r="OYY190" s="33"/>
      <c r="OYZ190" s="33"/>
      <c r="OZA190" s="33"/>
      <c r="OZB190" s="33"/>
      <c r="OZC190" s="33"/>
      <c r="OZD190" s="33"/>
      <c r="OZE190" s="33"/>
      <c r="OZF190" s="33"/>
      <c r="OZG190" s="33"/>
      <c r="OZH190" s="33"/>
      <c r="OZI190" s="33"/>
      <c r="OZJ190" s="33"/>
      <c r="OZK190" s="33"/>
      <c r="OZL190" s="33"/>
      <c r="OZM190" s="33"/>
      <c r="OZN190" s="33"/>
      <c r="OZO190" s="33"/>
      <c r="OZP190" s="33"/>
      <c r="OZQ190" s="33"/>
      <c r="OZR190" s="33"/>
      <c r="OZS190" s="33"/>
      <c r="OZT190" s="33"/>
      <c r="OZU190" s="33"/>
      <c r="OZV190" s="33"/>
      <c r="OZW190" s="33"/>
      <c r="OZX190" s="33"/>
      <c r="OZY190" s="33"/>
      <c r="OZZ190" s="33"/>
      <c r="PAA190" s="33"/>
      <c r="PAB190" s="33"/>
      <c r="PAC190" s="33"/>
      <c r="PAD190" s="33"/>
      <c r="PAE190" s="33"/>
      <c r="PAF190" s="33"/>
      <c r="PAG190" s="33"/>
      <c r="PAH190" s="33"/>
      <c r="PAI190" s="33"/>
      <c r="PAJ190" s="33"/>
      <c r="PAK190" s="33"/>
      <c r="PAL190" s="33"/>
      <c r="PAM190" s="33"/>
      <c r="PAN190" s="33"/>
      <c r="PAO190" s="33"/>
      <c r="PAP190" s="33"/>
      <c r="PAQ190" s="33"/>
      <c r="PAR190" s="33"/>
      <c r="PAS190" s="33"/>
      <c r="PAT190" s="33"/>
      <c r="PAU190" s="33"/>
      <c r="PAV190" s="33"/>
      <c r="PAW190" s="33"/>
      <c r="PAX190" s="33"/>
      <c r="PAY190" s="33"/>
      <c r="PAZ190" s="33"/>
      <c r="PBA190" s="33"/>
      <c r="PBB190" s="33"/>
      <c r="PBC190" s="33"/>
      <c r="PBD190" s="33"/>
      <c r="PBE190" s="33"/>
      <c r="PBF190" s="33"/>
      <c r="PBG190" s="33"/>
      <c r="PBH190" s="33"/>
      <c r="PBI190" s="33"/>
      <c r="PBJ190" s="33"/>
      <c r="PBK190" s="33"/>
      <c r="PBL190" s="33"/>
      <c r="PBM190" s="33"/>
      <c r="PBN190" s="33"/>
      <c r="PBO190" s="33"/>
      <c r="PBP190" s="33"/>
      <c r="PBQ190" s="33"/>
      <c r="PBR190" s="33"/>
      <c r="PBS190" s="33"/>
      <c r="PBT190" s="33"/>
      <c r="PBU190" s="33"/>
      <c r="PBV190" s="33"/>
      <c r="PBW190" s="33"/>
      <c r="PBX190" s="33"/>
      <c r="PBY190" s="33"/>
      <c r="PBZ190" s="33"/>
      <c r="PCA190" s="33"/>
      <c r="PCB190" s="33"/>
      <c r="PCC190" s="33"/>
      <c r="PCD190" s="33"/>
      <c r="PCE190" s="33"/>
      <c r="PCF190" s="33"/>
      <c r="PCG190" s="33"/>
      <c r="PCH190" s="33"/>
      <c r="PCI190" s="33"/>
      <c r="PCJ190" s="33"/>
      <c r="PCK190" s="33"/>
      <c r="PCL190" s="33"/>
      <c r="PCM190" s="33"/>
      <c r="PCN190" s="33"/>
      <c r="PCO190" s="33"/>
      <c r="PCP190" s="33"/>
      <c r="PCQ190" s="33"/>
      <c r="PCR190" s="33"/>
      <c r="PCS190" s="33"/>
      <c r="PCT190" s="33"/>
      <c r="PCU190" s="33"/>
      <c r="PCV190" s="33"/>
      <c r="PCW190" s="33"/>
      <c r="PCX190" s="33"/>
      <c r="PCY190" s="33"/>
      <c r="PCZ190" s="33"/>
      <c r="PDA190" s="33"/>
      <c r="PDB190" s="33"/>
      <c r="PDC190" s="33"/>
      <c r="PDD190" s="33"/>
      <c r="PDE190" s="33"/>
      <c r="PDF190" s="33"/>
      <c r="PDG190" s="33"/>
      <c r="PDH190" s="33"/>
      <c r="PDI190" s="33"/>
      <c r="PDJ190" s="33"/>
      <c r="PDK190" s="33"/>
      <c r="PDL190" s="33"/>
      <c r="PDM190" s="33"/>
      <c r="PDN190" s="33"/>
      <c r="PDO190" s="33"/>
      <c r="PDP190" s="33"/>
      <c r="PDQ190" s="33"/>
      <c r="PDR190" s="33"/>
      <c r="PDS190" s="33"/>
      <c r="PDT190" s="33"/>
      <c r="PDU190" s="33"/>
      <c r="PDV190" s="33"/>
      <c r="PDW190" s="33"/>
      <c r="PDX190" s="33"/>
      <c r="PDY190" s="33"/>
      <c r="PDZ190" s="33"/>
      <c r="PEA190" s="33"/>
      <c r="PEB190" s="33"/>
      <c r="PEC190" s="33"/>
      <c r="PED190" s="33"/>
      <c r="PEE190" s="33"/>
      <c r="PEF190" s="33"/>
      <c r="PEG190" s="33"/>
      <c r="PEH190" s="33"/>
      <c r="PEI190" s="33"/>
      <c r="PEJ190" s="33"/>
      <c r="PEK190" s="33"/>
      <c r="PEL190" s="33"/>
      <c r="PEM190" s="33"/>
      <c r="PEN190" s="33"/>
      <c r="PEO190" s="33"/>
      <c r="PEP190" s="33"/>
      <c r="PEQ190" s="33"/>
      <c r="PER190" s="33"/>
      <c r="PES190" s="33"/>
      <c r="PET190" s="33"/>
      <c r="PEU190" s="33"/>
      <c r="PEV190" s="33"/>
      <c r="PEW190" s="33"/>
      <c r="PEX190" s="33"/>
      <c r="PEY190" s="33"/>
      <c r="PEZ190" s="33"/>
      <c r="PFA190" s="33"/>
      <c r="PFB190" s="33"/>
      <c r="PFC190" s="33"/>
      <c r="PFD190" s="33"/>
      <c r="PFE190" s="33"/>
      <c r="PFF190" s="33"/>
      <c r="PFG190" s="33"/>
      <c r="PFH190" s="33"/>
      <c r="PFI190" s="33"/>
      <c r="PFJ190" s="33"/>
      <c r="PFK190" s="33"/>
      <c r="PFL190" s="33"/>
      <c r="PFM190" s="33"/>
      <c r="PFN190" s="33"/>
      <c r="PFO190" s="33"/>
      <c r="PFP190" s="33"/>
      <c r="PFQ190" s="33"/>
      <c r="PFR190" s="33"/>
      <c r="PFS190" s="33"/>
      <c r="PFT190" s="33"/>
      <c r="PFU190" s="33"/>
      <c r="PFV190" s="33"/>
      <c r="PFW190" s="33"/>
      <c r="PFX190" s="33"/>
      <c r="PFY190" s="33"/>
      <c r="PFZ190" s="33"/>
      <c r="PGA190" s="33"/>
      <c r="PGB190" s="33"/>
      <c r="PGC190" s="33"/>
      <c r="PGD190" s="33"/>
      <c r="PGE190" s="33"/>
      <c r="PGF190" s="33"/>
      <c r="PGG190" s="33"/>
      <c r="PGH190" s="33"/>
      <c r="PGI190" s="33"/>
      <c r="PGJ190" s="33"/>
      <c r="PGK190" s="33"/>
      <c r="PGL190" s="33"/>
      <c r="PGM190" s="33"/>
      <c r="PGN190" s="33"/>
      <c r="PGO190" s="33"/>
      <c r="PGP190" s="33"/>
      <c r="PGQ190" s="33"/>
      <c r="PGR190" s="33"/>
      <c r="PGS190" s="33"/>
      <c r="PGT190" s="33"/>
      <c r="PGU190" s="33"/>
      <c r="PGV190" s="33"/>
      <c r="PGW190" s="33"/>
      <c r="PGX190" s="33"/>
      <c r="PGY190" s="33"/>
      <c r="PGZ190" s="33"/>
      <c r="PHA190" s="33"/>
      <c r="PHB190" s="33"/>
      <c r="PHC190" s="33"/>
      <c r="PHD190" s="33"/>
      <c r="PHE190" s="33"/>
      <c r="PHF190" s="33"/>
      <c r="PHG190" s="33"/>
      <c r="PHH190" s="33"/>
      <c r="PHI190" s="33"/>
      <c r="PHJ190" s="33"/>
      <c r="PHK190" s="33"/>
      <c r="PHL190" s="33"/>
      <c r="PHM190" s="33"/>
      <c r="PHN190" s="33"/>
      <c r="PHO190" s="33"/>
      <c r="PHP190" s="33"/>
      <c r="PHQ190" s="33"/>
      <c r="PHR190" s="33"/>
      <c r="PHS190" s="33"/>
      <c r="PHT190" s="33"/>
      <c r="PHU190" s="33"/>
      <c r="PHV190" s="33"/>
      <c r="PHW190" s="33"/>
      <c r="PHX190" s="33"/>
      <c r="PHY190" s="33"/>
      <c r="PHZ190" s="33"/>
      <c r="PIA190" s="33"/>
      <c r="PIB190" s="33"/>
      <c r="PIC190" s="33"/>
      <c r="PID190" s="33"/>
      <c r="PIE190" s="33"/>
      <c r="PIF190" s="33"/>
      <c r="PIG190" s="33"/>
      <c r="PIH190" s="33"/>
      <c r="PII190" s="33"/>
      <c r="PIJ190" s="33"/>
      <c r="PIK190" s="33"/>
      <c r="PIL190" s="33"/>
      <c r="PIM190" s="33"/>
      <c r="PIN190" s="33"/>
      <c r="PIO190" s="33"/>
      <c r="PIP190" s="33"/>
      <c r="PIQ190" s="33"/>
      <c r="PIR190" s="33"/>
      <c r="PIS190" s="33"/>
      <c r="PIT190" s="33"/>
      <c r="PIU190" s="33"/>
      <c r="PIV190" s="33"/>
      <c r="PIW190" s="33"/>
      <c r="PIX190" s="33"/>
      <c r="PIY190" s="33"/>
      <c r="PIZ190" s="33"/>
      <c r="PJA190" s="33"/>
      <c r="PJB190" s="33"/>
      <c r="PJC190" s="33"/>
      <c r="PJD190" s="33"/>
      <c r="PJE190" s="33"/>
      <c r="PJF190" s="33"/>
      <c r="PJG190" s="33"/>
      <c r="PJH190" s="33"/>
      <c r="PJI190" s="33"/>
      <c r="PJJ190" s="33"/>
      <c r="PJK190" s="33"/>
      <c r="PJL190" s="33"/>
      <c r="PJM190" s="33"/>
      <c r="PJN190" s="33"/>
      <c r="PJO190" s="33"/>
      <c r="PJP190" s="33"/>
      <c r="PJQ190" s="33"/>
      <c r="PJR190" s="33"/>
      <c r="PJS190" s="33"/>
      <c r="PJT190" s="33"/>
      <c r="PJU190" s="33"/>
      <c r="PJV190" s="33"/>
      <c r="PJW190" s="33"/>
      <c r="PJX190" s="33"/>
      <c r="PJY190" s="33"/>
      <c r="PJZ190" s="33"/>
      <c r="PKA190" s="33"/>
      <c r="PKB190" s="33"/>
      <c r="PKC190" s="33"/>
      <c r="PKD190" s="33"/>
      <c r="PKE190" s="33"/>
      <c r="PKF190" s="33"/>
      <c r="PKG190" s="33"/>
      <c r="PKH190" s="33"/>
      <c r="PKI190" s="33"/>
      <c r="PKJ190" s="33"/>
      <c r="PKK190" s="33"/>
      <c r="PKL190" s="33"/>
      <c r="PKM190" s="33"/>
      <c r="PKN190" s="33"/>
      <c r="PKO190" s="33"/>
      <c r="PKP190" s="33"/>
      <c r="PKQ190" s="33"/>
      <c r="PKR190" s="33"/>
      <c r="PKS190" s="33"/>
      <c r="PKT190" s="33"/>
      <c r="PKU190" s="33"/>
      <c r="PKV190" s="33"/>
      <c r="PKW190" s="33"/>
      <c r="PKX190" s="33"/>
      <c r="PKY190" s="33"/>
      <c r="PKZ190" s="33"/>
      <c r="PLA190" s="33"/>
      <c r="PLB190" s="33"/>
      <c r="PLC190" s="33"/>
      <c r="PLD190" s="33"/>
      <c r="PLE190" s="33"/>
      <c r="PLF190" s="33"/>
      <c r="PLG190" s="33"/>
      <c r="PLH190" s="33"/>
      <c r="PLI190" s="33"/>
      <c r="PLJ190" s="33"/>
      <c r="PLK190" s="33"/>
      <c r="PLL190" s="33"/>
      <c r="PLM190" s="33"/>
      <c r="PLN190" s="33"/>
      <c r="PLO190" s="33"/>
      <c r="PLP190" s="33"/>
      <c r="PLQ190" s="33"/>
      <c r="PLR190" s="33"/>
      <c r="PLS190" s="33"/>
      <c r="PLT190" s="33"/>
      <c r="PLU190" s="33"/>
      <c r="PLV190" s="33"/>
      <c r="PLW190" s="33"/>
      <c r="PLX190" s="33"/>
      <c r="PLY190" s="33"/>
      <c r="PLZ190" s="33"/>
      <c r="PMA190" s="33"/>
      <c r="PMB190" s="33"/>
      <c r="PMC190" s="33"/>
      <c r="PMD190" s="33"/>
      <c r="PME190" s="33"/>
      <c r="PMF190" s="33"/>
      <c r="PMG190" s="33"/>
      <c r="PMH190" s="33"/>
      <c r="PMI190" s="33"/>
      <c r="PMJ190" s="33"/>
      <c r="PMK190" s="33"/>
      <c r="PML190" s="33"/>
      <c r="PMM190" s="33"/>
      <c r="PMN190" s="33"/>
      <c r="PMO190" s="33"/>
      <c r="PMP190" s="33"/>
      <c r="PMQ190" s="33"/>
      <c r="PMR190" s="33"/>
      <c r="PMS190" s="33"/>
      <c r="PMT190" s="33"/>
      <c r="PMU190" s="33"/>
      <c r="PMV190" s="33"/>
      <c r="PMW190" s="33"/>
      <c r="PMX190" s="33"/>
      <c r="PMY190" s="33"/>
      <c r="PMZ190" s="33"/>
      <c r="PNA190" s="33"/>
      <c r="PNB190" s="33"/>
      <c r="PNC190" s="33"/>
      <c r="PND190" s="33"/>
      <c r="PNE190" s="33"/>
      <c r="PNF190" s="33"/>
      <c r="PNG190" s="33"/>
      <c r="PNH190" s="33"/>
      <c r="PNI190" s="33"/>
      <c r="PNJ190" s="33"/>
      <c r="PNK190" s="33"/>
      <c r="PNL190" s="33"/>
      <c r="PNM190" s="33"/>
      <c r="PNN190" s="33"/>
      <c r="PNO190" s="33"/>
      <c r="PNP190" s="33"/>
      <c r="PNQ190" s="33"/>
      <c r="PNR190" s="33"/>
      <c r="PNS190" s="33"/>
      <c r="PNT190" s="33"/>
      <c r="PNU190" s="33"/>
      <c r="PNV190" s="33"/>
      <c r="PNW190" s="33"/>
      <c r="PNX190" s="33"/>
      <c r="PNY190" s="33"/>
      <c r="PNZ190" s="33"/>
      <c r="POA190" s="33"/>
      <c r="POB190" s="33"/>
      <c r="POC190" s="33"/>
      <c r="POD190" s="33"/>
      <c r="POE190" s="33"/>
      <c r="POF190" s="33"/>
      <c r="POG190" s="33"/>
      <c r="POH190" s="33"/>
      <c r="POI190" s="33"/>
      <c r="POJ190" s="33"/>
      <c r="POK190" s="33"/>
      <c r="POL190" s="33"/>
      <c r="POM190" s="33"/>
      <c r="PON190" s="33"/>
      <c r="POO190" s="33"/>
      <c r="POP190" s="33"/>
      <c r="POQ190" s="33"/>
      <c r="POR190" s="33"/>
      <c r="POS190" s="33"/>
      <c r="POT190" s="33"/>
      <c r="POU190" s="33"/>
      <c r="POV190" s="33"/>
      <c r="POW190" s="33"/>
      <c r="POX190" s="33"/>
      <c r="POY190" s="33"/>
      <c r="POZ190" s="33"/>
      <c r="PPA190" s="33"/>
      <c r="PPB190" s="33"/>
      <c r="PPC190" s="33"/>
      <c r="PPD190" s="33"/>
      <c r="PPE190" s="33"/>
      <c r="PPF190" s="33"/>
      <c r="PPG190" s="33"/>
      <c r="PPH190" s="33"/>
      <c r="PPI190" s="33"/>
      <c r="PPJ190" s="33"/>
      <c r="PPK190" s="33"/>
      <c r="PPL190" s="33"/>
      <c r="PPM190" s="33"/>
      <c r="PPN190" s="33"/>
      <c r="PPO190" s="33"/>
      <c r="PPP190" s="33"/>
      <c r="PPQ190" s="33"/>
      <c r="PPR190" s="33"/>
      <c r="PPS190" s="33"/>
      <c r="PPT190" s="33"/>
      <c r="PPU190" s="33"/>
      <c r="PPV190" s="33"/>
      <c r="PPW190" s="33"/>
      <c r="PPX190" s="33"/>
      <c r="PPY190" s="33"/>
      <c r="PPZ190" s="33"/>
      <c r="PQA190" s="33"/>
      <c r="PQB190" s="33"/>
      <c r="PQC190" s="33"/>
      <c r="PQD190" s="33"/>
      <c r="PQE190" s="33"/>
      <c r="PQF190" s="33"/>
      <c r="PQG190" s="33"/>
      <c r="PQH190" s="33"/>
      <c r="PQI190" s="33"/>
      <c r="PQJ190" s="33"/>
      <c r="PQK190" s="33"/>
      <c r="PQL190" s="33"/>
      <c r="PQM190" s="33"/>
      <c r="PQN190" s="33"/>
      <c r="PQO190" s="33"/>
      <c r="PQP190" s="33"/>
      <c r="PQQ190" s="33"/>
      <c r="PQR190" s="33"/>
      <c r="PQS190" s="33"/>
      <c r="PQT190" s="33"/>
      <c r="PQU190" s="33"/>
      <c r="PQV190" s="33"/>
      <c r="PQW190" s="33"/>
      <c r="PQX190" s="33"/>
      <c r="PQY190" s="33"/>
      <c r="PQZ190" s="33"/>
      <c r="PRA190" s="33"/>
      <c r="PRB190" s="33"/>
      <c r="PRC190" s="33"/>
      <c r="PRD190" s="33"/>
      <c r="PRE190" s="33"/>
      <c r="PRF190" s="33"/>
      <c r="PRG190" s="33"/>
      <c r="PRH190" s="33"/>
      <c r="PRI190" s="33"/>
      <c r="PRJ190" s="33"/>
      <c r="PRK190" s="33"/>
      <c r="PRL190" s="33"/>
      <c r="PRM190" s="33"/>
      <c r="PRN190" s="33"/>
      <c r="PRO190" s="33"/>
      <c r="PRP190" s="33"/>
      <c r="PRQ190" s="33"/>
      <c r="PRR190" s="33"/>
      <c r="PRS190" s="33"/>
      <c r="PRT190" s="33"/>
      <c r="PRU190" s="33"/>
      <c r="PRV190" s="33"/>
      <c r="PRW190" s="33"/>
      <c r="PRX190" s="33"/>
      <c r="PRY190" s="33"/>
      <c r="PRZ190" s="33"/>
      <c r="PSA190" s="33"/>
      <c r="PSB190" s="33"/>
      <c r="PSC190" s="33"/>
      <c r="PSD190" s="33"/>
      <c r="PSE190" s="33"/>
      <c r="PSF190" s="33"/>
      <c r="PSG190" s="33"/>
      <c r="PSH190" s="33"/>
      <c r="PSI190" s="33"/>
      <c r="PSJ190" s="33"/>
      <c r="PSK190" s="33"/>
      <c r="PSL190" s="33"/>
      <c r="PSM190" s="33"/>
      <c r="PSN190" s="33"/>
      <c r="PSO190" s="33"/>
      <c r="PSP190" s="33"/>
      <c r="PSQ190" s="33"/>
      <c r="PSR190" s="33"/>
      <c r="PSS190" s="33"/>
      <c r="PST190" s="33"/>
      <c r="PSU190" s="33"/>
      <c r="PSV190" s="33"/>
      <c r="PSW190" s="33"/>
      <c r="PSX190" s="33"/>
      <c r="PSY190" s="33"/>
      <c r="PSZ190" s="33"/>
      <c r="PTA190" s="33"/>
      <c r="PTB190" s="33"/>
      <c r="PTC190" s="33"/>
      <c r="PTD190" s="33"/>
      <c r="PTE190" s="33"/>
      <c r="PTF190" s="33"/>
      <c r="PTG190" s="33"/>
      <c r="PTH190" s="33"/>
      <c r="PTI190" s="33"/>
      <c r="PTJ190" s="33"/>
      <c r="PTK190" s="33"/>
      <c r="PTL190" s="33"/>
      <c r="PTM190" s="33"/>
      <c r="PTN190" s="33"/>
      <c r="PTO190" s="33"/>
      <c r="PTP190" s="33"/>
      <c r="PTQ190" s="33"/>
      <c r="PTR190" s="33"/>
      <c r="PTS190" s="33"/>
      <c r="PTT190" s="33"/>
      <c r="PTU190" s="33"/>
      <c r="PTV190" s="33"/>
      <c r="PTW190" s="33"/>
      <c r="PTX190" s="33"/>
      <c r="PTY190" s="33"/>
      <c r="PTZ190" s="33"/>
      <c r="PUA190" s="33"/>
      <c r="PUB190" s="33"/>
      <c r="PUC190" s="33"/>
      <c r="PUD190" s="33"/>
      <c r="PUE190" s="33"/>
      <c r="PUF190" s="33"/>
      <c r="PUG190" s="33"/>
      <c r="PUH190" s="33"/>
      <c r="PUI190" s="33"/>
      <c r="PUJ190" s="33"/>
      <c r="PUK190" s="33"/>
      <c r="PUL190" s="33"/>
      <c r="PUM190" s="33"/>
      <c r="PUN190" s="33"/>
      <c r="PUO190" s="33"/>
      <c r="PUP190" s="33"/>
      <c r="PUQ190" s="33"/>
      <c r="PUR190" s="33"/>
      <c r="PUS190" s="33"/>
      <c r="PUT190" s="33"/>
      <c r="PUU190" s="33"/>
      <c r="PUV190" s="33"/>
      <c r="PUW190" s="33"/>
      <c r="PUX190" s="33"/>
      <c r="PUY190" s="33"/>
      <c r="PUZ190" s="33"/>
      <c r="PVA190" s="33"/>
      <c r="PVB190" s="33"/>
      <c r="PVC190" s="33"/>
      <c r="PVD190" s="33"/>
      <c r="PVE190" s="33"/>
      <c r="PVF190" s="33"/>
      <c r="PVG190" s="33"/>
      <c r="PVH190" s="33"/>
      <c r="PVI190" s="33"/>
      <c r="PVJ190" s="33"/>
      <c r="PVK190" s="33"/>
      <c r="PVL190" s="33"/>
      <c r="PVM190" s="33"/>
      <c r="PVN190" s="33"/>
      <c r="PVO190" s="33"/>
      <c r="PVP190" s="33"/>
      <c r="PVQ190" s="33"/>
      <c r="PVR190" s="33"/>
      <c r="PVS190" s="33"/>
      <c r="PVT190" s="33"/>
      <c r="PVU190" s="33"/>
      <c r="PVV190" s="33"/>
      <c r="PVW190" s="33"/>
      <c r="PVX190" s="33"/>
      <c r="PVY190" s="33"/>
      <c r="PVZ190" s="33"/>
      <c r="PWA190" s="33"/>
      <c r="PWB190" s="33"/>
      <c r="PWC190" s="33"/>
      <c r="PWD190" s="33"/>
      <c r="PWE190" s="33"/>
      <c r="PWF190" s="33"/>
      <c r="PWG190" s="33"/>
      <c r="PWH190" s="33"/>
      <c r="PWI190" s="33"/>
      <c r="PWJ190" s="33"/>
      <c r="PWK190" s="33"/>
      <c r="PWL190" s="33"/>
      <c r="PWM190" s="33"/>
      <c r="PWN190" s="33"/>
      <c r="PWO190" s="33"/>
      <c r="PWP190" s="33"/>
      <c r="PWQ190" s="33"/>
      <c r="PWR190" s="33"/>
      <c r="PWS190" s="33"/>
      <c r="PWT190" s="33"/>
      <c r="PWU190" s="33"/>
      <c r="PWV190" s="33"/>
      <c r="PWW190" s="33"/>
      <c r="PWX190" s="33"/>
      <c r="PWY190" s="33"/>
      <c r="PWZ190" s="33"/>
      <c r="PXA190" s="33"/>
      <c r="PXB190" s="33"/>
      <c r="PXC190" s="33"/>
      <c r="PXD190" s="33"/>
      <c r="PXE190" s="33"/>
      <c r="PXF190" s="33"/>
      <c r="PXG190" s="33"/>
      <c r="PXH190" s="33"/>
      <c r="PXI190" s="33"/>
      <c r="PXJ190" s="33"/>
      <c r="PXK190" s="33"/>
      <c r="PXL190" s="33"/>
      <c r="PXM190" s="33"/>
      <c r="PXN190" s="33"/>
      <c r="PXO190" s="33"/>
      <c r="PXP190" s="33"/>
      <c r="PXQ190" s="33"/>
      <c r="PXR190" s="33"/>
      <c r="PXS190" s="33"/>
      <c r="PXT190" s="33"/>
      <c r="PXU190" s="33"/>
      <c r="PXV190" s="33"/>
      <c r="PXW190" s="33"/>
      <c r="PXX190" s="33"/>
      <c r="PXY190" s="33"/>
      <c r="PXZ190" s="33"/>
      <c r="PYA190" s="33"/>
      <c r="PYB190" s="33"/>
      <c r="PYC190" s="33"/>
      <c r="PYD190" s="33"/>
      <c r="PYE190" s="33"/>
      <c r="PYF190" s="33"/>
      <c r="PYG190" s="33"/>
      <c r="PYH190" s="33"/>
      <c r="PYI190" s="33"/>
      <c r="PYJ190" s="33"/>
      <c r="PYK190" s="33"/>
      <c r="PYL190" s="33"/>
      <c r="PYM190" s="33"/>
      <c r="PYN190" s="33"/>
      <c r="PYO190" s="33"/>
      <c r="PYP190" s="33"/>
      <c r="PYQ190" s="33"/>
      <c r="PYR190" s="33"/>
      <c r="PYS190" s="33"/>
      <c r="PYT190" s="33"/>
      <c r="PYU190" s="33"/>
      <c r="PYV190" s="33"/>
      <c r="PYW190" s="33"/>
      <c r="PYX190" s="33"/>
      <c r="PYY190" s="33"/>
      <c r="PYZ190" s="33"/>
      <c r="PZA190" s="33"/>
      <c r="PZB190" s="33"/>
      <c r="PZC190" s="33"/>
      <c r="PZD190" s="33"/>
      <c r="PZE190" s="33"/>
      <c r="PZF190" s="33"/>
      <c r="PZG190" s="33"/>
      <c r="PZH190" s="33"/>
      <c r="PZI190" s="33"/>
      <c r="PZJ190" s="33"/>
      <c r="PZK190" s="33"/>
      <c r="PZL190" s="33"/>
      <c r="PZM190" s="33"/>
      <c r="PZN190" s="33"/>
      <c r="PZO190" s="33"/>
      <c r="PZP190" s="33"/>
      <c r="PZQ190" s="33"/>
      <c r="PZR190" s="33"/>
      <c r="PZS190" s="33"/>
      <c r="PZT190" s="33"/>
      <c r="PZU190" s="33"/>
      <c r="PZV190" s="33"/>
      <c r="PZW190" s="33"/>
      <c r="PZX190" s="33"/>
      <c r="PZY190" s="33"/>
      <c r="PZZ190" s="33"/>
      <c r="QAA190" s="33"/>
      <c r="QAB190" s="33"/>
      <c r="QAC190" s="33"/>
      <c r="QAD190" s="33"/>
      <c r="QAE190" s="33"/>
      <c r="QAF190" s="33"/>
      <c r="QAG190" s="33"/>
      <c r="QAH190" s="33"/>
      <c r="QAI190" s="33"/>
      <c r="QAJ190" s="33"/>
      <c r="QAK190" s="33"/>
      <c r="QAL190" s="33"/>
      <c r="QAM190" s="33"/>
      <c r="QAN190" s="33"/>
      <c r="QAO190" s="33"/>
      <c r="QAP190" s="33"/>
      <c r="QAQ190" s="33"/>
      <c r="QAR190" s="33"/>
      <c r="QAS190" s="33"/>
      <c r="QAT190" s="33"/>
      <c r="QAU190" s="33"/>
      <c r="QAV190" s="33"/>
      <c r="QAW190" s="33"/>
      <c r="QAX190" s="33"/>
      <c r="QAY190" s="33"/>
      <c r="QAZ190" s="33"/>
      <c r="QBA190" s="33"/>
      <c r="QBB190" s="33"/>
      <c r="QBC190" s="33"/>
      <c r="QBD190" s="33"/>
      <c r="QBE190" s="33"/>
      <c r="QBF190" s="33"/>
      <c r="QBG190" s="33"/>
      <c r="QBH190" s="33"/>
      <c r="QBI190" s="33"/>
      <c r="QBJ190" s="33"/>
      <c r="QBK190" s="33"/>
      <c r="QBL190" s="33"/>
      <c r="QBM190" s="33"/>
      <c r="QBN190" s="33"/>
      <c r="QBO190" s="33"/>
      <c r="QBP190" s="33"/>
      <c r="QBQ190" s="33"/>
      <c r="QBR190" s="33"/>
      <c r="QBS190" s="33"/>
      <c r="QBT190" s="33"/>
      <c r="QBU190" s="33"/>
      <c r="QBV190" s="33"/>
      <c r="QBW190" s="33"/>
      <c r="QBX190" s="33"/>
      <c r="QBY190" s="33"/>
      <c r="QBZ190" s="33"/>
      <c r="QCA190" s="33"/>
      <c r="QCB190" s="33"/>
      <c r="QCC190" s="33"/>
      <c r="QCD190" s="33"/>
      <c r="QCE190" s="33"/>
      <c r="QCF190" s="33"/>
      <c r="QCG190" s="33"/>
      <c r="QCH190" s="33"/>
      <c r="QCI190" s="33"/>
      <c r="QCJ190" s="33"/>
      <c r="QCK190" s="33"/>
      <c r="QCL190" s="33"/>
      <c r="QCM190" s="33"/>
      <c r="QCN190" s="33"/>
      <c r="QCO190" s="33"/>
      <c r="QCP190" s="33"/>
      <c r="QCQ190" s="33"/>
      <c r="QCR190" s="33"/>
      <c r="QCS190" s="33"/>
      <c r="QCT190" s="33"/>
      <c r="QCU190" s="33"/>
      <c r="QCV190" s="33"/>
      <c r="QCW190" s="33"/>
      <c r="QCX190" s="33"/>
      <c r="QCY190" s="33"/>
      <c r="QCZ190" s="33"/>
      <c r="QDA190" s="33"/>
      <c r="QDB190" s="33"/>
      <c r="QDC190" s="33"/>
      <c r="QDD190" s="33"/>
      <c r="QDE190" s="33"/>
      <c r="QDF190" s="33"/>
      <c r="QDG190" s="33"/>
      <c r="QDH190" s="33"/>
      <c r="QDI190" s="33"/>
      <c r="QDJ190" s="33"/>
      <c r="QDK190" s="33"/>
      <c r="QDL190" s="33"/>
      <c r="QDM190" s="33"/>
      <c r="QDN190" s="33"/>
      <c r="QDO190" s="33"/>
      <c r="QDP190" s="33"/>
      <c r="QDQ190" s="33"/>
      <c r="QDR190" s="33"/>
      <c r="QDS190" s="33"/>
      <c r="QDT190" s="33"/>
      <c r="QDU190" s="33"/>
      <c r="QDV190" s="33"/>
      <c r="QDW190" s="33"/>
      <c r="QDX190" s="33"/>
      <c r="QDY190" s="33"/>
      <c r="QDZ190" s="33"/>
      <c r="QEA190" s="33"/>
      <c r="QEB190" s="33"/>
      <c r="QEC190" s="33"/>
      <c r="QED190" s="33"/>
      <c r="QEE190" s="33"/>
      <c r="QEF190" s="33"/>
      <c r="QEG190" s="33"/>
      <c r="QEH190" s="33"/>
      <c r="QEI190" s="33"/>
      <c r="QEJ190" s="33"/>
      <c r="QEK190" s="33"/>
      <c r="QEL190" s="33"/>
      <c r="QEM190" s="33"/>
      <c r="QEN190" s="33"/>
      <c r="QEO190" s="33"/>
      <c r="QEP190" s="33"/>
      <c r="QEQ190" s="33"/>
      <c r="QER190" s="33"/>
      <c r="QES190" s="33"/>
      <c r="QET190" s="33"/>
      <c r="QEU190" s="33"/>
      <c r="QEV190" s="33"/>
      <c r="QEW190" s="33"/>
      <c r="QEX190" s="33"/>
      <c r="QEY190" s="33"/>
      <c r="QEZ190" s="33"/>
      <c r="QFA190" s="33"/>
      <c r="QFB190" s="33"/>
      <c r="QFC190" s="33"/>
      <c r="QFD190" s="33"/>
      <c r="QFE190" s="33"/>
      <c r="QFF190" s="33"/>
      <c r="QFG190" s="33"/>
      <c r="QFH190" s="33"/>
      <c r="QFI190" s="33"/>
      <c r="QFJ190" s="33"/>
      <c r="QFK190" s="33"/>
      <c r="QFL190" s="33"/>
      <c r="QFM190" s="33"/>
      <c r="QFN190" s="33"/>
      <c r="QFO190" s="33"/>
      <c r="QFP190" s="33"/>
      <c r="QFQ190" s="33"/>
      <c r="QFR190" s="33"/>
      <c r="QFS190" s="33"/>
      <c r="QFT190" s="33"/>
      <c r="QFU190" s="33"/>
      <c r="QFV190" s="33"/>
      <c r="QFW190" s="33"/>
      <c r="QFX190" s="33"/>
      <c r="QFY190" s="33"/>
      <c r="QFZ190" s="33"/>
      <c r="QGA190" s="33"/>
      <c r="QGB190" s="33"/>
      <c r="QGC190" s="33"/>
      <c r="QGD190" s="33"/>
      <c r="QGE190" s="33"/>
      <c r="QGF190" s="33"/>
      <c r="QGG190" s="33"/>
      <c r="QGH190" s="33"/>
      <c r="QGI190" s="33"/>
      <c r="QGJ190" s="33"/>
      <c r="QGK190" s="33"/>
      <c r="QGL190" s="33"/>
      <c r="QGM190" s="33"/>
      <c r="QGN190" s="33"/>
      <c r="QGO190" s="33"/>
      <c r="QGP190" s="33"/>
      <c r="QGQ190" s="33"/>
      <c r="QGR190" s="33"/>
      <c r="QGS190" s="33"/>
      <c r="QGT190" s="33"/>
      <c r="QGU190" s="33"/>
      <c r="QGV190" s="33"/>
      <c r="QGW190" s="33"/>
      <c r="QGX190" s="33"/>
      <c r="QGY190" s="33"/>
      <c r="QGZ190" s="33"/>
      <c r="QHA190" s="33"/>
      <c r="QHB190" s="33"/>
      <c r="QHC190" s="33"/>
      <c r="QHD190" s="33"/>
      <c r="QHE190" s="33"/>
      <c r="QHF190" s="33"/>
      <c r="QHG190" s="33"/>
      <c r="QHH190" s="33"/>
      <c r="QHI190" s="33"/>
      <c r="QHJ190" s="33"/>
      <c r="QHK190" s="33"/>
      <c r="QHL190" s="33"/>
      <c r="QHM190" s="33"/>
      <c r="QHN190" s="33"/>
      <c r="QHO190" s="33"/>
      <c r="QHP190" s="33"/>
      <c r="QHQ190" s="33"/>
      <c r="QHR190" s="33"/>
      <c r="QHS190" s="33"/>
      <c r="QHT190" s="33"/>
      <c r="QHU190" s="33"/>
      <c r="QHV190" s="33"/>
      <c r="QHW190" s="33"/>
      <c r="QHX190" s="33"/>
      <c r="QHY190" s="33"/>
      <c r="QHZ190" s="33"/>
      <c r="QIA190" s="33"/>
      <c r="QIB190" s="33"/>
      <c r="QIC190" s="33"/>
      <c r="QID190" s="33"/>
      <c r="QIE190" s="33"/>
      <c r="QIF190" s="33"/>
      <c r="QIG190" s="33"/>
      <c r="QIH190" s="33"/>
      <c r="QII190" s="33"/>
      <c r="QIJ190" s="33"/>
      <c r="QIK190" s="33"/>
      <c r="QIL190" s="33"/>
      <c r="QIM190" s="33"/>
      <c r="QIN190" s="33"/>
      <c r="QIO190" s="33"/>
      <c r="QIP190" s="33"/>
      <c r="QIQ190" s="33"/>
      <c r="QIR190" s="33"/>
      <c r="QIS190" s="33"/>
      <c r="QIT190" s="33"/>
      <c r="QIU190" s="33"/>
      <c r="QIV190" s="33"/>
      <c r="QIW190" s="33"/>
      <c r="QIX190" s="33"/>
      <c r="QIY190" s="33"/>
      <c r="QIZ190" s="33"/>
      <c r="QJA190" s="33"/>
      <c r="QJB190" s="33"/>
      <c r="QJC190" s="33"/>
      <c r="QJD190" s="33"/>
      <c r="QJE190" s="33"/>
      <c r="QJF190" s="33"/>
      <c r="QJG190" s="33"/>
      <c r="QJH190" s="33"/>
      <c r="QJI190" s="33"/>
      <c r="QJJ190" s="33"/>
      <c r="QJK190" s="33"/>
      <c r="QJL190" s="33"/>
      <c r="QJM190" s="33"/>
      <c r="QJN190" s="33"/>
      <c r="QJO190" s="33"/>
      <c r="QJP190" s="33"/>
      <c r="QJQ190" s="33"/>
      <c r="QJR190" s="33"/>
      <c r="QJS190" s="33"/>
      <c r="QJT190" s="33"/>
      <c r="QJU190" s="33"/>
      <c r="QJV190" s="33"/>
      <c r="QJW190" s="33"/>
      <c r="QJX190" s="33"/>
      <c r="QJY190" s="33"/>
      <c r="QJZ190" s="33"/>
      <c r="QKA190" s="33"/>
      <c r="QKB190" s="33"/>
      <c r="QKC190" s="33"/>
      <c r="QKD190" s="33"/>
      <c r="QKE190" s="33"/>
      <c r="QKF190" s="33"/>
      <c r="QKG190" s="33"/>
      <c r="QKH190" s="33"/>
      <c r="QKI190" s="33"/>
      <c r="QKJ190" s="33"/>
      <c r="QKK190" s="33"/>
      <c r="QKL190" s="33"/>
      <c r="QKM190" s="33"/>
      <c r="QKN190" s="33"/>
      <c r="QKO190" s="33"/>
      <c r="QKP190" s="33"/>
      <c r="QKQ190" s="33"/>
      <c r="QKR190" s="33"/>
      <c r="QKS190" s="33"/>
      <c r="QKT190" s="33"/>
      <c r="QKU190" s="33"/>
      <c r="QKV190" s="33"/>
      <c r="QKW190" s="33"/>
      <c r="QKX190" s="33"/>
      <c r="QKY190" s="33"/>
      <c r="QKZ190" s="33"/>
      <c r="QLA190" s="33"/>
      <c r="QLB190" s="33"/>
      <c r="QLC190" s="33"/>
      <c r="QLD190" s="33"/>
      <c r="QLE190" s="33"/>
      <c r="QLF190" s="33"/>
      <c r="QLG190" s="33"/>
      <c r="QLH190" s="33"/>
      <c r="QLI190" s="33"/>
      <c r="QLJ190" s="33"/>
      <c r="QLK190" s="33"/>
      <c r="QLL190" s="33"/>
      <c r="QLM190" s="33"/>
      <c r="QLN190" s="33"/>
      <c r="QLO190" s="33"/>
      <c r="QLP190" s="33"/>
      <c r="QLQ190" s="33"/>
      <c r="QLR190" s="33"/>
      <c r="QLS190" s="33"/>
      <c r="QLT190" s="33"/>
      <c r="QLU190" s="33"/>
      <c r="QLV190" s="33"/>
      <c r="QLW190" s="33"/>
      <c r="QLX190" s="33"/>
      <c r="QLY190" s="33"/>
      <c r="QLZ190" s="33"/>
      <c r="QMA190" s="33"/>
      <c r="QMB190" s="33"/>
      <c r="QMC190" s="33"/>
      <c r="QMD190" s="33"/>
      <c r="QME190" s="33"/>
      <c r="QMF190" s="33"/>
      <c r="QMG190" s="33"/>
      <c r="QMH190" s="33"/>
      <c r="QMI190" s="33"/>
      <c r="QMJ190" s="33"/>
      <c r="QMK190" s="33"/>
      <c r="QML190" s="33"/>
      <c r="QMM190" s="33"/>
      <c r="QMN190" s="33"/>
      <c r="QMO190" s="33"/>
      <c r="QMP190" s="33"/>
      <c r="QMQ190" s="33"/>
      <c r="QMR190" s="33"/>
      <c r="QMS190" s="33"/>
      <c r="QMT190" s="33"/>
      <c r="QMU190" s="33"/>
      <c r="QMV190" s="33"/>
      <c r="QMW190" s="33"/>
      <c r="QMX190" s="33"/>
      <c r="QMY190" s="33"/>
      <c r="QMZ190" s="33"/>
      <c r="QNA190" s="33"/>
      <c r="QNB190" s="33"/>
      <c r="QNC190" s="33"/>
      <c r="QND190" s="33"/>
      <c r="QNE190" s="33"/>
      <c r="QNF190" s="33"/>
      <c r="QNG190" s="33"/>
      <c r="QNH190" s="33"/>
      <c r="QNI190" s="33"/>
      <c r="QNJ190" s="33"/>
      <c r="QNK190" s="33"/>
      <c r="QNL190" s="33"/>
      <c r="QNM190" s="33"/>
      <c r="QNN190" s="33"/>
      <c r="QNO190" s="33"/>
      <c r="QNP190" s="33"/>
      <c r="QNQ190" s="33"/>
      <c r="QNR190" s="33"/>
      <c r="QNS190" s="33"/>
      <c r="QNT190" s="33"/>
      <c r="QNU190" s="33"/>
      <c r="QNV190" s="33"/>
      <c r="QNW190" s="33"/>
      <c r="QNX190" s="33"/>
      <c r="QNY190" s="33"/>
      <c r="QNZ190" s="33"/>
      <c r="QOA190" s="33"/>
      <c r="QOB190" s="33"/>
      <c r="QOC190" s="33"/>
      <c r="QOD190" s="33"/>
      <c r="QOE190" s="33"/>
      <c r="QOF190" s="33"/>
      <c r="QOG190" s="33"/>
      <c r="QOH190" s="33"/>
      <c r="QOI190" s="33"/>
      <c r="QOJ190" s="33"/>
      <c r="QOK190" s="33"/>
      <c r="QOL190" s="33"/>
      <c r="QOM190" s="33"/>
      <c r="QON190" s="33"/>
      <c r="QOO190" s="33"/>
      <c r="QOP190" s="33"/>
      <c r="QOQ190" s="33"/>
      <c r="QOR190" s="33"/>
      <c r="QOS190" s="33"/>
      <c r="QOT190" s="33"/>
      <c r="QOU190" s="33"/>
      <c r="QOV190" s="33"/>
      <c r="QOW190" s="33"/>
      <c r="QOX190" s="33"/>
      <c r="QOY190" s="33"/>
      <c r="QOZ190" s="33"/>
      <c r="QPA190" s="33"/>
      <c r="QPB190" s="33"/>
      <c r="QPC190" s="33"/>
      <c r="QPD190" s="33"/>
      <c r="QPE190" s="33"/>
      <c r="QPF190" s="33"/>
      <c r="QPG190" s="33"/>
      <c r="QPH190" s="33"/>
      <c r="QPI190" s="33"/>
      <c r="QPJ190" s="33"/>
      <c r="QPK190" s="33"/>
      <c r="QPL190" s="33"/>
      <c r="QPM190" s="33"/>
      <c r="QPN190" s="33"/>
      <c r="QPO190" s="33"/>
      <c r="QPP190" s="33"/>
      <c r="QPQ190" s="33"/>
      <c r="QPR190" s="33"/>
      <c r="QPS190" s="33"/>
      <c r="QPT190" s="33"/>
      <c r="QPU190" s="33"/>
      <c r="QPV190" s="33"/>
      <c r="QPW190" s="33"/>
      <c r="QPX190" s="33"/>
      <c r="QPY190" s="33"/>
      <c r="QPZ190" s="33"/>
      <c r="QQA190" s="33"/>
      <c r="QQB190" s="33"/>
      <c r="QQC190" s="33"/>
      <c r="QQD190" s="33"/>
      <c r="QQE190" s="33"/>
      <c r="QQF190" s="33"/>
      <c r="QQG190" s="33"/>
      <c r="QQH190" s="33"/>
      <c r="QQI190" s="33"/>
      <c r="QQJ190" s="33"/>
      <c r="QQK190" s="33"/>
      <c r="QQL190" s="33"/>
      <c r="QQM190" s="33"/>
      <c r="QQN190" s="33"/>
      <c r="QQO190" s="33"/>
      <c r="QQP190" s="33"/>
      <c r="QQQ190" s="33"/>
      <c r="QQR190" s="33"/>
      <c r="QQS190" s="33"/>
      <c r="QQT190" s="33"/>
      <c r="QQU190" s="33"/>
      <c r="QQV190" s="33"/>
      <c r="QQW190" s="33"/>
      <c r="QQX190" s="33"/>
      <c r="QQY190" s="33"/>
      <c r="QQZ190" s="33"/>
      <c r="QRA190" s="33"/>
      <c r="QRB190" s="33"/>
      <c r="QRC190" s="33"/>
      <c r="QRD190" s="33"/>
      <c r="QRE190" s="33"/>
      <c r="QRF190" s="33"/>
      <c r="QRG190" s="33"/>
      <c r="QRH190" s="33"/>
      <c r="QRI190" s="33"/>
      <c r="QRJ190" s="33"/>
      <c r="QRK190" s="33"/>
      <c r="QRL190" s="33"/>
      <c r="QRM190" s="33"/>
      <c r="QRN190" s="33"/>
      <c r="QRO190" s="33"/>
      <c r="QRP190" s="33"/>
      <c r="QRQ190" s="33"/>
      <c r="QRR190" s="33"/>
      <c r="QRS190" s="33"/>
      <c r="QRT190" s="33"/>
      <c r="QRU190" s="33"/>
      <c r="QRV190" s="33"/>
      <c r="QRW190" s="33"/>
      <c r="QRX190" s="33"/>
      <c r="QRY190" s="33"/>
      <c r="QRZ190" s="33"/>
      <c r="QSA190" s="33"/>
      <c r="QSB190" s="33"/>
      <c r="QSC190" s="33"/>
      <c r="QSD190" s="33"/>
      <c r="QSE190" s="33"/>
      <c r="QSF190" s="33"/>
      <c r="QSG190" s="33"/>
      <c r="QSH190" s="33"/>
      <c r="QSI190" s="33"/>
      <c r="QSJ190" s="33"/>
      <c r="QSK190" s="33"/>
      <c r="QSL190" s="33"/>
      <c r="QSM190" s="33"/>
      <c r="QSN190" s="33"/>
      <c r="QSO190" s="33"/>
      <c r="QSP190" s="33"/>
      <c r="QSQ190" s="33"/>
      <c r="QSR190" s="33"/>
      <c r="QSS190" s="33"/>
      <c r="QST190" s="33"/>
      <c r="QSU190" s="33"/>
      <c r="QSV190" s="33"/>
      <c r="QSW190" s="33"/>
      <c r="QSX190" s="33"/>
      <c r="QSY190" s="33"/>
      <c r="QSZ190" s="33"/>
      <c r="QTA190" s="33"/>
      <c r="QTB190" s="33"/>
      <c r="QTC190" s="33"/>
      <c r="QTD190" s="33"/>
      <c r="QTE190" s="33"/>
      <c r="QTF190" s="33"/>
      <c r="QTG190" s="33"/>
      <c r="QTH190" s="33"/>
      <c r="QTI190" s="33"/>
      <c r="QTJ190" s="33"/>
      <c r="QTK190" s="33"/>
      <c r="QTL190" s="33"/>
      <c r="QTM190" s="33"/>
      <c r="QTN190" s="33"/>
      <c r="QTO190" s="33"/>
      <c r="QTP190" s="33"/>
      <c r="QTQ190" s="33"/>
      <c r="QTR190" s="33"/>
      <c r="QTS190" s="33"/>
      <c r="QTT190" s="33"/>
      <c r="QTU190" s="33"/>
      <c r="QTV190" s="33"/>
      <c r="QTW190" s="33"/>
      <c r="QTX190" s="33"/>
      <c r="QTY190" s="33"/>
      <c r="QTZ190" s="33"/>
      <c r="QUA190" s="33"/>
      <c r="QUB190" s="33"/>
      <c r="QUC190" s="33"/>
      <c r="QUD190" s="33"/>
      <c r="QUE190" s="33"/>
      <c r="QUF190" s="33"/>
      <c r="QUG190" s="33"/>
      <c r="QUH190" s="33"/>
      <c r="QUI190" s="33"/>
      <c r="QUJ190" s="33"/>
      <c r="QUK190" s="33"/>
      <c r="QUL190" s="33"/>
      <c r="QUM190" s="33"/>
      <c r="QUN190" s="33"/>
      <c r="QUO190" s="33"/>
      <c r="QUP190" s="33"/>
      <c r="QUQ190" s="33"/>
      <c r="QUR190" s="33"/>
      <c r="QUS190" s="33"/>
      <c r="QUT190" s="33"/>
      <c r="QUU190" s="33"/>
      <c r="QUV190" s="33"/>
      <c r="QUW190" s="33"/>
      <c r="QUX190" s="33"/>
      <c r="QUY190" s="33"/>
      <c r="QUZ190" s="33"/>
      <c r="QVA190" s="33"/>
      <c r="QVB190" s="33"/>
      <c r="QVC190" s="33"/>
      <c r="QVD190" s="33"/>
      <c r="QVE190" s="33"/>
      <c r="QVF190" s="33"/>
      <c r="QVG190" s="33"/>
      <c r="QVH190" s="33"/>
      <c r="QVI190" s="33"/>
      <c r="QVJ190" s="33"/>
      <c r="QVK190" s="33"/>
      <c r="QVL190" s="33"/>
      <c r="QVM190" s="33"/>
      <c r="QVN190" s="33"/>
      <c r="QVO190" s="33"/>
      <c r="QVP190" s="33"/>
      <c r="QVQ190" s="33"/>
      <c r="QVR190" s="33"/>
      <c r="QVS190" s="33"/>
      <c r="QVT190" s="33"/>
      <c r="QVU190" s="33"/>
      <c r="QVV190" s="33"/>
      <c r="QVW190" s="33"/>
      <c r="QVX190" s="33"/>
      <c r="QVY190" s="33"/>
      <c r="QVZ190" s="33"/>
      <c r="QWA190" s="33"/>
      <c r="QWB190" s="33"/>
      <c r="QWC190" s="33"/>
      <c r="QWD190" s="33"/>
      <c r="QWE190" s="33"/>
      <c r="QWF190" s="33"/>
      <c r="QWG190" s="33"/>
      <c r="QWH190" s="33"/>
      <c r="QWI190" s="33"/>
      <c r="QWJ190" s="33"/>
      <c r="QWK190" s="33"/>
      <c r="QWL190" s="33"/>
      <c r="QWM190" s="33"/>
      <c r="QWN190" s="33"/>
      <c r="QWO190" s="33"/>
      <c r="QWP190" s="33"/>
      <c r="QWQ190" s="33"/>
      <c r="QWR190" s="33"/>
      <c r="QWS190" s="33"/>
      <c r="QWT190" s="33"/>
      <c r="QWU190" s="33"/>
      <c r="QWV190" s="33"/>
      <c r="QWW190" s="33"/>
      <c r="QWX190" s="33"/>
      <c r="QWY190" s="33"/>
      <c r="QWZ190" s="33"/>
      <c r="QXA190" s="33"/>
      <c r="QXB190" s="33"/>
      <c r="QXC190" s="33"/>
      <c r="QXD190" s="33"/>
      <c r="QXE190" s="33"/>
      <c r="QXF190" s="33"/>
      <c r="QXG190" s="33"/>
      <c r="QXH190" s="33"/>
      <c r="QXI190" s="33"/>
      <c r="QXJ190" s="33"/>
      <c r="QXK190" s="33"/>
      <c r="QXL190" s="33"/>
      <c r="QXM190" s="33"/>
      <c r="QXN190" s="33"/>
      <c r="QXO190" s="33"/>
      <c r="QXP190" s="33"/>
      <c r="QXQ190" s="33"/>
      <c r="QXR190" s="33"/>
      <c r="QXS190" s="33"/>
      <c r="QXT190" s="33"/>
      <c r="QXU190" s="33"/>
      <c r="QXV190" s="33"/>
      <c r="QXW190" s="33"/>
      <c r="QXX190" s="33"/>
      <c r="QXY190" s="33"/>
      <c r="QXZ190" s="33"/>
      <c r="QYA190" s="33"/>
      <c r="QYB190" s="33"/>
      <c r="QYC190" s="33"/>
      <c r="QYD190" s="33"/>
      <c r="QYE190" s="33"/>
      <c r="QYF190" s="33"/>
      <c r="QYG190" s="33"/>
      <c r="QYH190" s="33"/>
      <c r="QYI190" s="33"/>
      <c r="QYJ190" s="33"/>
      <c r="QYK190" s="33"/>
      <c r="QYL190" s="33"/>
      <c r="QYM190" s="33"/>
      <c r="QYN190" s="33"/>
      <c r="QYO190" s="33"/>
      <c r="QYP190" s="33"/>
      <c r="QYQ190" s="33"/>
      <c r="QYR190" s="33"/>
      <c r="QYS190" s="33"/>
      <c r="QYT190" s="33"/>
      <c r="QYU190" s="33"/>
      <c r="QYV190" s="33"/>
      <c r="QYW190" s="33"/>
      <c r="QYX190" s="33"/>
      <c r="QYY190" s="33"/>
      <c r="QYZ190" s="33"/>
      <c r="QZA190" s="33"/>
      <c r="QZB190" s="33"/>
      <c r="QZC190" s="33"/>
      <c r="QZD190" s="33"/>
      <c r="QZE190" s="33"/>
      <c r="QZF190" s="33"/>
      <c r="QZG190" s="33"/>
      <c r="QZH190" s="33"/>
      <c r="QZI190" s="33"/>
      <c r="QZJ190" s="33"/>
      <c r="QZK190" s="33"/>
      <c r="QZL190" s="33"/>
      <c r="QZM190" s="33"/>
      <c r="QZN190" s="33"/>
      <c r="QZO190" s="33"/>
      <c r="QZP190" s="33"/>
      <c r="QZQ190" s="33"/>
      <c r="QZR190" s="33"/>
      <c r="QZS190" s="33"/>
      <c r="QZT190" s="33"/>
      <c r="QZU190" s="33"/>
      <c r="QZV190" s="33"/>
      <c r="QZW190" s="33"/>
      <c r="QZX190" s="33"/>
      <c r="QZY190" s="33"/>
      <c r="QZZ190" s="33"/>
      <c r="RAA190" s="33"/>
      <c r="RAB190" s="33"/>
      <c r="RAC190" s="33"/>
      <c r="RAD190" s="33"/>
      <c r="RAE190" s="33"/>
      <c r="RAF190" s="33"/>
      <c r="RAG190" s="33"/>
      <c r="RAH190" s="33"/>
      <c r="RAI190" s="33"/>
      <c r="RAJ190" s="33"/>
      <c r="RAK190" s="33"/>
      <c r="RAL190" s="33"/>
      <c r="RAM190" s="33"/>
      <c r="RAN190" s="33"/>
      <c r="RAO190" s="33"/>
      <c r="RAP190" s="33"/>
      <c r="RAQ190" s="33"/>
      <c r="RAR190" s="33"/>
      <c r="RAS190" s="33"/>
      <c r="RAT190" s="33"/>
      <c r="RAU190" s="33"/>
      <c r="RAV190" s="33"/>
      <c r="RAW190" s="33"/>
      <c r="RAX190" s="33"/>
      <c r="RAY190" s="33"/>
      <c r="RAZ190" s="33"/>
      <c r="RBA190" s="33"/>
      <c r="RBB190" s="33"/>
      <c r="RBC190" s="33"/>
      <c r="RBD190" s="33"/>
      <c r="RBE190" s="33"/>
      <c r="RBF190" s="33"/>
      <c r="RBG190" s="33"/>
      <c r="RBH190" s="33"/>
      <c r="RBI190" s="33"/>
      <c r="RBJ190" s="33"/>
      <c r="RBK190" s="33"/>
      <c r="RBL190" s="33"/>
      <c r="RBM190" s="33"/>
      <c r="RBN190" s="33"/>
      <c r="RBO190" s="33"/>
      <c r="RBP190" s="33"/>
      <c r="RBQ190" s="33"/>
      <c r="RBR190" s="33"/>
      <c r="RBS190" s="33"/>
      <c r="RBT190" s="33"/>
      <c r="RBU190" s="33"/>
      <c r="RBV190" s="33"/>
      <c r="RBW190" s="33"/>
      <c r="RBX190" s="33"/>
      <c r="RBY190" s="33"/>
      <c r="RBZ190" s="33"/>
      <c r="RCA190" s="33"/>
      <c r="RCB190" s="33"/>
      <c r="RCC190" s="33"/>
      <c r="RCD190" s="33"/>
      <c r="RCE190" s="33"/>
      <c r="RCF190" s="33"/>
      <c r="RCG190" s="33"/>
      <c r="RCH190" s="33"/>
      <c r="RCI190" s="33"/>
      <c r="RCJ190" s="33"/>
      <c r="RCK190" s="33"/>
      <c r="RCL190" s="33"/>
      <c r="RCM190" s="33"/>
      <c r="RCN190" s="33"/>
      <c r="RCO190" s="33"/>
      <c r="RCP190" s="33"/>
      <c r="RCQ190" s="33"/>
      <c r="RCR190" s="33"/>
      <c r="RCS190" s="33"/>
      <c r="RCT190" s="33"/>
      <c r="RCU190" s="33"/>
      <c r="RCV190" s="33"/>
      <c r="RCW190" s="33"/>
      <c r="RCX190" s="33"/>
      <c r="RCY190" s="33"/>
      <c r="RCZ190" s="33"/>
      <c r="RDA190" s="33"/>
      <c r="RDB190" s="33"/>
      <c r="RDC190" s="33"/>
      <c r="RDD190" s="33"/>
      <c r="RDE190" s="33"/>
      <c r="RDF190" s="33"/>
      <c r="RDG190" s="33"/>
      <c r="RDH190" s="33"/>
      <c r="RDI190" s="33"/>
      <c r="RDJ190" s="33"/>
      <c r="RDK190" s="33"/>
      <c r="RDL190" s="33"/>
      <c r="RDM190" s="33"/>
      <c r="RDN190" s="33"/>
      <c r="RDO190" s="33"/>
      <c r="RDP190" s="33"/>
      <c r="RDQ190" s="33"/>
      <c r="RDR190" s="33"/>
      <c r="RDS190" s="33"/>
      <c r="RDT190" s="33"/>
      <c r="RDU190" s="33"/>
      <c r="RDV190" s="33"/>
      <c r="RDW190" s="33"/>
      <c r="RDX190" s="33"/>
      <c r="RDY190" s="33"/>
      <c r="RDZ190" s="33"/>
      <c r="REA190" s="33"/>
      <c r="REB190" s="33"/>
      <c r="REC190" s="33"/>
      <c r="RED190" s="33"/>
      <c r="REE190" s="33"/>
      <c r="REF190" s="33"/>
      <c r="REG190" s="33"/>
      <c r="REH190" s="33"/>
      <c r="REI190" s="33"/>
      <c r="REJ190" s="33"/>
      <c r="REK190" s="33"/>
      <c r="REL190" s="33"/>
      <c r="REM190" s="33"/>
      <c r="REN190" s="33"/>
      <c r="REO190" s="33"/>
      <c r="REP190" s="33"/>
      <c r="REQ190" s="33"/>
      <c r="RER190" s="33"/>
      <c r="RES190" s="33"/>
      <c r="RET190" s="33"/>
      <c r="REU190" s="33"/>
      <c r="REV190" s="33"/>
      <c r="REW190" s="33"/>
      <c r="REX190" s="33"/>
      <c r="REY190" s="33"/>
      <c r="REZ190" s="33"/>
      <c r="RFA190" s="33"/>
      <c r="RFB190" s="33"/>
      <c r="RFC190" s="33"/>
      <c r="RFD190" s="33"/>
      <c r="RFE190" s="33"/>
      <c r="RFF190" s="33"/>
      <c r="RFG190" s="33"/>
      <c r="RFH190" s="33"/>
      <c r="RFI190" s="33"/>
      <c r="RFJ190" s="33"/>
      <c r="RFK190" s="33"/>
      <c r="RFL190" s="33"/>
      <c r="RFM190" s="33"/>
      <c r="RFN190" s="33"/>
      <c r="RFO190" s="33"/>
      <c r="RFP190" s="33"/>
      <c r="RFQ190" s="33"/>
      <c r="RFR190" s="33"/>
      <c r="RFS190" s="33"/>
      <c r="RFT190" s="33"/>
      <c r="RFU190" s="33"/>
      <c r="RFV190" s="33"/>
      <c r="RFW190" s="33"/>
      <c r="RFX190" s="33"/>
      <c r="RFY190" s="33"/>
      <c r="RFZ190" s="33"/>
      <c r="RGA190" s="33"/>
      <c r="RGB190" s="33"/>
      <c r="RGC190" s="33"/>
      <c r="RGD190" s="33"/>
      <c r="RGE190" s="33"/>
      <c r="RGF190" s="33"/>
      <c r="RGG190" s="33"/>
      <c r="RGH190" s="33"/>
      <c r="RGI190" s="33"/>
      <c r="RGJ190" s="33"/>
      <c r="RGK190" s="33"/>
      <c r="RGL190" s="33"/>
      <c r="RGM190" s="33"/>
      <c r="RGN190" s="33"/>
      <c r="RGO190" s="33"/>
      <c r="RGP190" s="33"/>
      <c r="RGQ190" s="33"/>
      <c r="RGR190" s="33"/>
      <c r="RGS190" s="33"/>
      <c r="RGT190" s="33"/>
      <c r="RGU190" s="33"/>
      <c r="RGV190" s="33"/>
      <c r="RGW190" s="33"/>
      <c r="RGX190" s="33"/>
      <c r="RGY190" s="33"/>
      <c r="RGZ190" s="33"/>
      <c r="RHA190" s="33"/>
      <c r="RHB190" s="33"/>
      <c r="RHC190" s="33"/>
      <c r="RHD190" s="33"/>
      <c r="RHE190" s="33"/>
      <c r="RHF190" s="33"/>
      <c r="RHG190" s="33"/>
      <c r="RHH190" s="33"/>
      <c r="RHI190" s="33"/>
      <c r="RHJ190" s="33"/>
      <c r="RHK190" s="33"/>
      <c r="RHL190" s="33"/>
      <c r="RHM190" s="33"/>
      <c r="RHN190" s="33"/>
      <c r="RHO190" s="33"/>
      <c r="RHP190" s="33"/>
      <c r="RHQ190" s="33"/>
      <c r="RHR190" s="33"/>
      <c r="RHS190" s="33"/>
      <c r="RHT190" s="33"/>
      <c r="RHU190" s="33"/>
      <c r="RHV190" s="33"/>
      <c r="RHW190" s="33"/>
      <c r="RHX190" s="33"/>
      <c r="RHY190" s="33"/>
      <c r="RHZ190" s="33"/>
      <c r="RIA190" s="33"/>
      <c r="RIB190" s="33"/>
      <c r="RIC190" s="33"/>
      <c r="RID190" s="33"/>
      <c r="RIE190" s="33"/>
      <c r="RIF190" s="33"/>
      <c r="RIG190" s="33"/>
      <c r="RIH190" s="33"/>
      <c r="RII190" s="33"/>
      <c r="RIJ190" s="33"/>
      <c r="RIK190" s="33"/>
      <c r="RIL190" s="33"/>
      <c r="RIM190" s="33"/>
      <c r="RIN190" s="33"/>
      <c r="RIO190" s="33"/>
      <c r="RIP190" s="33"/>
      <c r="RIQ190" s="33"/>
      <c r="RIR190" s="33"/>
      <c r="RIS190" s="33"/>
      <c r="RIT190" s="33"/>
      <c r="RIU190" s="33"/>
      <c r="RIV190" s="33"/>
      <c r="RIW190" s="33"/>
      <c r="RIX190" s="33"/>
      <c r="RIY190" s="33"/>
      <c r="RIZ190" s="33"/>
      <c r="RJA190" s="33"/>
      <c r="RJB190" s="33"/>
      <c r="RJC190" s="33"/>
      <c r="RJD190" s="33"/>
      <c r="RJE190" s="33"/>
      <c r="RJF190" s="33"/>
      <c r="RJG190" s="33"/>
      <c r="RJH190" s="33"/>
      <c r="RJI190" s="33"/>
      <c r="RJJ190" s="33"/>
      <c r="RJK190" s="33"/>
      <c r="RJL190" s="33"/>
      <c r="RJM190" s="33"/>
      <c r="RJN190" s="33"/>
      <c r="RJO190" s="33"/>
      <c r="RJP190" s="33"/>
      <c r="RJQ190" s="33"/>
      <c r="RJR190" s="33"/>
      <c r="RJS190" s="33"/>
      <c r="RJT190" s="33"/>
      <c r="RJU190" s="33"/>
      <c r="RJV190" s="33"/>
      <c r="RJW190" s="33"/>
      <c r="RJX190" s="33"/>
      <c r="RJY190" s="33"/>
      <c r="RJZ190" s="33"/>
      <c r="RKA190" s="33"/>
      <c r="RKB190" s="33"/>
      <c r="RKC190" s="33"/>
      <c r="RKD190" s="33"/>
      <c r="RKE190" s="33"/>
      <c r="RKF190" s="33"/>
      <c r="RKG190" s="33"/>
      <c r="RKH190" s="33"/>
      <c r="RKI190" s="33"/>
      <c r="RKJ190" s="33"/>
      <c r="RKK190" s="33"/>
      <c r="RKL190" s="33"/>
      <c r="RKM190" s="33"/>
      <c r="RKN190" s="33"/>
      <c r="RKO190" s="33"/>
      <c r="RKP190" s="33"/>
      <c r="RKQ190" s="33"/>
      <c r="RKR190" s="33"/>
      <c r="RKS190" s="33"/>
      <c r="RKT190" s="33"/>
      <c r="RKU190" s="33"/>
      <c r="RKV190" s="33"/>
      <c r="RKW190" s="33"/>
      <c r="RKX190" s="33"/>
      <c r="RKY190" s="33"/>
      <c r="RKZ190" s="33"/>
      <c r="RLA190" s="33"/>
      <c r="RLB190" s="33"/>
      <c r="RLC190" s="33"/>
      <c r="RLD190" s="33"/>
      <c r="RLE190" s="33"/>
      <c r="RLF190" s="33"/>
      <c r="RLG190" s="33"/>
      <c r="RLH190" s="33"/>
      <c r="RLI190" s="33"/>
      <c r="RLJ190" s="33"/>
      <c r="RLK190" s="33"/>
      <c r="RLL190" s="33"/>
      <c r="RLM190" s="33"/>
      <c r="RLN190" s="33"/>
      <c r="RLO190" s="33"/>
      <c r="RLP190" s="33"/>
      <c r="RLQ190" s="33"/>
      <c r="RLR190" s="33"/>
      <c r="RLS190" s="33"/>
      <c r="RLT190" s="33"/>
      <c r="RLU190" s="33"/>
      <c r="RLV190" s="33"/>
      <c r="RLW190" s="33"/>
      <c r="RLX190" s="33"/>
      <c r="RLY190" s="33"/>
      <c r="RLZ190" s="33"/>
      <c r="RMA190" s="33"/>
      <c r="RMB190" s="33"/>
      <c r="RMC190" s="33"/>
      <c r="RMD190" s="33"/>
      <c r="RME190" s="33"/>
      <c r="RMF190" s="33"/>
      <c r="RMG190" s="33"/>
      <c r="RMH190" s="33"/>
      <c r="RMI190" s="33"/>
      <c r="RMJ190" s="33"/>
      <c r="RMK190" s="33"/>
      <c r="RML190" s="33"/>
      <c r="RMM190" s="33"/>
      <c r="RMN190" s="33"/>
      <c r="RMO190" s="33"/>
      <c r="RMP190" s="33"/>
      <c r="RMQ190" s="33"/>
      <c r="RMR190" s="33"/>
      <c r="RMS190" s="33"/>
      <c r="RMT190" s="33"/>
      <c r="RMU190" s="33"/>
      <c r="RMV190" s="33"/>
      <c r="RMW190" s="33"/>
      <c r="RMX190" s="33"/>
      <c r="RMY190" s="33"/>
      <c r="RMZ190" s="33"/>
      <c r="RNA190" s="33"/>
      <c r="RNB190" s="33"/>
      <c r="RNC190" s="33"/>
      <c r="RND190" s="33"/>
      <c r="RNE190" s="33"/>
      <c r="RNF190" s="33"/>
      <c r="RNG190" s="33"/>
      <c r="RNH190" s="33"/>
      <c r="RNI190" s="33"/>
      <c r="RNJ190" s="33"/>
      <c r="RNK190" s="33"/>
      <c r="RNL190" s="33"/>
      <c r="RNM190" s="33"/>
      <c r="RNN190" s="33"/>
      <c r="RNO190" s="33"/>
      <c r="RNP190" s="33"/>
      <c r="RNQ190" s="33"/>
      <c r="RNR190" s="33"/>
      <c r="RNS190" s="33"/>
      <c r="RNT190" s="33"/>
      <c r="RNU190" s="33"/>
      <c r="RNV190" s="33"/>
      <c r="RNW190" s="33"/>
      <c r="RNX190" s="33"/>
      <c r="RNY190" s="33"/>
      <c r="RNZ190" s="33"/>
      <c r="ROA190" s="33"/>
      <c r="ROB190" s="33"/>
      <c r="ROC190" s="33"/>
      <c r="ROD190" s="33"/>
      <c r="ROE190" s="33"/>
      <c r="ROF190" s="33"/>
      <c r="ROG190" s="33"/>
      <c r="ROH190" s="33"/>
      <c r="ROI190" s="33"/>
      <c r="ROJ190" s="33"/>
      <c r="ROK190" s="33"/>
      <c r="ROL190" s="33"/>
      <c r="ROM190" s="33"/>
      <c r="RON190" s="33"/>
      <c r="ROO190" s="33"/>
      <c r="ROP190" s="33"/>
      <c r="ROQ190" s="33"/>
      <c r="ROR190" s="33"/>
      <c r="ROS190" s="33"/>
      <c r="ROT190" s="33"/>
      <c r="ROU190" s="33"/>
      <c r="ROV190" s="33"/>
      <c r="ROW190" s="33"/>
      <c r="ROX190" s="33"/>
      <c r="ROY190" s="33"/>
      <c r="ROZ190" s="33"/>
      <c r="RPA190" s="33"/>
      <c r="RPB190" s="33"/>
      <c r="RPC190" s="33"/>
      <c r="RPD190" s="33"/>
      <c r="RPE190" s="33"/>
      <c r="RPF190" s="33"/>
      <c r="RPG190" s="33"/>
      <c r="RPH190" s="33"/>
      <c r="RPI190" s="33"/>
      <c r="RPJ190" s="33"/>
      <c r="RPK190" s="33"/>
      <c r="RPL190" s="33"/>
      <c r="RPM190" s="33"/>
      <c r="RPN190" s="33"/>
      <c r="RPO190" s="33"/>
      <c r="RPP190" s="33"/>
      <c r="RPQ190" s="33"/>
      <c r="RPR190" s="33"/>
      <c r="RPS190" s="33"/>
      <c r="RPT190" s="33"/>
      <c r="RPU190" s="33"/>
      <c r="RPV190" s="33"/>
      <c r="RPW190" s="33"/>
      <c r="RPX190" s="33"/>
      <c r="RPY190" s="33"/>
      <c r="RPZ190" s="33"/>
      <c r="RQA190" s="33"/>
      <c r="RQB190" s="33"/>
      <c r="RQC190" s="33"/>
      <c r="RQD190" s="33"/>
      <c r="RQE190" s="33"/>
      <c r="RQF190" s="33"/>
      <c r="RQG190" s="33"/>
      <c r="RQH190" s="33"/>
      <c r="RQI190" s="33"/>
      <c r="RQJ190" s="33"/>
      <c r="RQK190" s="33"/>
      <c r="RQL190" s="33"/>
      <c r="RQM190" s="33"/>
      <c r="RQN190" s="33"/>
      <c r="RQO190" s="33"/>
      <c r="RQP190" s="33"/>
      <c r="RQQ190" s="33"/>
      <c r="RQR190" s="33"/>
      <c r="RQS190" s="33"/>
      <c r="RQT190" s="33"/>
      <c r="RQU190" s="33"/>
      <c r="RQV190" s="33"/>
      <c r="RQW190" s="33"/>
      <c r="RQX190" s="33"/>
      <c r="RQY190" s="33"/>
      <c r="RQZ190" s="33"/>
      <c r="RRA190" s="33"/>
      <c r="RRB190" s="33"/>
      <c r="RRC190" s="33"/>
      <c r="RRD190" s="33"/>
      <c r="RRE190" s="33"/>
      <c r="RRF190" s="33"/>
      <c r="RRG190" s="33"/>
      <c r="RRH190" s="33"/>
      <c r="RRI190" s="33"/>
      <c r="RRJ190" s="33"/>
      <c r="RRK190" s="33"/>
      <c r="RRL190" s="33"/>
      <c r="RRM190" s="33"/>
      <c r="RRN190" s="33"/>
      <c r="RRO190" s="33"/>
      <c r="RRP190" s="33"/>
      <c r="RRQ190" s="33"/>
      <c r="RRR190" s="33"/>
      <c r="RRS190" s="33"/>
      <c r="RRT190" s="33"/>
      <c r="RRU190" s="33"/>
      <c r="RRV190" s="33"/>
      <c r="RRW190" s="33"/>
      <c r="RRX190" s="33"/>
      <c r="RRY190" s="33"/>
      <c r="RRZ190" s="33"/>
      <c r="RSA190" s="33"/>
      <c r="RSB190" s="33"/>
      <c r="RSC190" s="33"/>
      <c r="RSD190" s="33"/>
      <c r="RSE190" s="33"/>
      <c r="RSF190" s="33"/>
      <c r="RSG190" s="33"/>
      <c r="RSH190" s="33"/>
      <c r="RSI190" s="33"/>
      <c r="RSJ190" s="33"/>
      <c r="RSK190" s="33"/>
      <c r="RSL190" s="33"/>
      <c r="RSM190" s="33"/>
      <c r="RSN190" s="33"/>
      <c r="RSO190" s="33"/>
      <c r="RSP190" s="33"/>
      <c r="RSQ190" s="33"/>
      <c r="RSR190" s="33"/>
      <c r="RSS190" s="33"/>
      <c r="RST190" s="33"/>
      <c r="RSU190" s="33"/>
      <c r="RSV190" s="33"/>
      <c r="RSW190" s="33"/>
      <c r="RSX190" s="33"/>
      <c r="RSY190" s="33"/>
      <c r="RSZ190" s="33"/>
      <c r="RTA190" s="33"/>
      <c r="RTB190" s="33"/>
      <c r="RTC190" s="33"/>
      <c r="RTD190" s="33"/>
      <c r="RTE190" s="33"/>
      <c r="RTF190" s="33"/>
      <c r="RTG190" s="33"/>
      <c r="RTH190" s="33"/>
      <c r="RTI190" s="33"/>
      <c r="RTJ190" s="33"/>
      <c r="RTK190" s="33"/>
      <c r="RTL190" s="33"/>
      <c r="RTM190" s="33"/>
      <c r="RTN190" s="33"/>
      <c r="RTO190" s="33"/>
      <c r="RTP190" s="33"/>
      <c r="RTQ190" s="33"/>
      <c r="RTR190" s="33"/>
      <c r="RTS190" s="33"/>
      <c r="RTT190" s="33"/>
      <c r="RTU190" s="33"/>
      <c r="RTV190" s="33"/>
      <c r="RTW190" s="33"/>
      <c r="RTX190" s="33"/>
      <c r="RTY190" s="33"/>
      <c r="RTZ190" s="33"/>
      <c r="RUA190" s="33"/>
      <c r="RUB190" s="33"/>
      <c r="RUC190" s="33"/>
      <c r="RUD190" s="33"/>
      <c r="RUE190" s="33"/>
      <c r="RUF190" s="33"/>
      <c r="RUG190" s="33"/>
      <c r="RUH190" s="33"/>
      <c r="RUI190" s="33"/>
      <c r="RUJ190" s="33"/>
      <c r="RUK190" s="33"/>
      <c r="RUL190" s="33"/>
      <c r="RUM190" s="33"/>
      <c r="RUN190" s="33"/>
      <c r="RUO190" s="33"/>
      <c r="RUP190" s="33"/>
      <c r="RUQ190" s="33"/>
      <c r="RUR190" s="33"/>
      <c r="RUS190" s="33"/>
      <c r="RUT190" s="33"/>
      <c r="RUU190" s="33"/>
      <c r="RUV190" s="33"/>
      <c r="RUW190" s="33"/>
      <c r="RUX190" s="33"/>
      <c r="RUY190" s="33"/>
      <c r="RUZ190" s="33"/>
      <c r="RVA190" s="33"/>
      <c r="RVB190" s="33"/>
      <c r="RVC190" s="33"/>
      <c r="RVD190" s="33"/>
      <c r="RVE190" s="33"/>
      <c r="RVF190" s="33"/>
      <c r="RVG190" s="33"/>
      <c r="RVH190" s="33"/>
      <c r="RVI190" s="33"/>
      <c r="RVJ190" s="33"/>
      <c r="RVK190" s="33"/>
      <c r="RVL190" s="33"/>
      <c r="RVM190" s="33"/>
      <c r="RVN190" s="33"/>
      <c r="RVO190" s="33"/>
      <c r="RVP190" s="33"/>
      <c r="RVQ190" s="33"/>
      <c r="RVR190" s="33"/>
      <c r="RVS190" s="33"/>
      <c r="RVT190" s="33"/>
      <c r="RVU190" s="33"/>
      <c r="RVV190" s="33"/>
      <c r="RVW190" s="33"/>
      <c r="RVX190" s="33"/>
      <c r="RVY190" s="33"/>
      <c r="RVZ190" s="33"/>
      <c r="RWA190" s="33"/>
      <c r="RWB190" s="33"/>
      <c r="RWC190" s="33"/>
      <c r="RWD190" s="33"/>
      <c r="RWE190" s="33"/>
      <c r="RWF190" s="33"/>
      <c r="RWG190" s="33"/>
      <c r="RWH190" s="33"/>
      <c r="RWI190" s="33"/>
      <c r="RWJ190" s="33"/>
      <c r="RWK190" s="33"/>
      <c r="RWL190" s="33"/>
      <c r="RWM190" s="33"/>
      <c r="RWN190" s="33"/>
      <c r="RWO190" s="33"/>
      <c r="RWP190" s="33"/>
      <c r="RWQ190" s="33"/>
      <c r="RWR190" s="33"/>
      <c r="RWS190" s="33"/>
      <c r="RWT190" s="33"/>
      <c r="RWU190" s="33"/>
      <c r="RWV190" s="33"/>
      <c r="RWW190" s="33"/>
      <c r="RWX190" s="33"/>
      <c r="RWY190" s="33"/>
      <c r="RWZ190" s="33"/>
      <c r="RXA190" s="33"/>
      <c r="RXB190" s="33"/>
      <c r="RXC190" s="33"/>
      <c r="RXD190" s="33"/>
      <c r="RXE190" s="33"/>
      <c r="RXF190" s="33"/>
      <c r="RXG190" s="33"/>
      <c r="RXH190" s="33"/>
      <c r="RXI190" s="33"/>
      <c r="RXJ190" s="33"/>
      <c r="RXK190" s="33"/>
      <c r="RXL190" s="33"/>
      <c r="RXM190" s="33"/>
      <c r="RXN190" s="33"/>
      <c r="RXO190" s="33"/>
      <c r="RXP190" s="33"/>
      <c r="RXQ190" s="33"/>
      <c r="RXR190" s="33"/>
      <c r="RXS190" s="33"/>
      <c r="RXT190" s="33"/>
      <c r="RXU190" s="33"/>
      <c r="RXV190" s="33"/>
      <c r="RXW190" s="33"/>
      <c r="RXX190" s="33"/>
      <c r="RXY190" s="33"/>
      <c r="RXZ190" s="33"/>
      <c r="RYA190" s="33"/>
      <c r="RYB190" s="33"/>
      <c r="RYC190" s="33"/>
      <c r="RYD190" s="33"/>
      <c r="RYE190" s="33"/>
      <c r="RYF190" s="33"/>
      <c r="RYG190" s="33"/>
      <c r="RYH190" s="33"/>
      <c r="RYI190" s="33"/>
      <c r="RYJ190" s="33"/>
      <c r="RYK190" s="33"/>
      <c r="RYL190" s="33"/>
      <c r="RYM190" s="33"/>
      <c r="RYN190" s="33"/>
      <c r="RYO190" s="33"/>
      <c r="RYP190" s="33"/>
      <c r="RYQ190" s="33"/>
      <c r="RYR190" s="33"/>
      <c r="RYS190" s="33"/>
      <c r="RYT190" s="33"/>
      <c r="RYU190" s="33"/>
      <c r="RYV190" s="33"/>
      <c r="RYW190" s="33"/>
      <c r="RYX190" s="33"/>
      <c r="RYY190" s="33"/>
      <c r="RYZ190" s="33"/>
      <c r="RZA190" s="33"/>
      <c r="RZB190" s="33"/>
      <c r="RZC190" s="33"/>
      <c r="RZD190" s="33"/>
      <c r="RZE190" s="33"/>
      <c r="RZF190" s="33"/>
      <c r="RZG190" s="33"/>
      <c r="RZH190" s="33"/>
      <c r="RZI190" s="33"/>
      <c r="RZJ190" s="33"/>
      <c r="RZK190" s="33"/>
      <c r="RZL190" s="33"/>
      <c r="RZM190" s="33"/>
      <c r="RZN190" s="33"/>
      <c r="RZO190" s="33"/>
      <c r="RZP190" s="33"/>
      <c r="RZQ190" s="33"/>
      <c r="RZR190" s="33"/>
      <c r="RZS190" s="33"/>
      <c r="RZT190" s="33"/>
      <c r="RZU190" s="33"/>
      <c r="RZV190" s="33"/>
      <c r="RZW190" s="33"/>
      <c r="RZX190" s="33"/>
      <c r="RZY190" s="33"/>
      <c r="RZZ190" s="33"/>
      <c r="SAA190" s="33"/>
      <c r="SAB190" s="33"/>
      <c r="SAC190" s="33"/>
      <c r="SAD190" s="33"/>
      <c r="SAE190" s="33"/>
      <c r="SAF190" s="33"/>
      <c r="SAG190" s="33"/>
      <c r="SAH190" s="33"/>
      <c r="SAI190" s="33"/>
      <c r="SAJ190" s="33"/>
      <c r="SAK190" s="33"/>
      <c r="SAL190" s="33"/>
      <c r="SAM190" s="33"/>
      <c r="SAN190" s="33"/>
      <c r="SAO190" s="33"/>
      <c r="SAP190" s="33"/>
      <c r="SAQ190" s="33"/>
      <c r="SAR190" s="33"/>
      <c r="SAS190" s="33"/>
      <c r="SAT190" s="33"/>
      <c r="SAU190" s="33"/>
      <c r="SAV190" s="33"/>
      <c r="SAW190" s="33"/>
      <c r="SAX190" s="33"/>
      <c r="SAY190" s="33"/>
      <c r="SAZ190" s="33"/>
      <c r="SBA190" s="33"/>
      <c r="SBB190" s="33"/>
      <c r="SBC190" s="33"/>
      <c r="SBD190" s="33"/>
      <c r="SBE190" s="33"/>
      <c r="SBF190" s="33"/>
      <c r="SBG190" s="33"/>
      <c r="SBH190" s="33"/>
      <c r="SBI190" s="33"/>
      <c r="SBJ190" s="33"/>
      <c r="SBK190" s="33"/>
      <c r="SBL190" s="33"/>
      <c r="SBM190" s="33"/>
      <c r="SBN190" s="33"/>
      <c r="SBO190" s="33"/>
      <c r="SBP190" s="33"/>
      <c r="SBQ190" s="33"/>
      <c r="SBR190" s="33"/>
      <c r="SBS190" s="33"/>
      <c r="SBT190" s="33"/>
      <c r="SBU190" s="33"/>
      <c r="SBV190" s="33"/>
      <c r="SBW190" s="33"/>
      <c r="SBX190" s="33"/>
      <c r="SBY190" s="33"/>
      <c r="SBZ190" s="33"/>
      <c r="SCA190" s="33"/>
      <c r="SCB190" s="33"/>
      <c r="SCC190" s="33"/>
      <c r="SCD190" s="33"/>
      <c r="SCE190" s="33"/>
      <c r="SCF190" s="33"/>
      <c r="SCG190" s="33"/>
      <c r="SCH190" s="33"/>
      <c r="SCI190" s="33"/>
      <c r="SCJ190" s="33"/>
      <c r="SCK190" s="33"/>
      <c r="SCL190" s="33"/>
      <c r="SCM190" s="33"/>
      <c r="SCN190" s="33"/>
      <c r="SCO190" s="33"/>
      <c r="SCP190" s="33"/>
      <c r="SCQ190" s="33"/>
      <c r="SCR190" s="33"/>
      <c r="SCS190" s="33"/>
      <c r="SCT190" s="33"/>
      <c r="SCU190" s="33"/>
      <c r="SCV190" s="33"/>
      <c r="SCW190" s="33"/>
      <c r="SCX190" s="33"/>
      <c r="SCY190" s="33"/>
      <c r="SCZ190" s="33"/>
      <c r="SDA190" s="33"/>
      <c r="SDB190" s="33"/>
      <c r="SDC190" s="33"/>
      <c r="SDD190" s="33"/>
      <c r="SDE190" s="33"/>
      <c r="SDF190" s="33"/>
      <c r="SDG190" s="33"/>
      <c r="SDH190" s="33"/>
      <c r="SDI190" s="33"/>
      <c r="SDJ190" s="33"/>
      <c r="SDK190" s="33"/>
      <c r="SDL190" s="33"/>
      <c r="SDM190" s="33"/>
      <c r="SDN190" s="33"/>
      <c r="SDO190" s="33"/>
      <c r="SDP190" s="33"/>
      <c r="SDQ190" s="33"/>
      <c r="SDR190" s="33"/>
      <c r="SDS190" s="33"/>
      <c r="SDT190" s="33"/>
      <c r="SDU190" s="33"/>
      <c r="SDV190" s="33"/>
      <c r="SDW190" s="33"/>
      <c r="SDX190" s="33"/>
      <c r="SDY190" s="33"/>
      <c r="SDZ190" s="33"/>
      <c r="SEA190" s="33"/>
      <c r="SEB190" s="33"/>
      <c r="SEC190" s="33"/>
      <c r="SED190" s="33"/>
      <c r="SEE190" s="33"/>
      <c r="SEF190" s="33"/>
      <c r="SEG190" s="33"/>
      <c r="SEH190" s="33"/>
      <c r="SEI190" s="33"/>
      <c r="SEJ190" s="33"/>
      <c r="SEK190" s="33"/>
      <c r="SEL190" s="33"/>
      <c r="SEM190" s="33"/>
      <c r="SEN190" s="33"/>
      <c r="SEO190" s="33"/>
      <c r="SEP190" s="33"/>
      <c r="SEQ190" s="33"/>
      <c r="SER190" s="33"/>
      <c r="SES190" s="33"/>
      <c r="SET190" s="33"/>
      <c r="SEU190" s="33"/>
      <c r="SEV190" s="33"/>
      <c r="SEW190" s="33"/>
      <c r="SEX190" s="33"/>
      <c r="SEY190" s="33"/>
      <c r="SEZ190" s="33"/>
      <c r="SFA190" s="33"/>
      <c r="SFB190" s="33"/>
      <c r="SFC190" s="33"/>
      <c r="SFD190" s="33"/>
      <c r="SFE190" s="33"/>
      <c r="SFF190" s="33"/>
      <c r="SFG190" s="33"/>
      <c r="SFH190" s="33"/>
      <c r="SFI190" s="33"/>
      <c r="SFJ190" s="33"/>
      <c r="SFK190" s="33"/>
      <c r="SFL190" s="33"/>
      <c r="SFM190" s="33"/>
      <c r="SFN190" s="33"/>
      <c r="SFO190" s="33"/>
      <c r="SFP190" s="33"/>
      <c r="SFQ190" s="33"/>
      <c r="SFR190" s="33"/>
      <c r="SFS190" s="33"/>
      <c r="SFT190" s="33"/>
      <c r="SFU190" s="33"/>
      <c r="SFV190" s="33"/>
      <c r="SFW190" s="33"/>
      <c r="SFX190" s="33"/>
      <c r="SFY190" s="33"/>
      <c r="SFZ190" s="33"/>
      <c r="SGA190" s="33"/>
      <c r="SGB190" s="33"/>
      <c r="SGC190" s="33"/>
      <c r="SGD190" s="33"/>
      <c r="SGE190" s="33"/>
      <c r="SGF190" s="33"/>
      <c r="SGG190" s="33"/>
      <c r="SGH190" s="33"/>
      <c r="SGI190" s="33"/>
      <c r="SGJ190" s="33"/>
      <c r="SGK190" s="33"/>
      <c r="SGL190" s="33"/>
      <c r="SGM190" s="33"/>
      <c r="SGN190" s="33"/>
      <c r="SGO190" s="33"/>
      <c r="SGP190" s="33"/>
      <c r="SGQ190" s="33"/>
      <c r="SGR190" s="33"/>
      <c r="SGS190" s="33"/>
      <c r="SGT190" s="33"/>
      <c r="SGU190" s="33"/>
      <c r="SGV190" s="33"/>
      <c r="SGW190" s="33"/>
      <c r="SGX190" s="33"/>
      <c r="SGY190" s="33"/>
      <c r="SGZ190" s="33"/>
      <c r="SHA190" s="33"/>
      <c r="SHB190" s="33"/>
      <c r="SHC190" s="33"/>
      <c r="SHD190" s="33"/>
      <c r="SHE190" s="33"/>
      <c r="SHF190" s="33"/>
      <c r="SHG190" s="33"/>
      <c r="SHH190" s="33"/>
      <c r="SHI190" s="33"/>
      <c r="SHJ190" s="33"/>
      <c r="SHK190" s="33"/>
      <c r="SHL190" s="33"/>
      <c r="SHM190" s="33"/>
      <c r="SHN190" s="33"/>
      <c r="SHO190" s="33"/>
      <c r="SHP190" s="33"/>
      <c r="SHQ190" s="33"/>
      <c r="SHR190" s="33"/>
      <c r="SHS190" s="33"/>
      <c r="SHT190" s="33"/>
      <c r="SHU190" s="33"/>
      <c r="SHV190" s="33"/>
      <c r="SHW190" s="33"/>
      <c r="SHX190" s="33"/>
      <c r="SHY190" s="33"/>
      <c r="SHZ190" s="33"/>
      <c r="SIA190" s="33"/>
      <c r="SIB190" s="33"/>
      <c r="SIC190" s="33"/>
      <c r="SID190" s="33"/>
      <c r="SIE190" s="33"/>
      <c r="SIF190" s="33"/>
      <c r="SIG190" s="33"/>
      <c r="SIH190" s="33"/>
      <c r="SII190" s="33"/>
      <c r="SIJ190" s="33"/>
      <c r="SIK190" s="33"/>
      <c r="SIL190" s="33"/>
      <c r="SIM190" s="33"/>
      <c r="SIN190" s="33"/>
      <c r="SIO190" s="33"/>
      <c r="SIP190" s="33"/>
      <c r="SIQ190" s="33"/>
      <c r="SIR190" s="33"/>
      <c r="SIS190" s="33"/>
      <c r="SIT190" s="33"/>
      <c r="SIU190" s="33"/>
      <c r="SIV190" s="33"/>
      <c r="SIW190" s="33"/>
      <c r="SIX190" s="33"/>
      <c r="SIY190" s="33"/>
      <c r="SIZ190" s="33"/>
      <c r="SJA190" s="33"/>
      <c r="SJB190" s="33"/>
      <c r="SJC190" s="33"/>
      <c r="SJD190" s="33"/>
      <c r="SJE190" s="33"/>
      <c r="SJF190" s="33"/>
      <c r="SJG190" s="33"/>
      <c r="SJH190" s="33"/>
      <c r="SJI190" s="33"/>
      <c r="SJJ190" s="33"/>
      <c r="SJK190" s="33"/>
      <c r="SJL190" s="33"/>
      <c r="SJM190" s="33"/>
      <c r="SJN190" s="33"/>
      <c r="SJO190" s="33"/>
      <c r="SJP190" s="33"/>
      <c r="SJQ190" s="33"/>
      <c r="SJR190" s="33"/>
      <c r="SJS190" s="33"/>
      <c r="SJT190" s="33"/>
      <c r="SJU190" s="33"/>
      <c r="SJV190" s="33"/>
      <c r="SJW190" s="33"/>
      <c r="SJX190" s="33"/>
      <c r="SJY190" s="33"/>
      <c r="SJZ190" s="33"/>
      <c r="SKA190" s="33"/>
      <c r="SKB190" s="33"/>
      <c r="SKC190" s="33"/>
      <c r="SKD190" s="33"/>
      <c r="SKE190" s="33"/>
      <c r="SKF190" s="33"/>
      <c r="SKG190" s="33"/>
      <c r="SKH190" s="33"/>
      <c r="SKI190" s="33"/>
      <c r="SKJ190" s="33"/>
      <c r="SKK190" s="33"/>
      <c r="SKL190" s="33"/>
      <c r="SKM190" s="33"/>
      <c r="SKN190" s="33"/>
      <c r="SKO190" s="33"/>
      <c r="SKP190" s="33"/>
      <c r="SKQ190" s="33"/>
      <c r="SKR190" s="33"/>
      <c r="SKS190" s="33"/>
      <c r="SKT190" s="33"/>
      <c r="SKU190" s="33"/>
      <c r="SKV190" s="33"/>
      <c r="SKW190" s="33"/>
      <c r="SKX190" s="33"/>
      <c r="SKY190" s="33"/>
      <c r="SKZ190" s="33"/>
      <c r="SLA190" s="33"/>
      <c r="SLB190" s="33"/>
      <c r="SLC190" s="33"/>
      <c r="SLD190" s="33"/>
      <c r="SLE190" s="33"/>
      <c r="SLF190" s="33"/>
      <c r="SLG190" s="33"/>
      <c r="SLH190" s="33"/>
      <c r="SLI190" s="33"/>
      <c r="SLJ190" s="33"/>
      <c r="SLK190" s="33"/>
      <c r="SLL190" s="33"/>
      <c r="SLM190" s="33"/>
      <c r="SLN190" s="33"/>
      <c r="SLO190" s="33"/>
      <c r="SLP190" s="33"/>
      <c r="SLQ190" s="33"/>
      <c r="SLR190" s="33"/>
      <c r="SLS190" s="33"/>
      <c r="SLT190" s="33"/>
      <c r="SLU190" s="33"/>
      <c r="SLV190" s="33"/>
      <c r="SLW190" s="33"/>
      <c r="SLX190" s="33"/>
      <c r="SLY190" s="33"/>
      <c r="SLZ190" s="33"/>
      <c r="SMA190" s="33"/>
      <c r="SMB190" s="33"/>
      <c r="SMC190" s="33"/>
      <c r="SMD190" s="33"/>
      <c r="SME190" s="33"/>
      <c r="SMF190" s="33"/>
      <c r="SMG190" s="33"/>
      <c r="SMH190" s="33"/>
      <c r="SMI190" s="33"/>
      <c r="SMJ190" s="33"/>
      <c r="SMK190" s="33"/>
      <c r="SML190" s="33"/>
      <c r="SMM190" s="33"/>
      <c r="SMN190" s="33"/>
      <c r="SMO190" s="33"/>
      <c r="SMP190" s="33"/>
      <c r="SMQ190" s="33"/>
      <c r="SMR190" s="33"/>
      <c r="SMS190" s="33"/>
      <c r="SMT190" s="33"/>
      <c r="SMU190" s="33"/>
      <c r="SMV190" s="33"/>
      <c r="SMW190" s="33"/>
      <c r="SMX190" s="33"/>
      <c r="SMY190" s="33"/>
      <c r="SMZ190" s="33"/>
      <c r="SNA190" s="33"/>
      <c r="SNB190" s="33"/>
      <c r="SNC190" s="33"/>
      <c r="SND190" s="33"/>
      <c r="SNE190" s="33"/>
      <c r="SNF190" s="33"/>
      <c r="SNG190" s="33"/>
      <c r="SNH190" s="33"/>
      <c r="SNI190" s="33"/>
      <c r="SNJ190" s="33"/>
      <c r="SNK190" s="33"/>
      <c r="SNL190" s="33"/>
      <c r="SNM190" s="33"/>
      <c r="SNN190" s="33"/>
      <c r="SNO190" s="33"/>
      <c r="SNP190" s="33"/>
      <c r="SNQ190" s="33"/>
      <c r="SNR190" s="33"/>
      <c r="SNS190" s="33"/>
      <c r="SNT190" s="33"/>
      <c r="SNU190" s="33"/>
      <c r="SNV190" s="33"/>
      <c r="SNW190" s="33"/>
      <c r="SNX190" s="33"/>
      <c r="SNY190" s="33"/>
      <c r="SNZ190" s="33"/>
      <c r="SOA190" s="33"/>
      <c r="SOB190" s="33"/>
      <c r="SOC190" s="33"/>
      <c r="SOD190" s="33"/>
      <c r="SOE190" s="33"/>
      <c r="SOF190" s="33"/>
      <c r="SOG190" s="33"/>
      <c r="SOH190" s="33"/>
      <c r="SOI190" s="33"/>
      <c r="SOJ190" s="33"/>
      <c r="SOK190" s="33"/>
      <c r="SOL190" s="33"/>
      <c r="SOM190" s="33"/>
      <c r="SON190" s="33"/>
      <c r="SOO190" s="33"/>
      <c r="SOP190" s="33"/>
      <c r="SOQ190" s="33"/>
      <c r="SOR190" s="33"/>
      <c r="SOS190" s="33"/>
      <c r="SOT190" s="33"/>
      <c r="SOU190" s="33"/>
      <c r="SOV190" s="33"/>
      <c r="SOW190" s="33"/>
      <c r="SOX190" s="33"/>
      <c r="SOY190" s="33"/>
      <c r="SOZ190" s="33"/>
      <c r="SPA190" s="33"/>
      <c r="SPB190" s="33"/>
      <c r="SPC190" s="33"/>
      <c r="SPD190" s="33"/>
      <c r="SPE190" s="33"/>
      <c r="SPF190" s="33"/>
      <c r="SPG190" s="33"/>
      <c r="SPH190" s="33"/>
      <c r="SPI190" s="33"/>
      <c r="SPJ190" s="33"/>
      <c r="SPK190" s="33"/>
      <c r="SPL190" s="33"/>
      <c r="SPM190" s="33"/>
      <c r="SPN190" s="33"/>
      <c r="SPO190" s="33"/>
      <c r="SPP190" s="33"/>
      <c r="SPQ190" s="33"/>
      <c r="SPR190" s="33"/>
      <c r="SPS190" s="33"/>
      <c r="SPT190" s="33"/>
      <c r="SPU190" s="33"/>
      <c r="SPV190" s="33"/>
      <c r="SPW190" s="33"/>
      <c r="SPX190" s="33"/>
      <c r="SPY190" s="33"/>
      <c r="SPZ190" s="33"/>
      <c r="SQA190" s="33"/>
      <c r="SQB190" s="33"/>
      <c r="SQC190" s="33"/>
      <c r="SQD190" s="33"/>
      <c r="SQE190" s="33"/>
      <c r="SQF190" s="33"/>
      <c r="SQG190" s="33"/>
      <c r="SQH190" s="33"/>
      <c r="SQI190" s="33"/>
      <c r="SQJ190" s="33"/>
      <c r="SQK190" s="33"/>
      <c r="SQL190" s="33"/>
      <c r="SQM190" s="33"/>
      <c r="SQN190" s="33"/>
      <c r="SQO190" s="33"/>
      <c r="SQP190" s="33"/>
      <c r="SQQ190" s="33"/>
      <c r="SQR190" s="33"/>
      <c r="SQS190" s="33"/>
      <c r="SQT190" s="33"/>
      <c r="SQU190" s="33"/>
      <c r="SQV190" s="33"/>
      <c r="SQW190" s="33"/>
      <c r="SQX190" s="33"/>
      <c r="SQY190" s="33"/>
      <c r="SQZ190" s="33"/>
      <c r="SRA190" s="33"/>
      <c r="SRB190" s="33"/>
      <c r="SRC190" s="33"/>
      <c r="SRD190" s="33"/>
      <c r="SRE190" s="33"/>
      <c r="SRF190" s="33"/>
      <c r="SRG190" s="33"/>
      <c r="SRH190" s="33"/>
      <c r="SRI190" s="33"/>
      <c r="SRJ190" s="33"/>
      <c r="SRK190" s="33"/>
      <c r="SRL190" s="33"/>
      <c r="SRM190" s="33"/>
      <c r="SRN190" s="33"/>
      <c r="SRO190" s="33"/>
      <c r="SRP190" s="33"/>
      <c r="SRQ190" s="33"/>
      <c r="SRR190" s="33"/>
      <c r="SRS190" s="33"/>
      <c r="SRT190" s="33"/>
      <c r="SRU190" s="33"/>
      <c r="SRV190" s="33"/>
      <c r="SRW190" s="33"/>
      <c r="SRX190" s="33"/>
      <c r="SRY190" s="33"/>
      <c r="SRZ190" s="33"/>
      <c r="SSA190" s="33"/>
      <c r="SSB190" s="33"/>
      <c r="SSC190" s="33"/>
      <c r="SSD190" s="33"/>
      <c r="SSE190" s="33"/>
      <c r="SSF190" s="33"/>
      <c r="SSG190" s="33"/>
      <c r="SSH190" s="33"/>
      <c r="SSI190" s="33"/>
      <c r="SSJ190" s="33"/>
      <c r="SSK190" s="33"/>
      <c r="SSL190" s="33"/>
      <c r="SSM190" s="33"/>
      <c r="SSN190" s="33"/>
      <c r="SSO190" s="33"/>
      <c r="SSP190" s="33"/>
      <c r="SSQ190" s="33"/>
      <c r="SSR190" s="33"/>
      <c r="SSS190" s="33"/>
      <c r="SST190" s="33"/>
      <c r="SSU190" s="33"/>
      <c r="SSV190" s="33"/>
      <c r="SSW190" s="33"/>
      <c r="SSX190" s="33"/>
      <c r="SSY190" s="33"/>
      <c r="SSZ190" s="33"/>
      <c r="STA190" s="33"/>
      <c r="STB190" s="33"/>
      <c r="STC190" s="33"/>
      <c r="STD190" s="33"/>
      <c r="STE190" s="33"/>
      <c r="STF190" s="33"/>
      <c r="STG190" s="33"/>
      <c r="STH190" s="33"/>
      <c r="STI190" s="33"/>
      <c r="STJ190" s="33"/>
      <c r="STK190" s="33"/>
      <c r="STL190" s="33"/>
      <c r="STM190" s="33"/>
      <c r="STN190" s="33"/>
      <c r="STO190" s="33"/>
      <c r="STP190" s="33"/>
      <c r="STQ190" s="33"/>
      <c r="STR190" s="33"/>
      <c r="STS190" s="33"/>
      <c r="STT190" s="33"/>
      <c r="STU190" s="33"/>
      <c r="STV190" s="33"/>
      <c r="STW190" s="33"/>
      <c r="STX190" s="33"/>
      <c r="STY190" s="33"/>
      <c r="STZ190" s="33"/>
      <c r="SUA190" s="33"/>
      <c r="SUB190" s="33"/>
      <c r="SUC190" s="33"/>
      <c r="SUD190" s="33"/>
      <c r="SUE190" s="33"/>
      <c r="SUF190" s="33"/>
      <c r="SUG190" s="33"/>
      <c r="SUH190" s="33"/>
      <c r="SUI190" s="33"/>
      <c r="SUJ190" s="33"/>
      <c r="SUK190" s="33"/>
      <c r="SUL190" s="33"/>
      <c r="SUM190" s="33"/>
      <c r="SUN190" s="33"/>
      <c r="SUO190" s="33"/>
      <c r="SUP190" s="33"/>
      <c r="SUQ190" s="33"/>
      <c r="SUR190" s="33"/>
      <c r="SUS190" s="33"/>
      <c r="SUT190" s="33"/>
      <c r="SUU190" s="33"/>
      <c r="SUV190" s="33"/>
      <c r="SUW190" s="33"/>
      <c r="SUX190" s="33"/>
      <c r="SUY190" s="33"/>
      <c r="SUZ190" s="33"/>
      <c r="SVA190" s="33"/>
      <c r="SVB190" s="33"/>
      <c r="SVC190" s="33"/>
      <c r="SVD190" s="33"/>
      <c r="SVE190" s="33"/>
      <c r="SVF190" s="33"/>
      <c r="SVG190" s="33"/>
      <c r="SVH190" s="33"/>
      <c r="SVI190" s="33"/>
      <c r="SVJ190" s="33"/>
      <c r="SVK190" s="33"/>
      <c r="SVL190" s="33"/>
      <c r="SVM190" s="33"/>
      <c r="SVN190" s="33"/>
      <c r="SVO190" s="33"/>
      <c r="SVP190" s="33"/>
      <c r="SVQ190" s="33"/>
      <c r="SVR190" s="33"/>
      <c r="SVS190" s="33"/>
      <c r="SVT190" s="33"/>
      <c r="SVU190" s="33"/>
      <c r="SVV190" s="33"/>
      <c r="SVW190" s="33"/>
      <c r="SVX190" s="33"/>
      <c r="SVY190" s="33"/>
      <c r="SVZ190" s="33"/>
      <c r="SWA190" s="33"/>
      <c r="SWB190" s="33"/>
      <c r="SWC190" s="33"/>
      <c r="SWD190" s="33"/>
      <c r="SWE190" s="33"/>
      <c r="SWF190" s="33"/>
      <c r="SWG190" s="33"/>
      <c r="SWH190" s="33"/>
      <c r="SWI190" s="33"/>
      <c r="SWJ190" s="33"/>
      <c r="SWK190" s="33"/>
      <c r="SWL190" s="33"/>
      <c r="SWM190" s="33"/>
      <c r="SWN190" s="33"/>
      <c r="SWO190" s="33"/>
      <c r="SWP190" s="33"/>
      <c r="SWQ190" s="33"/>
      <c r="SWR190" s="33"/>
      <c r="SWS190" s="33"/>
      <c r="SWT190" s="33"/>
      <c r="SWU190" s="33"/>
      <c r="SWV190" s="33"/>
      <c r="SWW190" s="33"/>
      <c r="SWX190" s="33"/>
      <c r="SWY190" s="33"/>
      <c r="SWZ190" s="33"/>
      <c r="SXA190" s="33"/>
      <c r="SXB190" s="33"/>
      <c r="SXC190" s="33"/>
      <c r="SXD190" s="33"/>
      <c r="SXE190" s="33"/>
      <c r="SXF190" s="33"/>
      <c r="SXG190" s="33"/>
      <c r="SXH190" s="33"/>
      <c r="SXI190" s="33"/>
      <c r="SXJ190" s="33"/>
      <c r="SXK190" s="33"/>
      <c r="SXL190" s="33"/>
      <c r="SXM190" s="33"/>
      <c r="SXN190" s="33"/>
      <c r="SXO190" s="33"/>
      <c r="SXP190" s="33"/>
      <c r="SXQ190" s="33"/>
      <c r="SXR190" s="33"/>
      <c r="SXS190" s="33"/>
      <c r="SXT190" s="33"/>
      <c r="SXU190" s="33"/>
      <c r="SXV190" s="33"/>
      <c r="SXW190" s="33"/>
      <c r="SXX190" s="33"/>
      <c r="SXY190" s="33"/>
      <c r="SXZ190" s="33"/>
      <c r="SYA190" s="33"/>
      <c r="SYB190" s="33"/>
      <c r="SYC190" s="33"/>
      <c r="SYD190" s="33"/>
      <c r="SYE190" s="33"/>
      <c r="SYF190" s="33"/>
      <c r="SYG190" s="33"/>
      <c r="SYH190" s="33"/>
      <c r="SYI190" s="33"/>
      <c r="SYJ190" s="33"/>
      <c r="SYK190" s="33"/>
      <c r="SYL190" s="33"/>
      <c r="SYM190" s="33"/>
      <c r="SYN190" s="33"/>
      <c r="SYO190" s="33"/>
      <c r="SYP190" s="33"/>
      <c r="SYQ190" s="33"/>
      <c r="SYR190" s="33"/>
      <c r="SYS190" s="33"/>
      <c r="SYT190" s="33"/>
      <c r="SYU190" s="33"/>
      <c r="SYV190" s="33"/>
      <c r="SYW190" s="33"/>
      <c r="SYX190" s="33"/>
      <c r="SYY190" s="33"/>
      <c r="SYZ190" s="33"/>
      <c r="SZA190" s="33"/>
      <c r="SZB190" s="33"/>
      <c r="SZC190" s="33"/>
      <c r="SZD190" s="33"/>
      <c r="SZE190" s="33"/>
      <c r="SZF190" s="33"/>
      <c r="SZG190" s="33"/>
      <c r="SZH190" s="33"/>
      <c r="SZI190" s="33"/>
      <c r="SZJ190" s="33"/>
      <c r="SZK190" s="33"/>
      <c r="SZL190" s="33"/>
      <c r="SZM190" s="33"/>
      <c r="SZN190" s="33"/>
      <c r="SZO190" s="33"/>
      <c r="SZP190" s="33"/>
      <c r="SZQ190" s="33"/>
      <c r="SZR190" s="33"/>
      <c r="SZS190" s="33"/>
      <c r="SZT190" s="33"/>
      <c r="SZU190" s="33"/>
      <c r="SZV190" s="33"/>
      <c r="SZW190" s="33"/>
      <c r="SZX190" s="33"/>
      <c r="SZY190" s="33"/>
      <c r="SZZ190" s="33"/>
      <c r="TAA190" s="33"/>
      <c r="TAB190" s="33"/>
      <c r="TAC190" s="33"/>
      <c r="TAD190" s="33"/>
      <c r="TAE190" s="33"/>
      <c r="TAF190" s="33"/>
      <c r="TAG190" s="33"/>
      <c r="TAH190" s="33"/>
      <c r="TAI190" s="33"/>
      <c r="TAJ190" s="33"/>
      <c r="TAK190" s="33"/>
      <c r="TAL190" s="33"/>
      <c r="TAM190" s="33"/>
      <c r="TAN190" s="33"/>
      <c r="TAO190" s="33"/>
      <c r="TAP190" s="33"/>
      <c r="TAQ190" s="33"/>
      <c r="TAR190" s="33"/>
      <c r="TAS190" s="33"/>
      <c r="TAT190" s="33"/>
      <c r="TAU190" s="33"/>
      <c r="TAV190" s="33"/>
      <c r="TAW190" s="33"/>
      <c r="TAX190" s="33"/>
      <c r="TAY190" s="33"/>
      <c r="TAZ190" s="33"/>
      <c r="TBA190" s="33"/>
      <c r="TBB190" s="33"/>
      <c r="TBC190" s="33"/>
      <c r="TBD190" s="33"/>
      <c r="TBE190" s="33"/>
      <c r="TBF190" s="33"/>
      <c r="TBG190" s="33"/>
      <c r="TBH190" s="33"/>
      <c r="TBI190" s="33"/>
      <c r="TBJ190" s="33"/>
      <c r="TBK190" s="33"/>
      <c r="TBL190" s="33"/>
      <c r="TBM190" s="33"/>
      <c r="TBN190" s="33"/>
      <c r="TBO190" s="33"/>
      <c r="TBP190" s="33"/>
      <c r="TBQ190" s="33"/>
      <c r="TBR190" s="33"/>
      <c r="TBS190" s="33"/>
      <c r="TBT190" s="33"/>
      <c r="TBU190" s="33"/>
      <c r="TBV190" s="33"/>
      <c r="TBW190" s="33"/>
      <c r="TBX190" s="33"/>
      <c r="TBY190" s="33"/>
      <c r="TBZ190" s="33"/>
      <c r="TCA190" s="33"/>
      <c r="TCB190" s="33"/>
      <c r="TCC190" s="33"/>
      <c r="TCD190" s="33"/>
      <c r="TCE190" s="33"/>
      <c r="TCF190" s="33"/>
      <c r="TCG190" s="33"/>
      <c r="TCH190" s="33"/>
      <c r="TCI190" s="33"/>
      <c r="TCJ190" s="33"/>
      <c r="TCK190" s="33"/>
      <c r="TCL190" s="33"/>
      <c r="TCM190" s="33"/>
      <c r="TCN190" s="33"/>
      <c r="TCO190" s="33"/>
      <c r="TCP190" s="33"/>
      <c r="TCQ190" s="33"/>
      <c r="TCR190" s="33"/>
      <c r="TCS190" s="33"/>
      <c r="TCT190" s="33"/>
      <c r="TCU190" s="33"/>
      <c r="TCV190" s="33"/>
      <c r="TCW190" s="33"/>
      <c r="TCX190" s="33"/>
      <c r="TCY190" s="33"/>
      <c r="TCZ190" s="33"/>
      <c r="TDA190" s="33"/>
      <c r="TDB190" s="33"/>
      <c r="TDC190" s="33"/>
      <c r="TDD190" s="33"/>
      <c r="TDE190" s="33"/>
      <c r="TDF190" s="33"/>
      <c r="TDG190" s="33"/>
      <c r="TDH190" s="33"/>
      <c r="TDI190" s="33"/>
      <c r="TDJ190" s="33"/>
      <c r="TDK190" s="33"/>
      <c r="TDL190" s="33"/>
      <c r="TDM190" s="33"/>
      <c r="TDN190" s="33"/>
      <c r="TDO190" s="33"/>
      <c r="TDP190" s="33"/>
      <c r="TDQ190" s="33"/>
      <c r="TDR190" s="33"/>
      <c r="TDS190" s="33"/>
      <c r="TDT190" s="33"/>
      <c r="TDU190" s="33"/>
      <c r="TDV190" s="33"/>
      <c r="TDW190" s="33"/>
      <c r="TDX190" s="33"/>
      <c r="TDY190" s="33"/>
      <c r="TDZ190" s="33"/>
      <c r="TEA190" s="33"/>
      <c r="TEB190" s="33"/>
      <c r="TEC190" s="33"/>
      <c r="TED190" s="33"/>
      <c r="TEE190" s="33"/>
      <c r="TEF190" s="33"/>
      <c r="TEG190" s="33"/>
      <c r="TEH190" s="33"/>
      <c r="TEI190" s="33"/>
      <c r="TEJ190" s="33"/>
      <c r="TEK190" s="33"/>
      <c r="TEL190" s="33"/>
      <c r="TEM190" s="33"/>
      <c r="TEN190" s="33"/>
      <c r="TEO190" s="33"/>
      <c r="TEP190" s="33"/>
      <c r="TEQ190" s="33"/>
      <c r="TER190" s="33"/>
      <c r="TES190" s="33"/>
      <c r="TET190" s="33"/>
      <c r="TEU190" s="33"/>
      <c r="TEV190" s="33"/>
      <c r="TEW190" s="33"/>
      <c r="TEX190" s="33"/>
      <c r="TEY190" s="33"/>
      <c r="TEZ190" s="33"/>
      <c r="TFA190" s="33"/>
      <c r="TFB190" s="33"/>
      <c r="TFC190" s="33"/>
      <c r="TFD190" s="33"/>
      <c r="TFE190" s="33"/>
      <c r="TFF190" s="33"/>
      <c r="TFG190" s="33"/>
      <c r="TFH190" s="33"/>
      <c r="TFI190" s="33"/>
      <c r="TFJ190" s="33"/>
      <c r="TFK190" s="33"/>
      <c r="TFL190" s="33"/>
      <c r="TFM190" s="33"/>
      <c r="TFN190" s="33"/>
      <c r="TFO190" s="33"/>
      <c r="TFP190" s="33"/>
      <c r="TFQ190" s="33"/>
      <c r="TFR190" s="33"/>
      <c r="TFS190" s="33"/>
      <c r="TFT190" s="33"/>
      <c r="TFU190" s="33"/>
      <c r="TFV190" s="33"/>
      <c r="TFW190" s="33"/>
      <c r="TFX190" s="33"/>
      <c r="TFY190" s="33"/>
      <c r="TFZ190" s="33"/>
      <c r="TGA190" s="33"/>
      <c r="TGB190" s="33"/>
      <c r="TGC190" s="33"/>
      <c r="TGD190" s="33"/>
      <c r="TGE190" s="33"/>
      <c r="TGF190" s="33"/>
      <c r="TGG190" s="33"/>
      <c r="TGH190" s="33"/>
      <c r="TGI190" s="33"/>
      <c r="TGJ190" s="33"/>
      <c r="TGK190" s="33"/>
      <c r="TGL190" s="33"/>
      <c r="TGM190" s="33"/>
      <c r="TGN190" s="33"/>
      <c r="TGO190" s="33"/>
      <c r="TGP190" s="33"/>
      <c r="TGQ190" s="33"/>
      <c r="TGR190" s="33"/>
      <c r="TGS190" s="33"/>
      <c r="TGT190" s="33"/>
      <c r="TGU190" s="33"/>
      <c r="TGV190" s="33"/>
      <c r="TGW190" s="33"/>
      <c r="TGX190" s="33"/>
      <c r="TGY190" s="33"/>
      <c r="TGZ190" s="33"/>
      <c r="THA190" s="33"/>
      <c r="THB190" s="33"/>
      <c r="THC190" s="33"/>
      <c r="THD190" s="33"/>
      <c r="THE190" s="33"/>
      <c r="THF190" s="33"/>
      <c r="THG190" s="33"/>
      <c r="THH190" s="33"/>
      <c r="THI190" s="33"/>
      <c r="THJ190" s="33"/>
      <c r="THK190" s="33"/>
      <c r="THL190" s="33"/>
      <c r="THM190" s="33"/>
      <c r="THN190" s="33"/>
      <c r="THO190" s="33"/>
      <c r="THP190" s="33"/>
      <c r="THQ190" s="33"/>
      <c r="THR190" s="33"/>
      <c r="THS190" s="33"/>
      <c r="THT190" s="33"/>
      <c r="THU190" s="33"/>
      <c r="THV190" s="33"/>
      <c r="THW190" s="33"/>
      <c r="THX190" s="33"/>
      <c r="THY190" s="33"/>
      <c r="THZ190" s="33"/>
      <c r="TIA190" s="33"/>
      <c r="TIB190" s="33"/>
      <c r="TIC190" s="33"/>
      <c r="TID190" s="33"/>
      <c r="TIE190" s="33"/>
      <c r="TIF190" s="33"/>
      <c r="TIG190" s="33"/>
      <c r="TIH190" s="33"/>
      <c r="TII190" s="33"/>
      <c r="TIJ190" s="33"/>
      <c r="TIK190" s="33"/>
      <c r="TIL190" s="33"/>
      <c r="TIM190" s="33"/>
      <c r="TIN190" s="33"/>
      <c r="TIO190" s="33"/>
      <c r="TIP190" s="33"/>
      <c r="TIQ190" s="33"/>
      <c r="TIR190" s="33"/>
      <c r="TIS190" s="33"/>
      <c r="TIT190" s="33"/>
      <c r="TIU190" s="33"/>
      <c r="TIV190" s="33"/>
      <c r="TIW190" s="33"/>
      <c r="TIX190" s="33"/>
      <c r="TIY190" s="33"/>
      <c r="TIZ190" s="33"/>
      <c r="TJA190" s="33"/>
      <c r="TJB190" s="33"/>
      <c r="TJC190" s="33"/>
      <c r="TJD190" s="33"/>
      <c r="TJE190" s="33"/>
      <c r="TJF190" s="33"/>
      <c r="TJG190" s="33"/>
      <c r="TJH190" s="33"/>
      <c r="TJI190" s="33"/>
      <c r="TJJ190" s="33"/>
      <c r="TJK190" s="33"/>
      <c r="TJL190" s="33"/>
      <c r="TJM190" s="33"/>
      <c r="TJN190" s="33"/>
      <c r="TJO190" s="33"/>
      <c r="TJP190" s="33"/>
      <c r="TJQ190" s="33"/>
      <c r="TJR190" s="33"/>
      <c r="TJS190" s="33"/>
      <c r="TJT190" s="33"/>
      <c r="TJU190" s="33"/>
      <c r="TJV190" s="33"/>
      <c r="TJW190" s="33"/>
      <c r="TJX190" s="33"/>
      <c r="TJY190" s="33"/>
      <c r="TJZ190" s="33"/>
      <c r="TKA190" s="33"/>
      <c r="TKB190" s="33"/>
      <c r="TKC190" s="33"/>
      <c r="TKD190" s="33"/>
      <c r="TKE190" s="33"/>
      <c r="TKF190" s="33"/>
      <c r="TKG190" s="33"/>
      <c r="TKH190" s="33"/>
      <c r="TKI190" s="33"/>
      <c r="TKJ190" s="33"/>
      <c r="TKK190" s="33"/>
      <c r="TKL190" s="33"/>
      <c r="TKM190" s="33"/>
      <c r="TKN190" s="33"/>
      <c r="TKO190" s="33"/>
      <c r="TKP190" s="33"/>
      <c r="TKQ190" s="33"/>
      <c r="TKR190" s="33"/>
      <c r="TKS190" s="33"/>
      <c r="TKT190" s="33"/>
      <c r="TKU190" s="33"/>
      <c r="TKV190" s="33"/>
      <c r="TKW190" s="33"/>
      <c r="TKX190" s="33"/>
      <c r="TKY190" s="33"/>
      <c r="TKZ190" s="33"/>
      <c r="TLA190" s="33"/>
      <c r="TLB190" s="33"/>
      <c r="TLC190" s="33"/>
      <c r="TLD190" s="33"/>
      <c r="TLE190" s="33"/>
      <c r="TLF190" s="33"/>
      <c r="TLG190" s="33"/>
      <c r="TLH190" s="33"/>
      <c r="TLI190" s="33"/>
      <c r="TLJ190" s="33"/>
      <c r="TLK190" s="33"/>
      <c r="TLL190" s="33"/>
      <c r="TLM190" s="33"/>
      <c r="TLN190" s="33"/>
      <c r="TLO190" s="33"/>
      <c r="TLP190" s="33"/>
      <c r="TLQ190" s="33"/>
      <c r="TLR190" s="33"/>
      <c r="TLS190" s="33"/>
      <c r="TLT190" s="33"/>
      <c r="TLU190" s="33"/>
      <c r="TLV190" s="33"/>
      <c r="TLW190" s="33"/>
      <c r="TLX190" s="33"/>
      <c r="TLY190" s="33"/>
      <c r="TLZ190" s="33"/>
      <c r="TMA190" s="33"/>
      <c r="TMB190" s="33"/>
      <c r="TMC190" s="33"/>
      <c r="TMD190" s="33"/>
      <c r="TME190" s="33"/>
      <c r="TMF190" s="33"/>
      <c r="TMG190" s="33"/>
      <c r="TMH190" s="33"/>
      <c r="TMI190" s="33"/>
      <c r="TMJ190" s="33"/>
      <c r="TMK190" s="33"/>
      <c r="TML190" s="33"/>
      <c r="TMM190" s="33"/>
      <c r="TMN190" s="33"/>
      <c r="TMO190" s="33"/>
      <c r="TMP190" s="33"/>
      <c r="TMQ190" s="33"/>
      <c r="TMR190" s="33"/>
      <c r="TMS190" s="33"/>
      <c r="TMT190" s="33"/>
      <c r="TMU190" s="33"/>
      <c r="TMV190" s="33"/>
      <c r="TMW190" s="33"/>
      <c r="TMX190" s="33"/>
      <c r="TMY190" s="33"/>
      <c r="TMZ190" s="33"/>
      <c r="TNA190" s="33"/>
      <c r="TNB190" s="33"/>
      <c r="TNC190" s="33"/>
      <c r="TND190" s="33"/>
      <c r="TNE190" s="33"/>
      <c r="TNF190" s="33"/>
      <c r="TNG190" s="33"/>
      <c r="TNH190" s="33"/>
      <c r="TNI190" s="33"/>
      <c r="TNJ190" s="33"/>
      <c r="TNK190" s="33"/>
      <c r="TNL190" s="33"/>
      <c r="TNM190" s="33"/>
      <c r="TNN190" s="33"/>
      <c r="TNO190" s="33"/>
      <c r="TNP190" s="33"/>
      <c r="TNQ190" s="33"/>
      <c r="TNR190" s="33"/>
      <c r="TNS190" s="33"/>
      <c r="TNT190" s="33"/>
      <c r="TNU190" s="33"/>
      <c r="TNV190" s="33"/>
      <c r="TNW190" s="33"/>
      <c r="TNX190" s="33"/>
      <c r="TNY190" s="33"/>
      <c r="TNZ190" s="33"/>
      <c r="TOA190" s="33"/>
      <c r="TOB190" s="33"/>
      <c r="TOC190" s="33"/>
      <c r="TOD190" s="33"/>
      <c r="TOE190" s="33"/>
      <c r="TOF190" s="33"/>
      <c r="TOG190" s="33"/>
      <c r="TOH190" s="33"/>
      <c r="TOI190" s="33"/>
      <c r="TOJ190" s="33"/>
      <c r="TOK190" s="33"/>
      <c r="TOL190" s="33"/>
      <c r="TOM190" s="33"/>
      <c r="TON190" s="33"/>
      <c r="TOO190" s="33"/>
      <c r="TOP190" s="33"/>
      <c r="TOQ190" s="33"/>
      <c r="TOR190" s="33"/>
      <c r="TOS190" s="33"/>
      <c r="TOT190" s="33"/>
      <c r="TOU190" s="33"/>
      <c r="TOV190" s="33"/>
      <c r="TOW190" s="33"/>
      <c r="TOX190" s="33"/>
      <c r="TOY190" s="33"/>
      <c r="TOZ190" s="33"/>
      <c r="TPA190" s="33"/>
      <c r="TPB190" s="33"/>
      <c r="TPC190" s="33"/>
      <c r="TPD190" s="33"/>
      <c r="TPE190" s="33"/>
      <c r="TPF190" s="33"/>
      <c r="TPG190" s="33"/>
      <c r="TPH190" s="33"/>
      <c r="TPI190" s="33"/>
      <c r="TPJ190" s="33"/>
      <c r="TPK190" s="33"/>
      <c r="TPL190" s="33"/>
      <c r="TPM190" s="33"/>
      <c r="TPN190" s="33"/>
      <c r="TPO190" s="33"/>
      <c r="TPP190" s="33"/>
      <c r="TPQ190" s="33"/>
      <c r="TPR190" s="33"/>
      <c r="TPS190" s="33"/>
      <c r="TPT190" s="33"/>
      <c r="TPU190" s="33"/>
      <c r="TPV190" s="33"/>
      <c r="TPW190" s="33"/>
      <c r="TPX190" s="33"/>
      <c r="TPY190" s="33"/>
      <c r="TPZ190" s="33"/>
      <c r="TQA190" s="33"/>
      <c r="TQB190" s="33"/>
      <c r="TQC190" s="33"/>
      <c r="TQD190" s="33"/>
      <c r="TQE190" s="33"/>
      <c r="TQF190" s="33"/>
      <c r="TQG190" s="33"/>
      <c r="TQH190" s="33"/>
      <c r="TQI190" s="33"/>
      <c r="TQJ190" s="33"/>
      <c r="TQK190" s="33"/>
      <c r="TQL190" s="33"/>
      <c r="TQM190" s="33"/>
      <c r="TQN190" s="33"/>
      <c r="TQO190" s="33"/>
      <c r="TQP190" s="33"/>
      <c r="TQQ190" s="33"/>
      <c r="TQR190" s="33"/>
      <c r="TQS190" s="33"/>
      <c r="TQT190" s="33"/>
      <c r="TQU190" s="33"/>
      <c r="TQV190" s="33"/>
      <c r="TQW190" s="33"/>
      <c r="TQX190" s="33"/>
      <c r="TQY190" s="33"/>
      <c r="TQZ190" s="33"/>
      <c r="TRA190" s="33"/>
      <c r="TRB190" s="33"/>
      <c r="TRC190" s="33"/>
      <c r="TRD190" s="33"/>
      <c r="TRE190" s="33"/>
      <c r="TRF190" s="33"/>
      <c r="TRG190" s="33"/>
      <c r="TRH190" s="33"/>
      <c r="TRI190" s="33"/>
      <c r="TRJ190" s="33"/>
      <c r="TRK190" s="33"/>
      <c r="TRL190" s="33"/>
      <c r="TRM190" s="33"/>
      <c r="TRN190" s="33"/>
      <c r="TRO190" s="33"/>
      <c r="TRP190" s="33"/>
      <c r="TRQ190" s="33"/>
      <c r="TRR190" s="33"/>
      <c r="TRS190" s="33"/>
      <c r="TRT190" s="33"/>
      <c r="TRU190" s="33"/>
      <c r="TRV190" s="33"/>
      <c r="TRW190" s="33"/>
      <c r="TRX190" s="33"/>
      <c r="TRY190" s="33"/>
      <c r="TRZ190" s="33"/>
      <c r="TSA190" s="33"/>
      <c r="TSB190" s="33"/>
      <c r="TSC190" s="33"/>
      <c r="TSD190" s="33"/>
      <c r="TSE190" s="33"/>
      <c r="TSF190" s="33"/>
      <c r="TSG190" s="33"/>
      <c r="TSH190" s="33"/>
      <c r="TSI190" s="33"/>
      <c r="TSJ190" s="33"/>
      <c r="TSK190" s="33"/>
      <c r="TSL190" s="33"/>
      <c r="TSM190" s="33"/>
      <c r="TSN190" s="33"/>
      <c r="TSO190" s="33"/>
      <c r="TSP190" s="33"/>
      <c r="TSQ190" s="33"/>
      <c r="TSR190" s="33"/>
      <c r="TSS190" s="33"/>
      <c r="TST190" s="33"/>
      <c r="TSU190" s="33"/>
      <c r="TSV190" s="33"/>
      <c r="TSW190" s="33"/>
      <c r="TSX190" s="33"/>
      <c r="TSY190" s="33"/>
      <c r="TSZ190" s="33"/>
      <c r="TTA190" s="33"/>
      <c r="TTB190" s="33"/>
      <c r="TTC190" s="33"/>
      <c r="TTD190" s="33"/>
      <c r="TTE190" s="33"/>
      <c r="TTF190" s="33"/>
      <c r="TTG190" s="33"/>
      <c r="TTH190" s="33"/>
      <c r="TTI190" s="33"/>
      <c r="TTJ190" s="33"/>
      <c r="TTK190" s="33"/>
      <c r="TTL190" s="33"/>
      <c r="TTM190" s="33"/>
      <c r="TTN190" s="33"/>
      <c r="TTO190" s="33"/>
      <c r="TTP190" s="33"/>
      <c r="TTQ190" s="33"/>
      <c r="TTR190" s="33"/>
      <c r="TTS190" s="33"/>
      <c r="TTT190" s="33"/>
      <c r="TTU190" s="33"/>
      <c r="TTV190" s="33"/>
      <c r="TTW190" s="33"/>
      <c r="TTX190" s="33"/>
      <c r="TTY190" s="33"/>
      <c r="TTZ190" s="33"/>
      <c r="TUA190" s="33"/>
      <c r="TUB190" s="33"/>
      <c r="TUC190" s="33"/>
      <c r="TUD190" s="33"/>
      <c r="TUE190" s="33"/>
      <c r="TUF190" s="33"/>
      <c r="TUG190" s="33"/>
      <c r="TUH190" s="33"/>
      <c r="TUI190" s="33"/>
      <c r="TUJ190" s="33"/>
      <c r="TUK190" s="33"/>
      <c r="TUL190" s="33"/>
      <c r="TUM190" s="33"/>
      <c r="TUN190" s="33"/>
      <c r="TUO190" s="33"/>
      <c r="TUP190" s="33"/>
      <c r="TUQ190" s="33"/>
      <c r="TUR190" s="33"/>
      <c r="TUS190" s="33"/>
      <c r="TUT190" s="33"/>
      <c r="TUU190" s="33"/>
      <c r="TUV190" s="33"/>
      <c r="TUW190" s="33"/>
      <c r="TUX190" s="33"/>
      <c r="TUY190" s="33"/>
      <c r="TUZ190" s="33"/>
      <c r="TVA190" s="33"/>
      <c r="TVB190" s="33"/>
      <c r="TVC190" s="33"/>
      <c r="TVD190" s="33"/>
      <c r="TVE190" s="33"/>
      <c r="TVF190" s="33"/>
      <c r="TVG190" s="33"/>
      <c r="TVH190" s="33"/>
      <c r="TVI190" s="33"/>
      <c r="TVJ190" s="33"/>
      <c r="TVK190" s="33"/>
      <c r="TVL190" s="33"/>
      <c r="TVM190" s="33"/>
      <c r="TVN190" s="33"/>
      <c r="TVO190" s="33"/>
      <c r="TVP190" s="33"/>
      <c r="TVQ190" s="33"/>
      <c r="TVR190" s="33"/>
      <c r="TVS190" s="33"/>
      <c r="TVT190" s="33"/>
      <c r="TVU190" s="33"/>
      <c r="TVV190" s="33"/>
      <c r="TVW190" s="33"/>
      <c r="TVX190" s="33"/>
      <c r="TVY190" s="33"/>
      <c r="TVZ190" s="33"/>
      <c r="TWA190" s="33"/>
      <c r="TWB190" s="33"/>
      <c r="TWC190" s="33"/>
      <c r="TWD190" s="33"/>
      <c r="TWE190" s="33"/>
      <c r="TWF190" s="33"/>
      <c r="TWG190" s="33"/>
      <c r="TWH190" s="33"/>
      <c r="TWI190" s="33"/>
      <c r="TWJ190" s="33"/>
      <c r="TWK190" s="33"/>
      <c r="TWL190" s="33"/>
      <c r="TWM190" s="33"/>
      <c r="TWN190" s="33"/>
      <c r="TWO190" s="33"/>
      <c r="TWP190" s="33"/>
      <c r="TWQ190" s="33"/>
      <c r="TWR190" s="33"/>
      <c r="TWS190" s="33"/>
      <c r="TWT190" s="33"/>
      <c r="TWU190" s="33"/>
      <c r="TWV190" s="33"/>
      <c r="TWW190" s="33"/>
      <c r="TWX190" s="33"/>
      <c r="TWY190" s="33"/>
      <c r="TWZ190" s="33"/>
      <c r="TXA190" s="33"/>
      <c r="TXB190" s="33"/>
      <c r="TXC190" s="33"/>
      <c r="TXD190" s="33"/>
      <c r="TXE190" s="33"/>
      <c r="TXF190" s="33"/>
      <c r="TXG190" s="33"/>
      <c r="TXH190" s="33"/>
      <c r="TXI190" s="33"/>
      <c r="TXJ190" s="33"/>
      <c r="TXK190" s="33"/>
      <c r="TXL190" s="33"/>
      <c r="TXM190" s="33"/>
      <c r="TXN190" s="33"/>
      <c r="TXO190" s="33"/>
      <c r="TXP190" s="33"/>
      <c r="TXQ190" s="33"/>
      <c r="TXR190" s="33"/>
      <c r="TXS190" s="33"/>
      <c r="TXT190" s="33"/>
      <c r="TXU190" s="33"/>
      <c r="TXV190" s="33"/>
      <c r="TXW190" s="33"/>
      <c r="TXX190" s="33"/>
      <c r="TXY190" s="33"/>
      <c r="TXZ190" s="33"/>
      <c r="TYA190" s="33"/>
      <c r="TYB190" s="33"/>
      <c r="TYC190" s="33"/>
      <c r="TYD190" s="33"/>
      <c r="TYE190" s="33"/>
      <c r="TYF190" s="33"/>
      <c r="TYG190" s="33"/>
      <c r="TYH190" s="33"/>
      <c r="TYI190" s="33"/>
      <c r="TYJ190" s="33"/>
      <c r="TYK190" s="33"/>
      <c r="TYL190" s="33"/>
      <c r="TYM190" s="33"/>
      <c r="TYN190" s="33"/>
      <c r="TYO190" s="33"/>
      <c r="TYP190" s="33"/>
      <c r="TYQ190" s="33"/>
      <c r="TYR190" s="33"/>
      <c r="TYS190" s="33"/>
      <c r="TYT190" s="33"/>
      <c r="TYU190" s="33"/>
      <c r="TYV190" s="33"/>
      <c r="TYW190" s="33"/>
      <c r="TYX190" s="33"/>
      <c r="TYY190" s="33"/>
      <c r="TYZ190" s="33"/>
      <c r="TZA190" s="33"/>
      <c r="TZB190" s="33"/>
      <c r="TZC190" s="33"/>
      <c r="TZD190" s="33"/>
      <c r="TZE190" s="33"/>
      <c r="TZF190" s="33"/>
      <c r="TZG190" s="33"/>
      <c r="TZH190" s="33"/>
      <c r="TZI190" s="33"/>
      <c r="TZJ190" s="33"/>
      <c r="TZK190" s="33"/>
      <c r="TZL190" s="33"/>
      <c r="TZM190" s="33"/>
      <c r="TZN190" s="33"/>
      <c r="TZO190" s="33"/>
      <c r="TZP190" s="33"/>
      <c r="TZQ190" s="33"/>
      <c r="TZR190" s="33"/>
      <c r="TZS190" s="33"/>
      <c r="TZT190" s="33"/>
      <c r="TZU190" s="33"/>
      <c r="TZV190" s="33"/>
      <c r="TZW190" s="33"/>
      <c r="TZX190" s="33"/>
      <c r="TZY190" s="33"/>
      <c r="TZZ190" s="33"/>
      <c r="UAA190" s="33"/>
      <c r="UAB190" s="33"/>
      <c r="UAC190" s="33"/>
      <c r="UAD190" s="33"/>
      <c r="UAE190" s="33"/>
      <c r="UAF190" s="33"/>
      <c r="UAG190" s="33"/>
      <c r="UAH190" s="33"/>
      <c r="UAI190" s="33"/>
      <c r="UAJ190" s="33"/>
      <c r="UAK190" s="33"/>
      <c r="UAL190" s="33"/>
      <c r="UAM190" s="33"/>
      <c r="UAN190" s="33"/>
      <c r="UAO190" s="33"/>
      <c r="UAP190" s="33"/>
      <c r="UAQ190" s="33"/>
      <c r="UAR190" s="33"/>
      <c r="UAS190" s="33"/>
      <c r="UAT190" s="33"/>
      <c r="UAU190" s="33"/>
      <c r="UAV190" s="33"/>
      <c r="UAW190" s="33"/>
      <c r="UAX190" s="33"/>
      <c r="UAY190" s="33"/>
      <c r="UAZ190" s="33"/>
      <c r="UBA190" s="33"/>
      <c r="UBB190" s="33"/>
      <c r="UBC190" s="33"/>
      <c r="UBD190" s="33"/>
      <c r="UBE190" s="33"/>
      <c r="UBF190" s="33"/>
      <c r="UBG190" s="33"/>
      <c r="UBH190" s="33"/>
      <c r="UBI190" s="33"/>
      <c r="UBJ190" s="33"/>
      <c r="UBK190" s="33"/>
      <c r="UBL190" s="33"/>
      <c r="UBM190" s="33"/>
      <c r="UBN190" s="33"/>
      <c r="UBO190" s="33"/>
      <c r="UBP190" s="33"/>
      <c r="UBQ190" s="33"/>
      <c r="UBR190" s="33"/>
      <c r="UBS190" s="33"/>
      <c r="UBT190" s="33"/>
      <c r="UBU190" s="33"/>
      <c r="UBV190" s="33"/>
      <c r="UBW190" s="33"/>
      <c r="UBX190" s="33"/>
      <c r="UBY190" s="33"/>
      <c r="UBZ190" s="33"/>
      <c r="UCA190" s="33"/>
      <c r="UCB190" s="33"/>
      <c r="UCC190" s="33"/>
      <c r="UCD190" s="33"/>
      <c r="UCE190" s="33"/>
      <c r="UCF190" s="33"/>
      <c r="UCG190" s="33"/>
      <c r="UCH190" s="33"/>
      <c r="UCI190" s="33"/>
      <c r="UCJ190" s="33"/>
      <c r="UCK190" s="33"/>
      <c r="UCL190" s="33"/>
      <c r="UCM190" s="33"/>
      <c r="UCN190" s="33"/>
      <c r="UCO190" s="33"/>
      <c r="UCP190" s="33"/>
      <c r="UCQ190" s="33"/>
      <c r="UCR190" s="33"/>
      <c r="UCS190" s="33"/>
      <c r="UCT190" s="33"/>
      <c r="UCU190" s="33"/>
      <c r="UCV190" s="33"/>
      <c r="UCW190" s="33"/>
      <c r="UCX190" s="33"/>
      <c r="UCY190" s="33"/>
      <c r="UCZ190" s="33"/>
      <c r="UDA190" s="33"/>
      <c r="UDB190" s="33"/>
      <c r="UDC190" s="33"/>
      <c r="UDD190" s="33"/>
      <c r="UDE190" s="33"/>
      <c r="UDF190" s="33"/>
      <c r="UDG190" s="33"/>
      <c r="UDH190" s="33"/>
      <c r="UDI190" s="33"/>
      <c r="UDJ190" s="33"/>
      <c r="UDK190" s="33"/>
      <c r="UDL190" s="33"/>
      <c r="UDM190" s="33"/>
      <c r="UDN190" s="33"/>
      <c r="UDO190" s="33"/>
      <c r="UDP190" s="33"/>
      <c r="UDQ190" s="33"/>
      <c r="UDR190" s="33"/>
      <c r="UDS190" s="33"/>
      <c r="UDT190" s="33"/>
      <c r="UDU190" s="33"/>
      <c r="UDV190" s="33"/>
      <c r="UDW190" s="33"/>
      <c r="UDX190" s="33"/>
      <c r="UDY190" s="33"/>
      <c r="UDZ190" s="33"/>
      <c r="UEA190" s="33"/>
      <c r="UEB190" s="33"/>
      <c r="UEC190" s="33"/>
      <c r="UED190" s="33"/>
      <c r="UEE190" s="33"/>
      <c r="UEF190" s="33"/>
      <c r="UEG190" s="33"/>
      <c r="UEH190" s="33"/>
      <c r="UEI190" s="33"/>
      <c r="UEJ190" s="33"/>
      <c r="UEK190" s="33"/>
      <c r="UEL190" s="33"/>
      <c r="UEM190" s="33"/>
      <c r="UEN190" s="33"/>
      <c r="UEO190" s="33"/>
      <c r="UEP190" s="33"/>
      <c r="UEQ190" s="33"/>
      <c r="UER190" s="33"/>
      <c r="UES190" s="33"/>
      <c r="UET190" s="33"/>
      <c r="UEU190" s="33"/>
      <c r="UEV190" s="33"/>
      <c r="UEW190" s="33"/>
      <c r="UEX190" s="33"/>
      <c r="UEY190" s="33"/>
      <c r="UEZ190" s="33"/>
      <c r="UFA190" s="33"/>
      <c r="UFB190" s="33"/>
      <c r="UFC190" s="33"/>
      <c r="UFD190" s="33"/>
      <c r="UFE190" s="33"/>
      <c r="UFF190" s="33"/>
      <c r="UFG190" s="33"/>
      <c r="UFH190" s="33"/>
      <c r="UFI190" s="33"/>
      <c r="UFJ190" s="33"/>
      <c r="UFK190" s="33"/>
      <c r="UFL190" s="33"/>
      <c r="UFM190" s="33"/>
      <c r="UFN190" s="33"/>
      <c r="UFO190" s="33"/>
      <c r="UFP190" s="33"/>
      <c r="UFQ190" s="33"/>
      <c r="UFR190" s="33"/>
      <c r="UFS190" s="33"/>
      <c r="UFT190" s="33"/>
      <c r="UFU190" s="33"/>
      <c r="UFV190" s="33"/>
      <c r="UFW190" s="33"/>
      <c r="UFX190" s="33"/>
      <c r="UFY190" s="33"/>
      <c r="UFZ190" s="33"/>
      <c r="UGA190" s="33"/>
      <c r="UGB190" s="33"/>
      <c r="UGC190" s="33"/>
      <c r="UGD190" s="33"/>
      <c r="UGE190" s="33"/>
      <c r="UGF190" s="33"/>
      <c r="UGG190" s="33"/>
      <c r="UGH190" s="33"/>
      <c r="UGI190" s="33"/>
      <c r="UGJ190" s="33"/>
      <c r="UGK190" s="33"/>
      <c r="UGL190" s="33"/>
      <c r="UGM190" s="33"/>
      <c r="UGN190" s="33"/>
      <c r="UGO190" s="33"/>
      <c r="UGP190" s="33"/>
      <c r="UGQ190" s="33"/>
      <c r="UGR190" s="33"/>
      <c r="UGS190" s="33"/>
      <c r="UGT190" s="33"/>
      <c r="UGU190" s="33"/>
      <c r="UGV190" s="33"/>
      <c r="UGW190" s="33"/>
      <c r="UGX190" s="33"/>
      <c r="UGY190" s="33"/>
      <c r="UGZ190" s="33"/>
      <c r="UHA190" s="33"/>
      <c r="UHB190" s="33"/>
      <c r="UHC190" s="33"/>
      <c r="UHD190" s="33"/>
      <c r="UHE190" s="33"/>
      <c r="UHF190" s="33"/>
      <c r="UHG190" s="33"/>
      <c r="UHH190" s="33"/>
      <c r="UHI190" s="33"/>
      <c r="UHJ190" s="33"/>
      <c r="UHK190" s="33"/>
      <c r="UHL190" s="33"/>
      <c r="UHM190" s="33"/>
      <c r="UHN190" s="33"/>
      <c r="UHO190" s="33"/>
      <c r="UHP190" s="33"/>
      <c r="UHQ190" s="33"/>
      <c r="UHR190" s="33"/>
      <c r="UHS190" s="33"/>
      <c r="UHT190" s="33"/>
      <c r="UHU190" s="33"/>
      <c r="UHV190" s="33"/>
      <c r="UHW190" s="33"/>
      <c r="UHX190" s="33"/>
      <c r="UHY190" s="33"/>
      <c r="UHZ190" s="33"/>
      <c r="UIA190" s="33"/>
      <c r="UIB190" s="33"/>
      <c r="UIC190" s="33"/>
      <c r="UID190" s="33"/>
      <c r="UIE190" s="33"/>
      <c r="UIF190" s="33"/>
      <c r="UIG190" s="33"/>
      <c r="UIH190" s="33"/>
      <c r="UII190" s="33"/>
      <c r="UIJ190" s="33"/>
      <c r="UIK190" s="33"/>
      <c r="UIL190" s="33"/>
      <c r="UIM190" s="33"/>
      <c r="UIN190" s="33"/>
      <c r="UIO190" s="33"/>
      <c r="UIP190" s="33"/>
      <c r="UIQ190" s="33"/>
      <c r="UIR190" s="33"/>
      <c r="UIS190" s="33"/>
      <c r="UIT190" s="33"/>
      <c r="UIU190" s="33"/>
      <c r="UIV190" s="33"/>
      <c r="UIW190" s="33"/>
      <c r="UIX190" s="33"/>
      <c r="UIY190" s="33"/>
      <c r="UIZ190" s="33"/>
      <c r="UJA190" s="33"/>
      <c r="UJB190" s="33"/>
      <c r="UJC190" s="33"/>
      <c r="UJD190" s="33"/>
      <c r="UJE190" s="33"/>
      <c r="UJF190" s="33"/>
      <c r="UJG190" s="33"/>
      <c r="UJH190" s="33"/>
      <c r="UJI190" s="33"/>
      <c r="UJJ190" s="33"/>
      <c r="UJK190" s="33"/>
      <c r="UJL190" s="33"/>
      <c r="UJM190" s="33"/>
      <c r="UJN190" s="33"/>
      <c r="UJO190" s="33"/>
      <c r="UJP190" s="33"/>
      <c r="UJQ190" s="33"/>
      <c r="UJR190" s="33"/>
      <c r="UJS190" s="33"/>
      <c r="UJT190" s="33"/>
      <c r="UJU190" s="33"/>
      <c r="UJV190" s="33"/>
      <c r="UJW190" s="33"/>
      <c r="UJX190" s="33"/>
      <c r="UJY190" s="33"/>
      <c r="UJZ190" s="33"/>
      <c r="UKA190" s="33"/>
      <c r="UKB190" s="33"/>
      <c r="UKC190" s="33"/>
      <c r="UKD190" s="33"/>
      <c r="UKE190" s="33"/>
      <c r="UKF190" s="33"/>
      <c r="UKG190" s="33"/>
      <c r="UKH190" s="33"/>
      <c r="UKI190" s="33"/>
      <c r="UKJ190" s="33"/>
      <c r="UKK190" s="33"/>
      <c r="UKL190" s="33"/>
      <c r="UKM190" s="33"/>
      <c r="UKN190" s="33"/>
      <c r="UKO190" s="33"/>
      <c r="UKP190" s="33"/>
      <c r="UKQ190" s="33"/>
      <c r="UKR190" s="33"/>
      <c r="UKS190" s="33"/>
      <c r="UKT190" s="33"/>
      <c r="UKU190" s="33"/>
      <c r="UKV190" s="33"/>
      <c r="UKW190" s="33"/>
      <c r="UKX190" s="33"/>
      <c r="UKY190" s="33"/>
      <c r="UKZ190" s="33"/>
      <c r="ULA190" s="33"/>
      <c r="ULB190" s="33"/>
      <c r="ULC190" s="33"/>
      <c r="ULD190" s="33"/>
      <c r="ULE190" s="33"/>
      <c r="ULF190" s="33"/>
      <c r="ULG190" s="33"/>
      <c r="ULH190" s="33"/>
      <c r="ULI190" s="33"/>
      <c r="ULJ190" s="33"/>
      <c r="ULK190" s="33"/>
      <c r="ULL190" s="33"/>
      <c r="ULM190" s="33"/>
      <c r="ULN190" s="33"/>
      <c r="ULO190" s="33"/>
      <c r="ULP190" s="33"/>
      <c r="ULQ190" s="33"/>
      <c r="ULR190" s="33"/>
      <c r="ULS190" s="33"/>
      <c r="ULT190" s="33"/>
      <c r="ULU190" s="33"/>
      <c r="ULV190" s="33"/>
      <c r="ULW190" s="33"/>
      <c r="ULX190" s="33"/>
      <c r="ULY190" s="33"/>
      <c r="ULZ190" s="33"/>
      <c r="UMA190" s="33"/>
      <c r="UMB190" s="33"/>
      <c r="UMC190" s="33"/>
      <c r="UMD190" s="33"/>
      <c r="UME190" s="33"/>
      <c r="UMF190" s="33"/>
      <c r="UMG190" s="33"/>
      <c r="UMH190" s="33"/>
      <c r="UMI190" s="33"/>
      <c r="UMJ190" s="33"/>
      <c r="UMK190" s="33"/>
      <c r="UML190" s="33"/>
      <c r="UMM190" s="33"/>
      <c r="UMN190" s="33"/>
      <c r="UMO190" s="33"/>
      <c r="UMP190" s="33"/>
      <c r="UMQ190" s="33"/>
      <c r="UMR190" s="33"/>
      <c r="UMS190" s="33"/>
      <c r="UMT190" s="33"/>
      <c r="UMU190" s="33"/>
      <c r="UMV190" s="33"/>
      <c r="UMW190" s="33"/>
      <c r="UMX190" s="33"/>
      <c r="UMY190" s="33"/>
      <c r="UMZ190" s="33"/>
      <c r="UNA190" s="33"/>
      <c r="UNB190" s="33"/>
      <c r="UNC190" s="33"/>
      <c r="UND190" s="33"/>
      <c r="UNE190" s="33"/>
      <c r="UNF190" s="33"/>
      <c r="UNG190" s="33"/>
      <c r="UNH190" s="33"/>
      <c r="UNI190" s="33"/>
      <c r="UNJ190" s="33"/>
      <c r="UNK190" s="33"/>
      <c r="UNL190" s="33"/>
      <c r="UNM190" s="33"/>
      <c r="UNN190" s="33"/>
      <c r="UNO190" s="33"/>
      <c r="UNP190" s="33"/>
      <c r="UNQ190" s="33"/>
      <c r="UNR190" s="33"/>
      <c r="UNS190" s="33"/>
      <c r="UNT190" s="33"/>
      <c r="UNU190" s="33"/>
      <c r="UNV190" s="33"/>
      <c r="UNW190" s="33"/>
      <c r="UNX190" s="33"/>
      <c r="UNY190" s="33"/>
      <c r="UNZ190" s="33"/>
      <c r="UOA190" s="33"/>
      <c r="UOB190" s="33"/>
      <c r="UOC190" s="33"/>
      <c r="UOD190" s="33"/>
      <c r="UOE190" s="33"/>
      <c r="UOF190" s="33"/>
      <c r="UOG190" s="33"/>
      <c r="UOH190" s="33"/>
      <c r="UOI190" s="33"/>
      <c r="UOJ190" s="33"/>
      <c r="UOK190" s="33"/>
      <c r="UOL190" s="33"/>
      <c r="UOM190" s="33"/>
      <c r="UON190" s="33"/>
      <c r="UOO190" s="33"/>
      <c r="UOP190" s="33"/>
      <c r="UOQ190" s="33"/>
      <c r="UOR190" s="33"/>
      <c r="UOS190" s="33"/>
      <c r="UOT190" s="33"/>
      <c r="UOU190" s="33"/>
      <c r="UOV190" s="33"/>
      <c r="UOW190" s="33"/>
      <c r="UOX190" s="33"/>
      <c r="UOY190" s="33"/>
      <c r="UOZ190" s="33"/>
      <c r="UPA190" s="33"/>
      <c r="UPB190" s="33"/>
      <c r="UPC190" s="33"/>
      <c r="UPD190" s="33"/>
      <c r="UPE190" s="33"/>
      <c r="UPF190" s="33"/>
      <c r="UPG190" s="33"/>
      <c r="UPH190" s="33"/>
      <c r="UPI190" s="33"/>
      <c r="UPJ190" s="33"/>
      <c r="UPK190" s="33"/>
      <c r="UPL190" s="33"/>
      <c r="UPM190" s="33"/>
      <c r="UPN190" s="33"/>
      <c r="UPO190" s="33"/>
      <c r="UPP190" s="33"/>
      <c r="UPQ190" s="33"/>
      <c r="UPR190" s="33"/>
      <c r="UPS190" s="33"/>
      <c r="UPT190" s="33"/>
      <c r="UPU190" s="33"/>
      <c r="UPV190" s="33"/>
      <c r="UPW190" s="33"/>
      <c r="UPX190" s="33"/>
      <c r="UPY190" s="33"/>
      <c r="UPZ190" s="33"/>
      <c r="UQA190" s="33"/>
      <c r="UQB190" s="33"/>
      <c r="UQC190" s="33"/>
      <c r="UQD190" s="33"/>
      <c r="UQE190" s="33"/>
      <c r="UQF190" s="33"/>
      <c r="UQG190" s="33"/>
      <c r="UQH190" s="33"/>
      <c r="UQI190" s="33"/>
      <c r="UQJ190" s="33"/>
      <c r="UQK190" s="33"/>
      <c r="UQL190" s="33"/>
      <c r="UQM190" s="33"/>
      <c r="UQN190" s="33"/>
      <c r="UQO190" s="33"/>
      <c r="UQP190" s="33"/>
      <c r="UQQ190" s="33"/>
      <c r="UQR190" s="33"/>
      <c r="UQS190" s="33"/>
      <c r="UQT190" s="33"/>
      <c r="UQU190" s="33"/>
      <c r="UQV190" s="33"/>
      <c r="UQW190" s="33"/>
      <c r="UQX190" s="33"/>
      <c r="UQY190" s="33"/>
      <c r="UQZ190" s="33"/>
      <c r="URA190" s="33"/>
      <c r="URB190" s="33"/>
      <c r="URC190" s="33"/>
      <c r="URD190" s="33"/>
      <c r="URE190" s="33"/>
      <c r="URF190" s="33"/>
      <c r="URG190" s="33"/>
      <c r="URH190" s="33"/>
      <c r="URI190" s="33"/>
      <c r="URJ190" s="33"/>
      <c r="URK190" s="33"/>
      <c r="URL190" s="33"/>
      <c r="URM190" s="33"/>
      <c r="URN190" s="33"/>
      <c r="URO190" s="33"/>
      <c r="URP190" s="33"/>
      <c r="URQ190" s="33"/>
      <c r="URR190" s="33"/>
      <c r="URS190" s="33"/>
      <c r="URT190" s="33"/>
      <c r="URU190" s="33"/>
      <c r="URV190" s="33"/>
      <c r="URW190" s="33"/>
      <c r="URX190" s="33"/>
      <c r="URY190" s="33"/>
      <c r="URZ190" s="33"/>
      <c r="USA190" s="33"/>
      <c r="USB190" s="33"/>
      <c r="USC190" s="33"/>
      <c r="USD190" s="33"/>
      <c r="USE190" s="33"/>
      <c r="USF190" s="33"/>
      <c r="USG190" s="33"/>
      <c r="USH190" s="33"/>
      <c r="USI190" s="33"/>
      <c r="USJ190" s="33"/>
      <c r="USK190" s="33"/>
      <c r="USL190" s="33"/>
      <c r="USM190" s="33"/>
      <c r="USN190" s="33"/>
      <c r="USO190" s="33"/>
      <c r="USP190" s="33"/>
      <c r="USQ190" s="33"/>
      <c r="USR190" s="33"/>
      <c r="USS190" s="33"/>
      <c r="UST190" s="33"/>
      <c r="USU190" s="33"/>
      <c r="USV190" s="33"/>
      <c r="USW190" s="33"/>
      <c r="USX190" s="33"/>
      <c r="USY190" s="33"/>
      <c r="USZ190" s="33"/>
      <c r="UTA190" s="33"/>
      <c r="UTB190" s="33"/>
      <c r="UTC190" s="33"/>
      <c r="UTD190" s="33"/>
      <c r="UTE190" s="33"/>
      <c r="UTF190" s="33"/>
      <c r="UTG190" s="33"/>
      <c r="UTH190" s="33"/>
      <c r="UTI190" s="33"/>
      <c r="UTJ190" s="33"/>
      <c r="UTK190" s="33"/>
      <c r="UTL190" s="33"/>
      <c r="UTM190" s="33"/>
      <c r="UTN190" s="33"/>
      <c r="UTO190" s="33"/>
      <c r="UTP190" s="33"/>
      <c r="UTQ190" s="33"/>
      <c r="UTR190" s="33"/>
      <c r="UTS190" s="33"/>
      <c r="UTT190" s="33"/>
      <c r="UTU190" s="33"/>
      <c r="UTV190" s="33"/>
      <c r="UTW190" s="33"/>
      <c r="UTX190" s="33"/>
      <c r="UTY190" s="33"/>
      <c r="UTZ190" s="33"/>
      <c r="UUA190" s="33"/>
      <c r="UUB190" s="33"/>
      <c r="UUC190" s="33"/>
      <c r="UUD190" s="33"/>
      <c r="UUE190" s="33"/>
      <c r="UUF190" s="33"/>
      <c r="UUG190" s="33"/>
      <c r="UUH190" s="33"/>
      <c r="UUI190" s="33"/>
      <c r="UUJ190" s="33"/>
      <c r="UUK190" s="33"/>
      <c r="UUL190" s="33"/>
      <c r="UUM190" s="33"/>
      <c r="UUN190" s="33"/>
      <c r="UUO190" s="33"/>
      <c r="UUP190" s="33"/>
      <c r="UUQ190" s="33"/>
      <c r="UUR190" s="33"/>
      <c r="UUS190" s="33"/>
      <c r="UUT190" s="33"/>
      <c r="UUU190" s="33"/>
      <c r="UUV190" s="33"/>
      <c r="UUW190" s="33"/>
      <c r="UUX190" s="33"/>
      <c r="UUY190" s="33"/>
      <c r="UUZ190" s="33"/>
      <c r="UVA190" s="33"/>
      <c r="UVB190" s="33"/>
      <c r="UVC190" s="33"/>
      <c r="UVD190" s="33"/>
      <c r="UVE190" s="33"/>
      <c r="UVF190" s="33"/>
      <c r="UVG190" s="33"/>
      <c r="UVH190" s="33"/>
      <c r="UVI190" s="33"/>
      <c r="UVJ190" s="33"/>
      <c r="UVK190" s="33"/>
      <c r="UVL190" s="33"/>
      <c r="UVM190" s="33"/>
      <c r="UVN190" s="33"/>
      <c r="UVO190" s="33"/>
      <c r="UVP190" s="33"/>
      <c r="UVQ190" s="33"/>
      <c r="UVR190" s="33"/>
      <c r="UVS190" s="33"/>
      <c r="UVT190" s="33"/>
      <c r="UVU190" s="33"/>
      <c r="UVV190" s="33"/>
      <c r="UVW190" s="33"/>
      <c r="UVX190" s="33"/>
      <c r="UVY190" s="33"/>
      <c r="UVZ190" s="33"/>
      <c r="UWA190" s="33"/>
      <c r="UWB190" s="33"/>
      <c r="UWC190" s="33"/>
      <c r="UWD190" s="33"/>
      <c r="UWE190" s="33"/>
      <c r="UWF190" s="33"/>
      <c r="UWG190" s="33"/>
      <c r="UWH190" s="33"/>
      <c r="UWI190" s="33"/>
      <c r="UWJ190" s="33"/>
      <c r="UWK190" s="33"/>
      <c r="UWL190" s="33"/>
      <c r="UWM190" s="33"/>
      <c r="UWN190" s="33"/>
      <c r="UWO190" s="33"/>
      <c r="UWP190" s="33"/>
      <c r="UWQ190" s="33"/>
      <c r="UWR190" s="33"/>
      <c r="UWS190" s="33"/>
      <c r="UWT190" s="33"/>
      <c r="UWU190" s="33"/>
      <c r="UWV190" s="33"/>
      <c r="UWW190" s="33"/>
      <c r="UWX190" s="33"/>
      <c r="UWY190" s="33"/>
      <c r="UWZ190" s="33"/>
      <c r="UXA190" s="33"/>
      <c r="UXB190" s="33"/>
      <c r="UXC190" s="33"/>
      <c r="UXD190" s="33"/>
      <c r="UXE190" s="33"/>
      <c r="UXF190" s="33"/>
      <c r="UXG190" s="33"/>
      <c r="UXH190" s="33"/>
      <c r="UXI190" s="33"/>
      <c r="UXJ190" s="33"/>
      <c r="UXK190" s="33"/>
      <c r="UXL190" s="33"/>
      <c r="UXM190" s="33"/>
      <c r="UXN190" s="33"/>
      <c r="UXO190" s="33"/>
      <c r="UXP190" s="33"/>
      <c r="UXQ190" s="33"/>
      <c r="UXR190" s="33"/>
      <c r="UXS190" s="33"/>
      <c r="UXT190" s="33"/>
      <c r="UXU190" s="33"/>
      <c r="UXV190" s="33"/>
      <c r="UXW190" s="33"/>
      <c r="UXX190" s="33"/>
      <c r="UXY190" s="33"/>
      <c r="UXZ190" s="33"/>
      <c r="UYA190" s="33"/>
      <c r="UYB190" s="33"/>
      <c r="UYC190" s="33"/>
      <c r="UYD190" s="33"/>
      <c r="UYE190" s="33"/>
      <c r="UYF190" s="33"/>
      <c r="UYG190" s="33"/>
      <c r="UYH190" s="33"/>
      <c r="UYI190" s="33"/>
      <c r="UYJ190" s="33"/>
      <c r="UYK190" s="33"/>
      <c r="UYL190" s="33"/>
      <c r="UYM190" s="33"/>
      <c r="UYN190" s="33"/>
      <c r="UYO190" s="33"/>
      <c r="UYP190" s="33"/>
      <c r="UYQ190" s="33"/>
      <c r="UYR190" s="33"/>
      <c r="UYS190" s="33"/>
      <c r="UYT190" s="33"/>
      <c r="UYU190" s="33"/>
      <c r="UYV190" s="33"/>
      <c r="UYW190" s="33"/>
      <c r="UYX190" s="33"/>
      <c r="UYY190" s="33"/>
      <c r="UYZ190" s="33"/>
      <c r="UZA190" s="33"/>
      <c r="UZB190" s="33"/>
      <c r="UZC190" s="33"/>
      <c r="UZD190" s="33"/>
      <c r="UZE190" s="33"/>
      <c r="UZF190" s="33"/>
      <c r="UZG190" s="33"/>
      <c r="UZH190" s="33"/>
      <c r="UZI190" s="33"/>
      <c r="UZJ190" s="33"/>
      <c r="UZK190" s="33"/>
      <c r="UZL190" s="33"/>
      <c r="UZM190" s="33"/>
      <c r="UZN190" s="33"/>
      <c r="UZO190" s="33"/>
      <c r="UZP190" s="33"/>
      <c r="UZQ190" s="33"/>
      <c r="UZR190" s="33"/>
      <c r="UZS190" s="33"/>
      <c r="UZT190" s="33"/>
      <c r="UZU190" s="33"/>
      <c r="UZV190" s="33"/>
      <c r="UZW190" s="33"/>
      <c r="UZX190" s="33"/>
      <c r="UZY190" s="33"/>
      <c r="UZZ190" s="33"/>
      <c r="VAA190" s="33"/>
      <c r="VAB190" s="33"/>
      <c r="VAC190" s="33"/>
      <c r="VAD190" s="33"/>
      <c r="VAE190" s="33"/>
      <c r="VAF190" s="33"/>
      <c r="VAG190" s="33"/>
      <c r="VAH190" s="33"/>
      <c r="VAI190" s="33"/>
      <c r="VAJ190" s="33"/>
      <c r="VAK190" s="33"/>
      <c r="VAL190" s="33"/>
      <c r="VAM190" s="33"/>
      <c r="VAN190" s="33"/>
      <c r="VAO190" s="33"/>
      <c r="VAP190" s="33"/>
      <c r="VAQ190" s="33"/>
      <c r="VAR190" s="33"/>
      <c r="VAS190" s="33"/>
      <c r="VAT190" s="33"/>
      <c r="VAU190" s="33"/>
      <c r="VAV190" s="33"/>
      <c r="VAW190" s="33"/>
      <c r="VAX190" s="33"/>
      <c r="VAY190" s="33"/>
      <c r="VAZ190" s="33"/>
      <c r="VBA190" s="33"/>
      <c r="VBB190" s="33"/>
      <c r="VBC190" s="33"/>
      <c r="VBD190" s="33"/>
      <c r="VBE190" s="33"/>
      <c r="VBF190" s="33"/>
      <c r="VBG190" s="33"/>
      <c r="VBH190" s="33"/>
      <c r="VBI190" s="33"/>
      <c r="VBJ190" s="33"/>
      <c r="VBK190" s="33"/>
      <c r="VBL190" s="33"/>
      <c r="VBM190" s="33"/>
      <c r="VBN190" s="33"/>
      <c r="VBO190" s="33"/>
      <c r="VBP190" s="33"/>
      <c r="VBQ190" s="33"/>
      <c r="VBR190" s="33"/>
      <c r="VBS190" s="33"/>
      <c r="VBT190" s="33"/>
      <c r="VBU190" s="33"/>
      <c r="VBV190" s="33"/>
      <c r="VBW190" s="33"/>
      <c r="VBX190" s="33"/>
      <c r="VBY190" s="33"/>
      <c r="VBZ190" s="33"/>
      <c r="VCA190" s="33"/>
      <c r="VCB190" s="33"/>
      <c r="VCC190" s="33"/>
      <c r="VCD190" s="33"/>
      <c r="VCE190" s="33"/>
      <c r="VCF190" s="33"/>
      <c r="VCG190" s="33"/>
      <c r="VCH190" s="33"/>
      <c r="VCI190" s="33"/>
      <c r="VCJ190" s="33"/>
      <c r="VCK190" s="33"/>
      <c r="VCL190" s="33"/>
      <c r="VCM190" s="33"/>
      <c r="VCN190" s="33"/>
      <c r="VCO190" s="33"/>
      <c r="VCP190" s="33"/>
      <c r="VCQ190" s="33"/>
      <c r="VCR190" s="33"/>
      <c r="VCS190" s="33"/>
      <c r="VCT190" s="33"/>
      <c r="VCU190" s="33"/>
      <c r="VCV190" s="33"/>
      <c r="VCW190" s="33"/>
      <c r="VCX190" s="33"/>
      <c r="VCY190" s="33"/>
      <c r="VCZ190" s="33"/>
      <c r="VDA190" s="33"/>
      <c r="VDB190" s="33"/>
      <c r="VDC190" s="33"/>
      <c r="VDD190" s="33"/>
      <c r="VDE190" s="33"/>
      <c r="VDF190" s="33"/>
      <c r="VDG190" s="33"/>
      <c r="VDH190" s="33"/>
      <c r="VDI190" s="33"/>
      <c r="VDJ190" s="33"/>
      <c r="VDK190" s="33"/>
      <c r="VDL190" s="33"/>
      <c r="VDM190" s="33"/>
      <c r="VDN190" s="33"/>
      <c r="VDO190" s="33"/>
      <c r="VDP190" s="33"/>
      <c r="VDQ190" s="33"/>
      <c r="VDR190" s="33"/>
      <c r="VDS190" s="33"/>
      <c r="VDT190" s="33"/>
      <c r="VDU190" s="33"/>
      <c r="VDV190" s="33"/>
      <c r="VDW190" s="33"/>
      <c r="VDX190" s="33"/>
      <c r="VDY190" s="33"/>
      <c r="VDZ190" s="33"/>
      <c r="VEA190" s="33"/>
      <c r="VEB190" s="33"/>
      <c r="VEC190" s="33"/>
      <c r="VED190" s="33"/>
      <c r="VEE190" s="33"/>
      <c r="VEF190" s="33"/>
      <c r="VEG190" s="33"/>
      <c r="VEH190" s="33"/>
      <c r="VEI190" s="33"/>
      <c r="VEJ190" s="33"/>
      <c r="VEK190" s="33"/>
      <c r="VEL190" s="33"/>
      <c r="VEM190" s="33"/>
      <c r="VEN190" s="33"/>
      <c r="VEO190" s="33"/>
      <c r="VEP190" s="33"/>
      <c r="VEQ190" s="33"/>
      <c r="VER190" s="33"/>
      <c r="VES190" s="33"/>
      <c r="VET190" s="33"/>
      <c r="VEU190" s="33"/>
      <c r="VEV190" s="33"/>
      <c r="VEW190" s="33"/>
      <c r="VEX190" s="33"/>
      <c r="VEY190" s="33"/>
      <c r="VEZ190" s="33"/>
      <c r="VFA190" s="33"/>
      <c r="VFB190" s="33"/>
      <c r="VFC190" s="33"/>
      <c r="VFD190" s="33"/>
      <c r="VFE190" s="33"/>
      <c r="VFF190" s="33"/>
      <c r="VFG190" s="33"/>
      <c r="VFH190" s="33"/>
      <c r="VFI190" s="33"/>
      <c r="VFJ190" s="33"/>
      <c r="VFK190" s="33"/>
      <c r="VFL190" s="33"/>
      <c r="VFM190" s="33"/>
      <c r="VFN190" s="33"/>
      <c r="VFO190" s="33"/>
      <c r="VFP190" s="33"/>
      <c r="VFQ190" s="33"/>
      <c r="VFR190" s="33"/>
      <c r="VFS190" s="33"/>
      <c r="VFT190" s="33"/>
      <c r="VFU190" s="33"/>
      <c r="VFV190" s="33"/>
      <c r="VFW190" s="33"/>
      <c r="VFX190" s="33"/>
      <c r="VFY190" s="33"/>
      <c r="VFZ190" s="33"/>
      <c r="VGA190" s="33"/>
      <c r="VGB190" s="33"/>
      <c r="VGC190" s="33"/>
      <c r="VGD190" s="33"/>
      <c r="VGE190" s="33"/>
      <c r="VGF190" s="33"/>
      <c r="VGG190" s="33"/>
      <c r="VGH190" s="33"/>
      <c r="VGI190" s="33"/>
      <c r="VGJ190" s="33"/>
      <c r="VGK190" s="33"/>
      <c r="VGL190" s="33"/>
      <c r="VGM190" s="33"/>
      <c r="VGN190" s="33"/>
      <c r="VGO190" s="33"/>
      <c r="VGP190" s="33"/>
      <c r="VGQ190" s="33"/>
      <c r="VGR190" s="33"/>
      <c r="VGS190" s="33"/>
      <c r="VGT190" s="33"/>
      <c r="VGU190" s="33"/>
      <c r="VGV190" s="33"/>
      <c r="VGW190" s="33"/>
      <c r="VGX190" s="33"/>
      <c r="VGY190" s="33"/>
      <c r="VGZ190" s="33"/>
      <c r="VHA190" s="33"/>
      <c r="VHB190" s="33"/>
      <c r="VHC190" s="33"/>
      <c r="VHD190" s="33"/>
      <c r="VHE190" s="33"/>
      <c r="VHF190" s="33"/>
      <c r="VHG190" s="33"/>
      <c r="VHH190" s="33"/>
      <c r="VHI190" s="33"/>
      <c r="VHJ190" s="33"/>
      <c r="VHK190" s="33"/>
      <c r="VHL190" s="33"/>
      <c r="VHM190" s="33"/>
      <c r="VHN190" s="33"/>
      <c r="VHO190" s="33"/>
      <c r="VHP190" s="33"/>
      <c r="VHQ190" s="33"/>
      <c r="VHR190" s="33"/>
      <c r="VHS190" s="33"/>
      <c r="VHT190" s="33"/>
      <c r="VHU190" s="33"/>
      <c r="VHV190" s="33"/>
      <c r="VHW190" s="33"/>
      <c r="VHX190" s="33"/>
      <c r="VHY190" s="33"/>
      <c r="VHZ190" s="33"/>
      <c r="VIA190" s="33"/>
      <c r="VIB190" s="33"/>
      <c r="VIC190" s="33"/>
      <c r="VID190" s="33"/>
      <c r="VIE190" s="33"/>
      <c r="VIF190" s="33"/>
      <c r="VIG190" s="33"/>
      <c r="VIH190" s="33"/>
      <c r="VII190" s="33"/>
      <c r="VIJ190" s="33"/>
      <c r="VIK190" s="33"/>
      <c r="VIL190" s="33"/>
      <c r="VIM190" s="33"/>
      <c r="VIN190" s="33"/>
      <c r="VIO190" s="33"/>
      <c r="VIP190" s="33"/>
      <c r="VIQ190" s="33"/>
      <c r="VIR190" s="33"/>
      <c r="VIS190" s="33"/>
      <c r="VIT190" s="33"/>
      <c r="VIU190" s="33"/>
      <c r="VIV190" s="33"/>
      <c r="VIW190" s="33"/>
      <c r="VIX190" s="33"/>
      <c r="VIY190" s="33"/>
      <c r="VIZ190" s="33"/>
      <c r="VJA190" s="33"/>
      <c r="VJB190" s="33"/>
      <c r="VJC190" s="33"/>
      <c r="VJD190" s="33"/>
      <c r="VJE190" s="33"/>
      <c r="VJF190" s="33"/>
      <c r="VJG190" s="33"/>
      <c r="VJH190" s="33"/>
      <c r="VJI190" s="33"/>
      <c r="VJJ190" s="33"/>
      <c r="VJK190" s="33"/>
      <c r="VJL190" s="33"/>
      <c r="VJM190" s="33"/>
      <c r="VJN190" s="33"/>
      <c r="VJO190" s="33"/>
      <c r="VJP190" s="33"/>
      <c r="VJQ190" s="33"/>
      <c r="VJR190" s="33"/>
      <c r="VJS190" s="33"/>
      <c r="VJT190" s="33"/>
      <c r="VJU190" s="33"/>
      <c r="VJV190" s="33"/>
      <c r="VJW190" s="33"/>
      <c r="VJX190" s="33"/>
      <c r="VJY190" s="33"/>
      <c r="VJZ190" s="33"/>
      <c r="VKA190" s="33"/>
      <c r="VKB190" s="33"/>
      <c r="VKC190" s="33"/>
      <c r="VKD190" s="33"/>
      <c r="VKE190" s="33"/>
      <c r="VKF190" s="33"/>
      <c r="VKG190" s="33"/>
      <c r="VKH190" s="33"/>
      <c r="VKI190" s="33"/>
      <c r="VKJ190" s="33"/>
      <c r="VKK190" s="33"/>
      <c r="VKL190" s="33"/>
      <c r="VKM190" s="33"/>
      <c r="VKN190" s="33"/>
      <c r="VKO190" s="33"/>
      <c r="VKP190" s="33"/>
      <c r="VKQ190" s="33"/>
      <c r="VKR190" s="33"/>
      <c r="VKS190" s="33"/>
      <c r="VKT190" s="33"/>
      <c r="VKU190" s="33"/>
      <c r="VKV190" s="33"/>
      <c r="VKW190" s="33"/>
      <c r="VKX190" s="33"/>
      <c r="VKY190" s="33"/>
      <c r="VKZ190" s="33"/>
      <c r="VLA190" s="33"/>
      <c r="VLB190" s="33"/>
      <c r="VLC190" s="33"/>
      <c r="VLD190" s="33"/>
      <c r="VLE190" s="33"/>
      <c r="VLF190" s="33"/>
      <c r="VLG190" s="33"/>
      <c r="VLH190" s="33"/>
      <c r="VLI190" s="33"/>
      <c r="VLJ190" s="33"/>
      <c r="VLK190" s="33"/>
      <c r="VLL190" s="33"/>
      <c r="VLM190" s="33"/>
      <c r="VLN190" s="33"/>
      <c r="VLO190" s="33"/>
      <c r="VLP190" s="33"/>
      <c r="VLQ190" s="33"/>
      <c r="VLR190" s="33"/>
      <c r="VLS190" s="33"/>
      <c r="VLT190" s="33"/>
      <c r="VLU190" s="33"/>
      <c r="VLV190" s="33"/>
      <c r="VLW190" s="33"/>
      <c r="VLX190" s="33"/>
      <c r="VLY190" s="33"/>
      <c r="VLZ190" s="33"/>
      <c r="VMA190" s="33"/>
      <c r="VMB190" s="33"/>
      <c r="VMC190" s="33"/>
      <c r="VMD190" s="33"/>
      <c r="VME190" s="33"/>
      <c r="VMF190" s="33"/>
      <c r="VMG190" s="33"/>
      <c r="VMH190" s="33"/>
      <c r="VMI190" s="33"/>
      <c r="VMJ190" s="33"/>
      <c r="VMK190" s="33"/>
      <c r="VML190" s="33"/>
      <c r="VMM190" s="33"/>
      <c r="VMN190" s="33"/>
      <c r="VMO190" s="33"/>
      <c r="VMP190" s="33"/>
      <c r="VMQ190" s="33"/>
      <c r="VMR190" s="33"/>
      <c r="VMS190" s="33"/>
      <c r="VMT190" s="33"/>
      <c r="VMU190" s="33"/>
      <c r="VMV190" s="33"/>
      <c r="VMW190" s="33"/>
      <c r="VMX190" s="33"/>
      <c r="VMY190" s="33"/>
      <c r="VMZ190" s="33"/>
      <c r="VNA190" s="33"/>
      <c r="VNB190" s="33"/>
      <c r="VNC190" s="33"/>
      <c r="VND190" s="33"/>
      <c r="VNE190" s="33"/>
      <c r="VNF190" s="33"/>
      <c r="VNG190" s="33"/>
      <c r="VNH190" s="33"/>
      <c r="VNI190" s="33"/>
      <c r="VNJ190" s="33"/>
      <c r="VNK190" s="33"/>
      <c r="VNL190" s="33"/>
      <c r="VNM190" s="33"/>
      <c r="VNN190" s="33"/>
      <c r="VNO190" s="33"/>
      <c r="VNP190" s="33"/>
      <c r="VNQ190" s="33"/>
      <c r="VNR190" s="33"/>
      <c r="VNS190" s="33"/>
      <c r="VNT190" s="33"/>
      <c r="VNU190" s="33"/>
      <c r="VNV190" s="33"/>
      <c r="VNW190" s="33"/>
      <c r="VNX190" s="33"/>
      <c r="VNY190" s="33"/>
      <c r="VNZ190" s="33"/>
      <c r="VOA190" s="33"/>
      <c r="VOB190" s="33"/>
      <c r="VOC190" s="33"/>
      <c r="VOD190" s="33"/>
      <c r="VOE190" s="33"/>
      <c r="VOF190" s="33"/>
      <c r="VOG190" s="33"/>
      <c r="VOH190" s="33"/>
      <c r="VOI190" s="33"/>
      <c r="VOJ190" s="33"/>
      <c r="VOK190" s="33"/>
      <c r="VOL190" s="33"/>
      <c r="VOM190" s="33"/>
      <c r="VON190" s="33"/>
      <c r="VOO190" s="33"/>
      <c r="VOP190" s="33"/>
      <c r="VOQ190" s="33"/>
      <c r="VOR190" s="33"/>
      <c r="VOS190" s="33"/>
      <c r="VOT190" s="33"/>
      <c r="VOU190" s="33"/>
      <c r="VOV190" s="33"/>
      <c r="VOW190" s="33"/>
      <c r="VOX190" s="33"/>
      <c r="VOY190" s="33"/>
      <c r="VOZ190" s="33"/>
      <c r="VPA190" s="33"/>
      <c r="VPB190" s="33"/>
      <c r="VPC190" s="33"/>
      <c r="VPD190" s="33"/>
      <c r="VPE190" s="33"/>
      <c r="VPF190" s="33"/>
      <c r="VPG190" s="33"/>
      <c r="VPH190" s="33"/>
      <c r="VPI190" s="33"/>
      <c r="VPJ190" s="33"/>
      <c r="VPK190" s="33"/>
      <c r="VPL190" s="33"/>
      <c r="VPM190" s="33"/>
      <c r="VPN190" s="33"/>
      <c r="VPO190" s="33"/>
      <c r="VPP190" s="33"/>
      <c r="VPQ190" s="33"/>
      <c r="VPR190" s="33"/>
      <c r="VPS190" s="33"/>
      <c r="VPT190" s="33"/>
      <c r="VPU190" s="33"/>
      <c r="VPV190" s="33"/>
      <c r="VPW190" s="33"/>
      <c r="VPX190" s="33"/>
      <c r="VPY190" s="33"/>
      <c r="VPZ190" s="33"/>
      <c r="VQA190" s="33"/>
      <c r="VQB190" s="33"/>
      <c r="VQC190" s="33"/>
      <c r="VQD190" s="33"/>
      <c r="VQE190" s="33"/>
      <c r="VQF190" s="33"/>
      <c r="VQG190" s="33"/>
      <c r="VQH190" s="33"/>
      <c r="VQI190" s="33"/>
      <c r="VQJ190" s="33"/>
      <c r="VQK190" s="33"/>
      <c r="VQL190" s="33"/>
      <c r="VQM190" s="33"/>
      <c r="VQN190" s="33"/>
      <c r="VQO190" s="33"/>
      <c r="VQP190" s="33"/>
      <c r="VQQ190" s="33"/>
      <c r="VQR190" s="33"/>
      <c r="VQS190" s="33"/>
      <c r="VQT190" s="33"/>
      <c r="VQU190" s="33"/>
      <c r="VQV190" s="33"/>
      <c r="VQW190" s="33"/>
      <c r="VQX190" s="33"/>
      <c r="VQY190" s="33"/>
      <c r="VQZ190" s="33"/>
      <c r="VRA190" s="33"/>
      <c r="VRB190" s="33"/>
      <c r="VRC190" s="33"/>
      <c r="VRD190" s="33"/>
      <c r="VRE190" s="33"/>
      <c r="VRF190" s="33"/>
      <c r="VRG190" s="33"/>
      <c r="VRH190" s="33"/>
      <c r="VRI190" s="33"/>
      <c r="VRJ190" s="33"/>
      <c r="VRK190" s="33"/>
      <c r="VRL190" s="33"/>
      <c r="VRM190" s="33"/>
      <c r="VRN190" s="33"/>
      <c r="VRO190" s="33"/>
      <c r="VRP190" s="33"/>
      <c r="VRQ190" s="33"/>
      <c r="VRR190" s="33"/>
      <c r="VRS190" s="33"/>
      <c r="VRT190" s="33"/>
      <c r="VRU190" s="33"/>
      <c r="VRV190" s="33"/>
      <c r="VRW190" s="33"/>
      <c r="VRX190" s="33"/>
      <c r="VRY190" s="33"/>
      <c r="VRZ190" s="33"/>
      <c r="VSA190" s="33"/>
      <c r="VSB190" s="33"/>
      <c r="VSC190" s="33"/>
      <c r="VSD190" s="33"/>
      <c r="VSE190" s="33"/>
      <c r="VSF190" s="33"/>
      <c r="VSG190" s="33"/>
      <c r="VSH190" s="33"/>
      <c r="VSI190" s="33"/>
      <c r="VSJ190" s="33"/>
      <c r="VSK190" s="33"/>
      <c r="VSL190" s="33"/>
      <c r="VSM190" s="33"/>
      <c r="VSN190" s="33"/>
      <c r="VSO190" s="33"/>
      <c r="VSP190" s="33"/>
      <c r="VSQ190" s="33"/>
      <c r="VSR190" s="33"/>
      <c r="VSS190" s="33"/>
      <c r="VST190" s="33"/>
      <c r="VSU190" s="33"/>
      <c r="VSV190" s="33"/>
      <c r="VSW190" s="33"/>
      <c r="VSX190" s="33"/>
      <c r="VSY190" s="33"/>
      <c r="VSZ190" s="33"/>
      <c r="VTA190" s="33"/>
      <c r="VTB190" s="33"/>
      <c r="VTC190" s="33"/>
      <c r="VTD190" s="33"/>
      <c r="VTE190" s="33"/>
      <c r="VTF190" s="33"/>
      <c r="VTG190" s="33"/>
      <c r="VTH190" s="33"/>
      <c r="VTI190" s="33"/>
      <c r="VTJ190" s="33"/>
      <c r="VTK190" s="33"/>
      <c r="VTL190" s="33"/>
      <c r="VTM190" s="33"/>
      <c r="VTN190" s="33"/>
      <c r="VTO190" s="33"/>
      <c r="VTP190" s="33"/>
      <c r="VTQ190" s="33"/>
      <c r="VTR190" s="33"/>
      <c r="VTS190" s="33"/>
      <c r="VTT190" s="33"/>
      <c r="VTU190" s="33"/>
      <c r="VTV190" s="33"/>
      <c r="VTW190" s="33"/>
      <c r="VTX190" s="33"/>
      <c r="VTY190" s="33"/>
      <c r="VTZ190" s="33"/>
      <c r="VUA190" s="33"/>
      <c r="VUB190" s="33"/>
      <c r="VUC190" s="33"/>
      <c r="VUD190" s="33"/>
      <c r="VUE190" s="33"/>
      <c r="VUF190" s="33"/>
      <c r="VUG190" s="33"/>
      <c r="VUH190" s="33"/>
      <c r="VUI190" s="33"/>
      <c r="VUJ190" s="33"/>
      <c r="VUK190" s="33"/>
      <c r="VUL190" s="33"/>
      <c r="VUM190" s="33"/>
      <c r="VUN190" s="33"/>
      <c r="VUO190" s="33"/>
      <c r="VUP190" s="33"/>
      <c r="VUQ190" s="33"/>
      <c r="VUR190" s="33"/>
      <c r="VUS190" s="33"/>
      <c r="VUT190" s="33"/>
      <c r="VUU190" s="33"/>
      <c r="VUV190" s="33"/>
      <c r="VUW190" s="33"/>
      <c r="VUX190" s="33"/>
      <c r="VUY190" s="33"/>
      <c r="VUZ190" s="33"/>
      <c r="VVA190" s="33"/>
      <c r="VVB190" s="33"/>
      <c r="VVC190" s="33"/>
      <c r="VVD190" s="33"/>
      <c r="VVE190" s="33"/>
      <c r="VVF190" s="33"/>
      <c r="VVG190" s="33"/>
      <c r="VVH190" s="33"/>
      <c r="VVI190" s="33"/>
      <c r="VVJ190" s="33"/>
      <c r="VVK190" s="33"/>
      <c r="VVL190" s="33"/>
      <c r="VVM190" s="33"/>
      <c r="VVN190" s="33"/>
      <c r="VVO190" s="33"/>
      <c r="VVP190" s="33"/>
      <c r="VVQ190" s="33"/>
      <c r="VVR190" s="33"/>
      <c r="VVS190" s="33"/>
      <c r="VVT190" s="33"/>
      <c r="VVU190" s="33"/>
      <c r="VVV190" s="33"/>
      <c r="VVW190" s="33"/>
      <c r="VVX190" s="33"/>
      <c r="VVY190" s="33"/>
      <c r="VVZ190" s="33"/>
      <c r="VWA190" s="33"/>
      <c r="VWB190" s="33"/>
      <c r="VWC190" s="33"/>
      <c r="VWD190" s="33"/>
      <c r="VWE190" s="33"/>
      <c r="VWF190" s="33"/>
      <c r="VWG190" s="33"/>
      <c r="VWH190" s="33"/>
      <c r="VWI190" s="33"/>
      <c r="VWJ190" s="33"/>
      <c r="VWK190" s="33"/>
      <c r="VWL190" s="33"/>
      <c r="VWM190" s="33"/>
      <c r="VWN190" s="33"/>
      <c r="VWO190" s="33"/>
      <c r="VWP190" s="33"/>
      <c r="VWQ190" s="33"/>
      <c r="VWR190" s="33"/>
      <c r="VWS190" s="33"/>
      <c r="VWT190" s="33"/>
      <c r="VWU190" s="33"/>
      <c r="VWV190" s="33"/>
      <c r="VWW190" s="33"/>
      <c r="VWX190" s="33"/>
      <c r="VWY190" s="33"/>
      <c r="VWZ190" s="33"/>
      <c r="VXA190" s="33"/>
      <c r="VXB190" s="33"/>
      <c r="VXC190" s="33"/>
      <c r="VXD190" s="33"/>
      <c r="VXE190" s="33"/>
      <c r="VXF190" s="33"/>
      <c r="VXG190" s="33"/>
      <c r="VXH190" s="33"/>
      <c r="VXI190" s="33"/>
      <c r="VXJ190" s="33"/>
      <c r="VXK190" s="33"/>
      <c r="VXL190" s="33"/>
      <c r="VXM190" s="33"/>
      <c r="VXN190" s="33"/>
      <c r="VXO190" s="33"/>
      <c r="VXP190" s="33"/>
      <c r="VXQ190" s="33"/>
      <c r="VXR190" s="33"/>
      <c r="VXS190" s="33"/>
      <c r="VXT190" s="33"/>
      <c r="VXU190" s="33"/>
      <c r="VXV190" s="33"/>
      <c r="VXW190" s="33"/>
      <c r="VXX190" s="33"/>
      <c r="VXY190" s="33"/>
      <c r="VXZ190" s="33"/>
      <c r="VYA190" s="33"/>
      <c r="VYB190" s="33"/>
      <c r="VYC190" s="33"/>
      <c r="VYD190" s="33"/>
      <c r="VYE190" s="33"/>
      <c r="VYF190" s="33"/>
      <c r="VYG190" s="33"/>
      <c r="VYH190" s="33"/>
      <c r="VYI190" s="33"/>
      <c r="VYJ190" s="33"/>
      <c r="VYK190" s="33"/>
      <c r="VYL190" s="33"/>
      <c r="VYM190" s="33"/>
      <c r="VYN190" s="33"/>
      <c r="VYO190" s="33"/>
      <c r="VYP190" s="33"/>
      <c r="VYQ190" s="33"/>
      <c r="VYR190" s="33"/>
      <c r="VYS190" s="33"/>
      <c r="VYT190" s="33"/>
      <c r="VYU190" s="33"/>
      <c r="VYV190" s="33"/>
      <c r="VYW190" s="33"/>
      <c r="VYX190" s="33"/>
      <c r="VYY190" s="33"/>
      <c r="VYZ190" s="33"/>
      <c r="VZA190" s="33"/>
      <c r="VZB190" s="33"/>
      <c r="VZC190" s="33"/>
      <c r="VZD190" s="33"/>
      <c r="VZE190" s="33"/>
      <c r="VZF190" s="33"/>
      <c r="VZG190" s="33"/>
      <c r="VZH190" s="33"/>
      <c r="VZI190" s="33"/>
      <c r="VZJ190" s="33"/>
      <c r="VZK190" s="33"/>
      <c r="VZL190" s="33"/>
      <c r="VZM190" s="33"/>
      <c r="VZN190" s="33"/>
      <c r="VZO190" s="33"/>
      <c r="VZP190" s="33"/>
      <c r="VZQ190" s="33"/>
      <c r="VZR190" s="33"/>
      <c r="VZS190" s="33"/>
      <c r="VZT190" s="33"/>
      <c r="VZU190" s="33"/>
      <c r="VZV190" s="33"/>
      <c r="VZW190" s="33"/>
      <c r="VZX190" s="33"/>
      <c r="VZY190" s="33"/>
      <c r="VZZ190" s="33"/>
      <c r="WAA190" s="33"/>
      <c r="WAB190" s="33"/>
      <c r="WAC190" s="33"/>
      <c r="WAD190" s="33"/>
      <c r="WAE190" s="33"/>
      <c r="WAF190" s="33"/>
      <c r="WAG190" s="33"/>
      <c r="WAH190" s="33"/>
      <c r="WAI190" s="33"/>
      <c r="WAJ190" s="33"/>
      <c r="WAK190" s="33"/>
      <c r="WAL190" s="33"/>
      <c r="WAM190" s="33"/>
      <c r="WAN190" s="33"/>
      <c r="WAO190" s="33"/>
      <c r="WAP190" s="33"/>
      <c r="WAQ190" s="33"/>
      <c r="WAR190" s="33"/>
      <c r="WAS190" s="33"/>
      <c r="WAT190" s="33"/>
      <c r="WAU190" s="33"/>
      <c r="WAV190" s="33"/>
      <c r="WAW190" s="33"/>
      <c r="WAX190" s="33"/>
      <c r="WAY190" s="33"/>
      <c r="WAZ190" s="33"/>
      <c r="WBA190" s="33"/>
      <c r="WBB190" s="33"/>
      <c r="WBC190" s="33"/>
      <c r="WBD190" s="33"/>
      <c r="WBE190" s="33"/>
      <c r="WBF190" s="33"/>
      <c r="WBG190" s="33"/>
      <c r="WBH190" s="33"/>
      <c r="WBI190" s="33"/>
      <c r="WBJ190" s="33"/>
      <c r="WBK190" s="33"/>
      <c r="WBL190" s="33"/>
      <c r="WBM190" s="33"/>
      <c r="WBN190" s="33"/>
      <c r="WBO190" s="33"/>
      <c r="WBP190" s="33"/>
      <c r="WBQ190" s="33"/>
      <c r="WBR190" s="33"/>
      <c r="WBS190" s="33"/>
      <c r="WBT190" s="33"/>
      <c r="WBU190" s="33"/>
      <c r="WBV190" s="33"/>
      <c r="WBW190" s="33"/>
      <c r="WBX190" s="33"/>
      <c r="WBY190" s="33"/>
      <c r="WBZ190" s="33"/>
      <c r="WCA190" s="33"/>
      <c r="WCB190" s="33"/>
      <c r="WCC190" s="33"/>
      <c r="WCD190" s="33"/>
      <c r="WCE190" s="33"/>
      <c r="WCF190" s="33"/>
      <c r="WCG190" s="33"/>
      <c r="WCH190" s="33"/>
      <c r="WCI190" s="33"/>
      <c r="WCJ190" s="33"/>
      <c r="WCK190" s="33"/>
      <c r="WCL190" s="33"/>
      <c r="WCM190" s="33"/>
      <c r="WCN190" s="33"/>
      <c r="WCO190" s="33"/>
      <c r="WCP190" s="33"/>
      <c r="WCQ190" s="33"/>
      <c r="WCR190" s="33"/>
      <c r="WCS190" s="33"/>
      <c r="WCT190" s="33"/>
      <c r="WCU190" s="33"/>
      <c r="WCV190" s="33"/>
      <c r="WCW190" s="33"/>
      <c r="WCX190" s="33"/>
      <c r="WCY190" s="33"/>
      <c r="WCZ190" s="33"/>
      <c r="WDA190" s="33"/>
      <c r="WDB190" s="33"/>
      <c r="WDC190" s="33"/>
      <c r="WDD190" s="33"/>
      <c r="WDE190" s="33"/>
      <c r="WDF190" s="33"/>
      <c r="WDG190" s="33"/>
      <c r="WDH190" s="33"/>
      <c r="WDI190" s="33"/>
      <c r="WDJ190" s="33"/>
      <c r="WDK190" s="33"/>
      <c r="WDL190" s="33"/>
      <c r="WDM190" s="33"/>
      <c r="WDN190" s="33"/>
      <c r="WDO190" s="33"/>
      <c r="WDP190" s="33"/>
      <c r="WDQ190" s="33"/>
      <c r="WDR190" s="33"/>
      <c r="WDS190" s="33"/>
      <c r="WDT190" s="33"/>
      <c r="WDU190" s="33"/>
      <c r="WDV190" s="33"/>
      <c r="WDW190" s="33"/>
      <c r="WDX190" s="33"/>
      <c r="WDY190" s="33"/>
      <c r="WDZ190" s="33"/>
      <c r="WEA190" s="33"/>
      <c r="WEB190" s="33"/>
      <c r="WEC190" s="33"/>
      <c r="WED190" s="33"/>
      <c r="WEE190" s="33"/>
      <c r="WEF190" s="33"/>
      <c r="WEG190" s="33"/>
      <c r="WEH190" s="33"/>
      <c r="WEI190" s="33"/>
      <c r="WEJ190" s="33"/>
      <c r="WEK190" s="33"/>
      <c r="WEL190" s="33"/>
      <c r="WEM190" s="33"/>
      <c r="WEN190" s="33"/>
      <c r="WEO190" s="33"/>
      <c r="WEP190" s="33"/>
      <c r="WEQ190" s="33"/>
      <c r="WER190" s="33"/>
      <c r="WES190" s="33"/>
      <c r="WET190" s="33"/>
      <c r="WEU190" s="33"/>
      <c r="WEV190" s="33"/>
      <c r="WEW190" s="33"/>
      <c r="WEX190" s="33"/>
      <c r="WEY190" s="33"/>
      <c r="WEZ190" s="33"/>
      <c r="WFA190" s="33"/>
      <c r="WFB190" s="33"/>
      <c r="WFC190" s="33"/>
      <c r="WFD190" s="33"/>
      <c r="WFE190" s="33"/>
      <c r="WFF190" s="33"/>
      <c r="WFG190" s="33"/>
      <c r="WFH190" s="33"/>
      <c r="WFI190" s="33"/>
      <c r="WFJ190" s="33"/>
      <c r="WFK190" s="33"/>
      <c r="WFL190" s="33"/>
      <c r="WFM190" s="33"/>
      <c r="WFN190" s="33"/>
      <c r="WFO190" s="33"/>
      <c r="WFP190" s="33"/>
      <c r="WFQ190" s="33"/>
      <c r="WFR190" s="33"/>
      <c r="WFS190" s="33"/>
      <c r="WFT190" s="33"/>
      <c r="WFU190" s="33"/>
      <c r="WFV190" s="33"/>
      <c r="WFW190" s="33"/>
      <c r="WFX190" s="33"/>
      <c r="WFY190" s="33"/>
      <c r="WFZ190" s="33"/>
      <c r="WGA190" s="33"/>
      <c r="WGB190" s="33"/>
      <c r="WGC190" s="33"/>
      <c r="WGD190" s="33"/>
      <c r="WGE190" s="33"/>
      <c r="WGF190" s="33"/>
      <c r="WGG190" s="33"/>
      <c r="WGH190" s="33"/>
      <c r="WGI190" s="33"/>
      <c r="WGJ190" s="33"/>
      <c r="WGK190" s="33"/>
      <c r="WGL190" s="33"/>
      <c r="WGM190" s="33"/>
      <c r="WGN190" s="33"/>
      <c r="WGO190" s="33"/>
      <c r="WGP190" s="33"/>
      <c r="WGQ190" s="33"/>
      <c r="WGR190" s="33"/>
      <c r="WGS190" s="33"/>
      <c r="WGT190" s="33"/>
      <c r="WGU190" s="33"/>
      <c r="WGV190" s="33"/>
      <c r="WGW190" s="33"/>
      <c r="WGX190" s="33"/>
      <c r="WGY190" s="33"/>
      <c r="WGZ190" s="33"/>
      <c r="WHA190" s="33"/>
      <c r="WHB190" s="33"/>
      <c r="WHC190" s="33"/>
      <c r="WHD190" s="33"/>
      <c r="WHE190" s="33"/>
      <c r="WHF190" s="33"/>
      <c r="WHG190" s="33"/>
      <c r="WHH190" s="33"/>
      <c r="WHI190" s="33"/>
      <c r="WHJ190" s="33"/>
      <c r="WHK190" s="33"/>
      <c r="WHL190" s="33"/>
      <c r="WHM190" s="33"/>
      <c r="WHN190" s="33"/>
      <c r="WHO190" s="33"/>
      <c r="WHP190" s="33"/>
      <c r="WHQ190" s="33"/>
      <c r="WHR190" s="33"/>
      <c r="WHS190" s="33"/>
      <c r="WHT190" s="33"/>
      <c r="WHU190" s="33"/>
      <c r="WHV190" s="33"/>
      <c r="WHW190" s="33"/>
      <c r="WHX190" s="33"/>
      <c r="WHY190" s="33"/>
      <c r="WHZ190" s="33"/>
      <c r="WIA190" s="33"/>
      <c r="WIB190" s="33"/>
      <c r="WIC190" s="33"/>
      <c r="WID190" s="33"/>
      <c r="WIE190" s="33"/>
      <c r="WIF190" s="33"/>
      <c r="WIG190" s="33"/>
      <c r="WIH190" s="33"/>
      <c r="WII190" s="33"/>
      <c r="WIJ190" s="33"/>
      <c r="WIK190" s="33"/>
      <c r="WIL190" s="33"/>
      <c r="WIM190" s="33"/>
      <c r="WIN190" s="33"/>
      <c r="WIO190" s="33"/>
      <c r="WIP190" s="33"/>
      <c r="WIQ190" s="33"/>
      <c r="WIR190" s="33"/>
      <c r="WIS190" s="33"/>
      <c r="WIT190" s="33"/>
      <c r="WIU190" s="33"/>
      <c r="WIV190" s="33"/>
      <c r="WIW190" s="33"/>
      <c r="WIX190" s="33"/>
      <c r="WIY190" s="33"/>
      <c r="WIZ190" s="33"/>
      <c r="WJA190" s="33"/>
      <c r="WJB190" s="33"/>
      <c r="WJC190" s="33"/>
      <c r="WJD190" s="33"/>
      <c r="WJE190" s="33"/>
      <c r="WJF190" s="33"/>
      <c r="WJG190" s="33"/>
      <c r="WJH190" s="33"/>
      <c r="WJI190" s="33"/>
      <c r="WJJ190" s="33"/>
      <c r="WJK190" s="33"/>
      <c r="WJL190" s="33"/>
      <c r="WJM190" s="33"/>
      <c r="WJN190" s="33"/>
      <c r="WJO190" s="33"/>
      <c r="WJP190" s="33"/>
      <c r="WJQ190" s="33"/>
      <c r="WJR190" s="33"/>
      <c r="WJS190" s="33"/>
      <c r="WJT190" s="33"/>
      <c r="WJU190" s="33"/>
      <c r="WJV190" s="33"/>
      <c r="WJW190" s="33"/>
      <c r="WJX190" s="33"/>
      <c r="WJY190" s="33"/>
      <c r="WJZ190" s="33"/>
      <c r="WKA190" s="33"/>
      <c r="WKB190" s="33"/>
      <c r="WKC190" s="33"/>
      <c r="WKD190" s="33"/>
      <c r="WKE190" s="33"/>
      <c r="WKF190" s="33"/>
      <c r="WKG190" s="33"/>
      <c r="WKH190" s="33"/>
      <c r="WKI190" s="33"/>
      <c r="WKJ190" s="33"/>
      <c r="WKK190" s="33"/>
      <c r="WKL190" s="33"/>
      <c r="WKM190" s="33"/>
      <c r="WKN190" s="33"/>
      <c r="WKO190" s="33"/>
      <c r="WKP190" s="33"/>
      <c r="WKQ190" s="33"/>
      <c r="WKR190" s="33"/>
      <c r="WKS190" s="33"/>
      <c r="WKT190" s="33"/>
      <c r="WKU190" s="33"/>
      <c r="WKV190" s="33"/>
      <c r="WKW190" s="33"/>
      <c r="WKX190" s="33"/>
      <c r="WKY190" s="33"/>
      <c r="WKZ190" s="33"/>
      <c r="WLA190" s="33"/>
      <c r="WLB190" s="33"/>
      <c r="WLC190" s="33"/>
      <c r="WLD190" s="33"/>
      <c r="WLE190" s="33"/>
      <c r="WLF190" s="33"/>
      <c r="WLG190" s="33"/>
      <c r="WLH190" s="33"/>
      <c r="WLI190" s="33"/>
      <c r="WLJ190" s="33"/>
      <c r="WLK190" s="33"/>
      <c r="WLL190" s="33"/>
      <c r="WLM190" s="33"/>
      <c r="WLN190" s="33"/>
      <c r="WLO190" s="33"/>
      <c r="WLP190" s="33"/>
      <c r="WLQ190" s="33"/>
      <c r="WLR190" s="33"/>
      <c r="WLS190" s="33"/>
      <c r="WLT190" s="33"/>
      <c r="WLU190" s="33"/>
      <c r="WLV190" s="33"/>
      <c r="WLW190" s="33"/>
      <c r="WLX190" s="33"/>
      <c r="WLY190" s="33"/>
      <c r="WLZ190" s="33"/>
      <c r="WMA190" s="33"/>
      <c r="WMB190" s="33"/>
      <c r="WMC190" s="33"/>
      <c r="WMD190" s="33"/>
      <c r="WME190" s="33"/>
      <c r="WMF190" s="33"/>
      <c r="WMG190" s="33"/>
      <c r="WMH190" s="33"/>
      <c r="WMI190" s="33"/>
      <c r="WMJ190" s="33"/>
      <c r="WMK190" s="33"/>
      <c r="WML190" s="33"/>
      <c r="WMM190" s="33"/>
      <c r="WMN190" s="33"/>
      <c r="WMO190" s="33"/>
      <c r="WMP190" s="33"/>
      <c r="WMQ190" s="33"/>
      <c r="WMR190" s="33"/>
      <c r="WMS190" s="33"/>
      <c r="WMT190" s="33"/>
      <c r="WMU190" s="33"/>
      <c r="WMV190" s="33"/>
      <c r="WMW190" s="33"/>
      <c r="WMX190" s="33"/>
      <c r="WMY190" s="33"/>
      <c r="WMZ190" s="33"/>
      <c r="WNA190" s="33"/>
      <c r="WNB190" s="33"/>
      <c r="WNC190" s="33"/>
      <c r="WND190" s="33"/>
      <c r="WNE190" s="33"/>
      <c r="WNF190" s="33"/>
      <c r="WNG190" s="33"/>
      <c r="WNH190" s="33"/>
      <c r="WNI190" s="33"/>
      <c r="WNJ190" s="33"/>
      <c r="WNK190" s="33"/>
      <c r="WNL190" s="33"/>
      <c r="WNM190" s="33"/>
      <c r="WNN190" s="33"/>
      <c r="WNO190" s="33"/>
      <c r="WNP190" s="33"/>
      <c r="WNQ190" s="33"/>
      <c r="WNR190" s="33"/>
      <c r="WNS190" s="33"/>
      <c r="WNT190" s="33"/>
      <c r="WNU190" s="33"/>
      <c r="WNV190" s="33"/>
      <c r="WNW190" s="33"/>
      <c r="WNX190" s="33"/>
      <c r="WNY190" s="33"/>
      <c r="WNZ190" s="33"/>
      <c r="WOA190" s="33"/>
      <c r="WOB190" s="33"/>
      <c r="WOC190" s="33"/>
      <c r="WOD190" s="33"/>
      <c r="WOE190" s="33"/>
      <c r="WOF190" s="33"/>
      <c r="WOG190" s="33"/>
      <c r="WOH190" s="33"/>
      <c r="WOI190" s="33"/>
      <c r="WOJ190" s="33"/>
      <c r="WOK190" s="33"/>
      <c r="WOL190" s="33"/>
      <c r="WOM190" s="33"/>
      <c r="WON190" s="33"/>
      <c r="WOO190" s="33"/>
      <c r="WOP190" s="33"/>
      <c r="WOQ190" s="33"/>
      <c r="WOR190" s="33"/>
      <c r="WOS190" s="33"/>
      <c r="WOT190" s="33"/>
      <c r="WOU190" s="33"/>
      <c r="WOV190" s="33"/>
      <c r="WOW190" s="33"/>
      <c r="WOX190" s="33"/>
      <c r="WOY190" s="33"/>
      <c r="WOZ190" s="33"/>
      <c r="WPA190" s="33"/>
      <c r="WPB190" s="33"/>
      <c r="WPC190" s="33"/>
      <c r="WPD190" s="33"/>
      <c r="WPE190" s="33"/>
      <c r="WPF190" s="33"/>
      <c r="WPG190" s="33"/>
      <c r="WPH190" s="33"/>
      <c r="WPI190" s="33"/>
      <c r="WPJ190" s="33"/>
      <c r="WPK190" s="33"/>
      <c r="WPL190" s="33"/>
      <c r="WPM190" s="33"/>
      <c r="WPN190" s="33"/>
      <c r="WPO190" s="33"/>
      <c r="WPP190" s="33"/>
      <c r="WPQ190" s="33"/>
      <c r="WPR190" s="33"/>
      <c r="WPS190" s="33"/>
      <c r="WPT190" s="33"/>
      <c r="WPU190" s="33"/>
      <c r="WPV190" s="33"/>
      <c r="WPW190" s="33"/>
      <c r="WPX190" s="33"/>
      <c r="WPY190" s="33"/>
      <c r="WPZ190" s="33"/>
      <c r="WQA190" s="33"/>
      <c r="WQB190" s="33"/>
      <c r="WQC190" s="33"/>
      <c r="WQD190" s="33"/>
      <c r="WQE190" s="33"/>
      <c r="WQF190" s="33"/>
      <c r="WQG190" s="33"/>
      <c r="WQH190" s="33"/>
      <c r="WQI190" s="33"/>
      <c r="WQJ190" s="33"/>
      <c r="WQK190" s="33"/>
      <c r="WQL190" s="33"/>
      <c r="WQM190" s="33"/>
      <c r="WQN190" s="33"/>
      <c r="WQO190" s="33"/>
      <c r="WQP190" s="33"/>
      <c r="WQQ190" s="33"/>
      <c r="WQR190" s="33"/>
      <c r="WQS190" s="33"/>
      <c r="WQT190" s="33"/>
      <c r="WQU190" s="33"/>
      <c r="WQV190" s="33"/>
      <c r="WQW190" s="33"/>
      <c r="WQX190" s="33"/>
      <c r="WQY190" s="33"/>
      <c r="WQZ190" s="33"/>
      <c r="WRA190" s="33"/>
      <c r="WRB190" s="33"/>
      <c r="WRC190" s="33"/>
      <c r="WRD190" s="33"/>
      <c r="WRE190" s="33"/>
      <c r="WRF190" s="33"/>
      <c r="WRG190" s="33"/>
      <c r="WRH190" s="33"/>
      <c r="WRI190" s="33"/>
      <c r="WRJ190" s="33"/>
      <c r="WRK190" s="33"/>
      <c r="WRL190" s="33"/>
      <c r="WRM190" s="33"/>
      <c r="WRN190" s="33"/>
      <c r="WRO190" s="33"/>
      <c r="WRP190" s="33"/>
      <c r="WRQ190" s="33"/>
      <c r="WRR190" s="33"/>
      <c r="WRS190" s="33"/>
      <c r="WRT190" s="33"/>
      <c r="WRU190" s="33"/>
      <c r="WRV190" s="33"/>
      <c r="WRW190" s="33"/>
      <c r="WRX190" s="33"/>
      <c r="WRY190" s="33"/>
      <c r="WRZ190" s="33"/>
      <c r="WSA190" s="33"/>
      <c r="WSB190" s="33"/>
      <c r="WSC190" s="33"/>
      <c r="WSD190" s="33"/>
      <c r="WSE190" s="33"/>
      <c r="WSF190" s="33"/>
      <c r="WSG190" s="33"/>
      <c r="WSH190" s="33"/>
      <c r="WSI190" s="33"/>
      <c r="WSJ190" s="33"/>
      <c r="WSK190" s="33"/>
      <c r="WSL190" s="33"/>
      <c r="WSM190" s="33"/>
      <c r="WSN190" s="33"/>
      <c r="WSO190" s="33"/>
      <c r="WSP190" s="33"/>
      <c r="WSQ190" s="33"/>
      <c r="WSR190" s="33"/>
      <c r="WSS190" s="33"/>
      <c r="WST190" s="33"/>
      <c r="WSU190" s="33"/>
      <c r="WSV190" s="33"/>
      <c r="WSW190" s="33"/>
      <c r="WSX190" s="33"/>
      <c r="WSY190" s="33"/>
      <c r="WSZ190" s="33"/>
      <c r="WTA190" s="33"/>
      <c r="WTB190" s="33"/>
      <c r="WTC190" s="33"/>
      <c r="WTD190" s="33"/>
      <c r="WTE190" s="33"/>
      <c r="WTF190" s="33"/>
      <c r="WTG190" s="33"/>
      <c r="WTH190" s="33"/>
      <c r="WTI190" s="33"/>
      <c r="WTJ190" s="33"/>
      <c r="WTK190" s="33"/>
      <c r="WTL190" s="33"/>
      <c r="WTM190" s="33"/>
      <c r="WTN190" s="33"/>
      <c r="WTO190" s="33"/>
      <c r="WTP190" s="33"/>
      <c r="WTQ190" s="33"/>
      <c r="WTR190" s="33"/>
      <c r="WTS190" s="33"/>
      <c r="WTT190" s="33"/>
      <c r="WTU190" s="33"/>
      <c r="WTV190" s="33"/>
      <c r="WTW190" s="33"/>
      <c r="WTX190" s="33"/>
      <c r="WTY190" s="33"/>
      <c r="WTZ190" s="33"/>
      <c r="WUA190" s="33"/>
      <c r="WUB190" s="33"/>
      <c r="WUC190" s="33"/>
      <c r="WUD190" s="33"/>
      <c r="WUE190" s="33"/>
      <c r="WUF190" s="33"/>
      <c r="WUG190" s="33"/>
      <c r="WUH190" s="33"/>
      <c r="WUI190" s="33"/>
      <c r="WUJ190" s="33"/>
      <c r="WUK190" s="33"/>
      <c r="WUL190" s="33"/>
      <c r="WUM190" s="33"/>
      <c r="WUN190" s="33"/>
      <c r="WUO190" s="33"/>
      <c r="WUP190" s="33"/>
      <c r="WUQ190" s="33"/>
      <c r="WUR190" s="33"/>
      <c r="WUS190" s="33"/>
      <c r="WUT190" s="33"/>
      <c r="WUU190" s="33"/>
      <c r="WUV190" s="33"/>
      <c r="WUW190" s="33"/>
      <c r="WUX190" s="33"/>
      <c r="WUY190" s="33"/>
      <c r="WUZ190" s="33"/>
      <c r="WVA190" s="33"/>
      <c r="WVB190" s="33"/>
      <c r="WVC190" s="33"/>
      <c r="WVD190" s="33"/>
      <c r="WVE190" s="33"/>
      <c r="WVF190" s="33"/>
      <c r="WVG190" s="33"/>
      <c r="WVH190" s="33"/>
      <c r="WVI190" s="33"/>
      <c r="WVJ190" s="33"/>
      <c r="WVK190" s="33"/>
      <c r="WVL190" s="33"/>
      <c r="WVM190" s="33"/>
      <c r="WVN190" s="33"/>
      <c r="WVO190" s="33"/>
      <c r="WVP190" s="33"/>
      <c r="WVQ190" s="33"/>
      <c r="WVR190" s="33"/>
      <c r="WVS190" s="33"/>
      <c r="WVT190" s="33"/>
      <c r="WVU190" s="33"/>
      <c r="WVV190" s="33"/>
      <c r="WVW190" s="33"/>
      <c r="WVX190" s="33"/>
      <c r="WVY190" s="33"/>
      <c r="WVZ190" s="33"/>
      <c r="WWA190" s="33"/>
      <c r="WWB190" s="33"/>
      <c r="WWC190" s="33"/>
      <c r="WWD190" s="33"/>
      <c r="WWE190" s="33"/>
      <c r="WWF190" s="33"/>
      <c r="WWG190" s="33"/>
      <c r="WWH190" s="33"/>
      <c r="WWI190" s="33"/>
      <c r="WWJ190" s="33"/>
      <c r="WWK190" s="33"/>
      <c r="WWL190" s="33"/>
      <c r="WWM190" s="33"/>
      <c r="WWN190" s="33"/>
      <c r="WWO190" s="33"/>
      <c r="WWP190" s="33"/>
      <c r="WWQ190" s="33"/>
      <c r="WWR190" s="33"/>
      <c r="WWS190" s="33"/>
      <c r="WWT190" s="33"/>
      <c r="WWU190" s="33"/>
      <c r="WWV190" s="33"/>
      <c r="WWW190" s="33"/>
      <c r="WWX190" s="33"/>
      <c r="WWY190" s="33"/>
      <c r="WWZ190" s="33"/>
      <c r="WXA190" s="33"/>
      <c r="WXB190" s="33"/>
      <c r="WXC190" s="33"/>
      <c r="WXD190" s="33"/>
      <c r="WXE190" s="33"/>
      <c r="WXF190" s="33"/>
      <c r="WXG190" s="33"/>
      <c r="WXH190" s="33"/>
      <c r="WXI190" s="33"/>
      <c r="WXJ190" s="33"/>
      <c r="WXK190" s="33"/>
      <c r="WXL190" s="33"/>
      <c r="WXM190" s="33"/>
      <c r="WXN190" s="33"/>
      <c r="WXO190" s="33"/>
      <c r="WXP190" s="33"/>
      <c r="WXQ190" s="33"/>
      <c r="WXR190" s="33"/>
      <c r="WXS190" s="33"/>
      <c r="WXT190" s="33"/>
      <c r="WXU190" s="33"/>
      <c r="WXV190" s="33"/>
      <c r="WXW190" s="33"/>
      <c r="WXX190" s="33"/>
      <c r="WXY190" s="33"/>
      <c r="WXZ190" s="33"/>
      <c r="WYA190" s="33"/>
      <c r="WYB190" s="33"/>
      <c r="WYC190" s="33"/>
      <c r="WYD190" s="33"/>
      <c r="WYE190" s="33"/>
      <c r="WYF190" s="33"/>
      <c r="WYG190" s="33"/>
      <c r="WYH190" s="33"/>
      <c r="WYI190" s="33"/>
      <c r="WYJ190" s="33"/>
      <c r="WYK190" s="33"/>
      <c r="WYL190" s="33"/>
      <c r="WYM190" s="33"/>
      <c r="WYN190" s="33"/>
      <c r="WYO190" s="33"/>
      <c r="WYP190" s="33"/>
      <c r="WYQ190" s="33"/>
      <c r="WYR190" s="33"/>
      <c r="WYS190" s="33"/>
      <c r="WYT190" s="33"/>
      <c r="WYU190" s="33"/>
      <c r="WYV190" s="33"/>
      <c r="WYW190" s="33"/>
      <c r="WYX190" s="33"/>
      <c r="WYY190" s="33"/>
      <c r="WYZ190" s="33"/>
      <c r="WZA190" s="33"/>
      <c r="WZB190" s="33"/>
      <c r="WZC190" s="33"/>
      <c r="WZD190" s="33"/>
      <c r="WZE190" s="33"/>
      <c r="WZF190" s="33"/>
      <c r="WZG190" s="33"/>
      <c r="WZH190" s="33"/>
      <c r="WZI190" s="33"/>
      <c r="WZJ190" s="33"/>
      <c r="WZK190" s="33"/>
      <c r="WZL190" s="33"/>
      <c r="WZM190" s="33"/>
      <c r="WZN190" s="33"/>
      <c r="WZO190" s="33"/>
      <c r="WZP190" s="33"/>
      <c r="WZQ190" s="33"/>
      <c r="WZR190" s="33"/>
      <c r="WZS190" s="33"/>
      <c r="WZT190" s="33"/>
      <c r="WZU190" s="33"/>
      <c r="WZV190" s="33"/>
      <c r="WZW190" s="33"/>
      <c r="WZX190" s="33"/>
      <c r="WZY190" s="33"/>
      <c r="WZZ190" s="33"/>
      <c r="XAA190" s="33"/>
      <c r="XAB190" s="33"/>
      <c r="XAC190" s="33"/>
      <c r="XAD190" s="33"/>
      <c r="XAE190" s="33"/>
      <c r="XAF190" s="33"/>
      <c r="XAG190" s="33"/>
      <c r="XAH190" s="33"/>
      <c r="XAI190" s="33"/>
      <c r="XAJ190" s="33"/>
      <c r="XAK190" s="33"/>
      <c r="XAL190" s="33"/>
      <c r="XAM190" s="33"/>
      <c r="XAN190" s="33"/>
      <c r="XAO190" s="33"/>
      <c r="XAP190" s="33"/>
      <c r="XAQ190" s="33"/>
      <c r="XAR190" s="33"/>
      <c r="XAS190" s="33"/>
      <c r="XAT190" s="33"/>
      <c r="XAU190" s="33"/>
      <c r="XAV190" s="33"/>
      <c r="XAW190" s="33"/>
      <c r="XAX190" s="33"/>
      <c r="XAY190" s="33"/>
      <c r="XAZ190" s="33"/>
      <c r="XBA190" s="33"/>
      <c r="XBB190" s="33"/>
      <c r="XBC190" s="33"/>
      <c r="XBD190" s="33"/>
      <c r="XBE190" s="33"/>
      <c r="XBF190" s="33"/>
      <c r="XBG190" s="33"/>
      <c r="XBH190" s="33"/>
      <c r="XBI190" s="33"/>
      <c r="XBJ190" s="33"/>
      <c r="XBK190" s="33"/>
      <c r="XBL190" s="33"/>
      <c r="XBM190" s="33"/>
      <c r="XBN190" s="33"/>
      <c r="XBO190" s="33"/>
      <c r="XBP190" s="33"/>
      <c r="XBQ190" s="33"/>
      <c r="XBR190" s="33"/>
      <c r="XBS190" s="33"/>
      <c r="XBT190" s="33"/>
      <c r="XBU190" s="33"/>
      <c r="XBV190" s="33"/>
      <c r="XBW190" s="33"/>
      <c r="XBX190" s="33"/>
      <c r="XBY190" s="33"/>
      <c r="XBZ190" s="33"/>
      <c r="XCA190" s="33"/>
      <c r="XCB190" s="33"/>
      <c r="XCC190" s="33"/>
      <c r="XCD190" s="33"/>
      <c r="XCE190" s="33"/>
      <c r="XCF190" s="33"/>
      <c r="XCG190" s="33"/>
      <c r="XCH190" s="33"/>
      <c r="XCI190" s="33"/>
      <c r="XCJ190" s="33"/>
      <c r="XCK190" s="33"/>
      <c r="XCL190" s="33"/>
      <c r="XCM190" s="33"/>
      <c r="XCN190" s="33"/>
      <c r="XCO190" s="33"/>
      <c r="XCP190" s="33"/>
      <c r="XCQ190" s="33"/>
      <c r="XCR190" s="33"/>
      <c r="XCS190" s="33"/>
      <c r="XCT190" s="33"/>
      <c r="XCU190" s="33"/>
      <c r="XCV190" s="33"/>
      <c r="XCW190" s="33"/>
      <c r="XCX190" s="33"/>
      <c r="XCY190" s="33"/>
      <c r="XCZ190" s="33"/>
      <c r="XDA190" s="33"/>
      <c r="XDB190" s="33"/>
      <c r="XDC190" s="33"/>
      <c r="XDD190" s="33"/>
      <c r="XDE190" s="33"/>
      <c r="XDF190" s="33"/>
      <c r="XDG190" s="33"/>
      <c r="XDH190" s="33"/>
      <c r="XDI190" s="33"/>
      <c r="XDJ190" s="33"/>
      <c r="XDK190" s="33"/>
      <c r="XDL190" s="33"/>
      <c r="XDM190" s="33"/>
      <c r="XDN190" s="33"/>
      <c r="XDO190" s="33"/>
      <c r="XDP190" s="33"/>
      <c r="XDQ190" s="33"/>
      <c r="XDR190" s="33"/>
      <c r="XDS190" s="33"/>
      <c r="XDT190" s="33"/>
      <c r="XDU190" s="33"/>
      <c r="XDV190" s="33"/>
      <c r="XDW190" s="33"/>
      <c r="XDX190" s="33"/>
      <c r="XDY190" s="33"/>
      <c r="XDZ190" s="33"/>
      <c r="XEA190" s="33"/>
      <c r="XEB190" s="33"/>
      <c r="XEC190" s="33"/>
      <c r="XED190" s="33"/>
      <c r="XEE190" s="33"/>
      <c r="XEF190" s="33"/>
      <c r="XEG190" s="33"/>
    </row>
    <row r="191" ht="43" customHeight="1" spans="1:9">
      <c r="A191" s="20">
        <f t="shared" si="2"/>
        <v>185</v>
      </c>
      <c r="B191" s="21" t="s">
        <v>583</v>
      </c>
      <c r="C191" s="21" t="s">
        <v>584</v>
      </c>
      <c r="D191" s="29">
        <v>2120806</v>
      </c>
      <c r="E191" s="21" t="s">
        <v>616</v>
      </c>
      <c r="F191" s="21" t="s">
        <v>198</v>
      </c>
      <c r="G191" s="30" t="s">
        <v>803</v>
      </c>
      <c r="H191" s="31">
        <v>1312503.2</v>
      </c>
      <c r="I191" s="38"/>
    </row>
    <row r="192" ht="43" customHeight="1" spans="1:9">
      <c r="A192" s="20">
        <f t="shared" si="2"/>
        <v>186</v>
      </c>
      <c r="B192" s="21" t="s">
        <v>583</v>
      </c>
      <c r="C192" s="21" t="s">
        <v>584</v>
      </c>
      <c r="D192" s="29">
        <v>2120806</v>
      </c>
      <c r="E192" s="21" t="s">
        <v>616</v>
      </c>
      <c r="F192" s="21" t="s">
        <v>198</v>
      </c>
      <c r="G192" s="30" t="s">
        <v>804</v>
      </c>
      <c r="H192" s="31">
        <v>358236.66</v>
      </c>
      <c r="I192" s="38"/>
    </row>
    <row r="193" ht="43" customHeight="1" spans="1:9">
      <c r="A193" s="20">
        <f t="shared" si="2"/>
        <v>187</v>
      </c>
      <c r="B193" s="21" t="s">
        <v>583</v>
      </c>
      <c r="C193" s="21" t="s">
        <v>584</v>
      </c>
      <c r="D193" s="29">
        <v>2120806</v>
      </c>
      <c r="E193" s="21" t="s">
        <v>616</v>
      </c>
      <c r="F193" s="21" t="s">
        <v>198</v>
      </c>
      <c r="G193" s="30" t="s">
        <v>805</v>
      </c>
      <c r="H193" s="31">
        <v>500000</v>
      </c>
      <c r="I193" s="38"/>
    </row>
    <row r="194" ht="43" customHeight="1" spans="1:9">
      <c r="A194" s="20">
        <f t="shared" si="2"/>
        <v>188</v>
      </c>
      <c r="B194" s="21" t="s">
        <v>289</v>
      </c>
      <c r="C194" s="21" t="s">
        <v>280</v>
      </c>
      <c r="D194" s="29">
        <v>2120806</v>
      </c>
      <c r="E194" s="21" t="s">
        <v>616</v>
      </c>
      <c r="F194" s="21" t="s">
        <v>198</v>
      </c>
      <c r="G194" s="30" t="s">
        <v>806</v>
      </c>
      <c r="H194" s="31">
        <v>1824151</v>
      </c>
      <c r="I194" s="38"/>
    </row>
    <row r="195" ht="43" customHeight="1" spans="1:9">
      <c r="A195" s="20">
        <f t="shared" si="2"/>
        <v>189</v>
      </c>
      <c r="B195" s="21" t="s">
        <v>583</v>
      </c>
      <c r="C195" s="21" t="s">
        <v>584</v>
      </c>
      <c r="D195" s="29">
        <v>2290401</v>
      </c>
      <c r="E195" s="21" t="s">
        <v>807</v>
      </c>
      <c r="F195" s="21" t="s">
        <v>198</v>
      </c>
      <c r="G195" s="30" t="s">
        <v>808</v>
      </c>
      <c r="H195" s="31">
        <v>210743376</v>
      </c>
      <c r="I195" s="38"/>
    </row>
    <row r="196" ht="43" customHeight="1" spans="1:9">
      <c r="A196" s="20">
        <f t="shared" si="2"/>
        <v>190</v>
      </c>
      <c r="B196" s="21" t="s">
        <v>583</v>
      </c>
      <c r="C196" s="21" t="s">
        <v>584</v>
      </c>
      <c r="D196" s="29">
        <v>2290401</v>
      </c>
      <c r="E196" s="21" t="s">
        <v>807</v>
      </c>
      <c r="F196" s="21" t="s">
        <v>198</v>
      </c>
      <c r="G196" s="30" t="s">
        <v>809</v>
      </c>
      <c r="H196" s="31">
        <v>2052900</v>
      </c>
      <c r="I196" s="38"/>
    </row>
  </sheetData>
  <autoFilter xmlns:etc="http://www.wps.cn/officeDocument/2017/etCustomData" ref="A4:XEG196" etc:filterBottomFollowUsedRange="0">
    <extLst/>
  </autoFilter>
  <sortState ref="A5:J193">
    <sortCondition ref="F5:F193"/>
    <sortCondition ref="D5:D193"/>
  </sortState>
  <mergeCells count="6">
    <mergeCell ref="B1:C1"/>
    <mergeCell ref="B2:I2"/>
    <mergeCell ref="E3:G3"/>
    <mergeCell ref="C5:G5"/>
    <mergeCell ref="E6:G6"/>
    <mergeCell ref="E74:G74"/>
  </mergeCells>
  <printOptions horizontalCentered="1"/>
  <pageMargins left="0.314583333333333" right="0.314583333333333" top="0.511805555555556" bottom="0.511805555555556" header="0" footer="0.354166666666667"/>
  <pageSetup paperSize="9" scale="83" firstPageNumber="19" fitToHeight="0" orientation="landscape" useFirstPageNumber="1"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1</vt:lpstr>
      <vt:lpstr>2</vt:lpstr>
      <vt:lpstr>3</vt:lpstr>
      <vt:lpstr>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官</cp:lastModifiedBy>
  <dcterms:created xsi:type="dcterms:W3CDTF">2020-12-25T00:42:00Z</dcterms:created>
  <dcterms:modified xsi:type="dcterms:W3CDTF">2025-02-25T06:39:23Z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4998D3008107411A86683CFA641F02D5_12</vt:lpwstr>
  </property>
</Properties>
</file>