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activeTab="1"/>
  </bookViews>
  <sheets>
    <sheet name="一般公共收支总表（表一）" sheetId="4" r:id="rId1"/>
    <sheet name="一般公共预算调整明细表" sheetId="1" r:id="rId2"/>
    <sheet name="雷州市2019年政府性基金收支预算表（预算调整）" sheetId="7" r:id="rId3"/>
    <sheet name="雷州市2019年政府性基金预算调整支出明细表" sheetId="6" r:id="rId4"/>
    <sheet name="机构改革科目调整表（一般公共预算）" sheetId="5" r:id="rId5"/>
    <sheet name="机构改革科目调整表 (基金)" sheetId="8" r:id="rId6"/>
  </sheets>
  <externalReferences>
    <externalReference r:id="rId7"/>
  </externalReferences>
  <definedNames>
    <definedName name="_xlnm._FilterDatabase" localSheetId="0" hidden="1">'一般公共收支总表（表一）'!$A$5:$Q$109</definedName>
    <definedName name="_xlnm._FilterDatabase" localSheetId="1" hidden="1">一般公共预算调整明细表!$A$4:$XET$243</definedName>
    <definedName name="_xlnm._FilterDatabase" localSheetId="4" hidden="1">'机构改革科目调整表（一般公共预算）'!$A$5:$F$134</definedName>
    <definedName name="_xlnm._FilterDatabase" localSheetId="5" hidden="1">'机构改革科目调整表 (基金)'!$A$5:$F$15</definedName>
    <definedName name="_xlnm._FilterDatabase" localSheetId="3" hidden="1">雷州市2019年政府性基金预算调整支出明细表!$A$4:$XEK$208</definedName>
    <definedName name="z_qtltzd">[1]z_qtltzd!#REF!</definedName>
    <definedName name="_xlnm.Print_Titles" localSheetId="1">一般公共预算调整明细表!$1:$4</definedName>
    <definedName name="Sheet1" localSheetId="1">#REF!</definedName>
    <definedName name="_xlnm.Print_Titles" localSheetId="0">'一般公共收支总表（表一）'!$1:$5</definedName>
    <definedName name="_xlnm.Criteria" localSheetId="4">'机构改革科目调整表（一般公共预算）'!$F$9:$F$134</definedName>
    <definedName name="_xlnm.Print_Titles" localSheetId="4">'机构改革科目调整表（一般公共预算）'!$1:$5</definedName>
    <definedName name="_xlnm.Print_Titles" localSheetId="3">雷州市2019年政府性基金预算调整支出明细表!$1:$4</definedName>
    <definedName name="_xlnm.Print_Area" localSheetId="3">雷州市2019年政府性基金预算调整支出明细表!$A$1:$H$208</definedName>
    <definedName name="_xlnm.Print_Titles" localSheetId="2">'雷州市2019年政府性基金收支预算表（预算调整）'!$1:$6</definedName>
    <definedName name="_xlnm._FilterDatabase" localSheetId="2" hidden="1">'雷州市2019年政府性基金收支预算表（预算调整）'!$A$6:$N$6</definedName>
    <definedName name="_xlnm.Criteria" localSheetId="5">'机构改革科目调整表 (基金)'!$F$7:$F$15</definedName>
    <definedName name="_xlnm.Print_Titles" localSheetId="5">'机构改革科目调整表 (基金)'!$1:$5</definedName>
  </definedNames>
  <calcPr calcId="144525"/>
</workbook>
</file>

<file path=xl/comments1.xml><?xml version="1.0" encoding="utf-8"?>
<comments xmlns="http://schemas.openxmlformats.org/spreadsheetml/2006/main">
  <authors>
    <author>作者</author>
    <author>王靖茗</author>
  </authors>
  <commentList>
    <comment ref="A29" authorId="0">
      <text>
        <r>
          <rPr>
            <b/>
            <sz val="9"/>
            <rFont val="宋体"/>
            <charset val="134"/>
          </rPr>
          <t>作者:</t>
        </r>
        <r>
          <rPr>
            <sz val="9"/>
            <rFont val="宋体"/>
            <charset val="134"/>
          </rPr>
          <t xml:space="preserve">
从2016年1月1日转入</t>
        </r>
      </text>
    </comment>
    <comment ref="A54" authorId="1">
      <text>
        <r>
          <rPr>
            <sz val="12"/>
            <rFont val="宋体"/>
            <charset val="134"/>
          </rPr>
          <t>王靖茗:
含之前的老少边穷等转移支付收入</t>
        </r>
      </text>
    </comment>
    <comment ref="A78" authorId="0">
      <text>
        <r>
          <rPr>
            <b/>
            <sz val="9"/>
            <rFont val="宋体"/>
            <charset val="134"/>
          </rPr>
          <t>雷州:原湛江市的补助：1、城乡居民低保1122万元；2、基本公共卫生服务946万元，农村离任干部补贴968万元。</t>
        </r>
        <r>
          <rPr>
            <sz val="9"/>
            <rFont val="宋体"/>
            <charset val="134"/>
          </rPr>
          <t xml:space="preserve">
</t>
        </r>
      </text>
    </comment>
  </commentList>
</comments>
</file>

<file path=xl/sharedStrings.xml><?xml version="1.0" encoding="utf-8"?>
<sst xmlns="http://schemas.openxmlformats.org/spreadsheetml/2006/main" count="2748" uniqueCount="1284">
  <si>
    <t>附件1</t>
  </si>
  <si>
    <t>雷州市2019年一般公共预算收支预算表（预算调整）</t>
  </si>
  <si>
    <t>单位：万元</t>
  </si>
  <si>
    <t>收入项目</t>
  </si>
  <si>
    <t>2019年预算数</t>
  </si>
  <si>
    <t>第一次预算调整</t>
  </si>
  <si>
    <t>第一次预算调整后预算数</t>
  </si>
  <si>
    <t>第二次预算数调整</t>
  </si>
  <si>
    <t>第二次调整后预算数</t>
  </si>
  <si>
    <t>代码</t>
  </si>
  <si>
    <t>支出项目</t>
  </si>
  <si>
    <t>小计</t>
  </si>
  <si>
    <t>追加</t>
  </si>
  <si>
    <t>追减</t>
  </si>
  <si>
    <t>一、税收收入</t>
  </si>
  <si>
    <t>一、一般公共服务支出</t>
  </si>
  <si>
    <t>国内增值税</t>
  </si>
  <si>
    <t>二、外交支出</t>
  </si>
  <si>
    <t>改征增值税</t>
  </si>
  <si>
    <t>三、国防支出</t>
  </si>
  <si>
    <t>营业税</t>
  </si>
  <si>
    <t>四、公共安全支出</t>
  </si>
  <si>
    <t>企业所得税</t>
  </si>
  <si>
    <t>五、教育支出</t>
  </si>
  <si>
    <t>个人所得税</t>
  </si>
  <si>
    <t>六、科学技术支出</t>
  </si>
  <si>
    <t>资源税</t>
  </si>
  <si>
    <t>七、文化旅游体育与传媒支出</t>
  </si>
  <si>
    <t>城市维护建设税</t>
  </si>
  <si>
    <t>八、社会保障和就业支出</t>
  </si>
  <si>
    <t>房产税</t>
  </si>
  <si>
    <t>九、卫生健康支出</t>
  </si>
  <si>
    <t>印花税</t>
  </si>
  <si>
    <t>十、节能环保支出</t>
  </si>
  <si>
    <t>城镇土地使用税</t>
  </si>
  <si>
    <t>十一、城乡社区支出</t>
  </si>
  <si>
    <t>土地增值税</t>
  </si>
  <si>
    <t>十二、农林水支出</t>
  </si>
  <si>
    <t>车船税</t>
  </si>
  <si>
    <t>十三、交通运输支出</t>
  </si>
  <si>
    <t>环境保护税</t>
  </si>
  <si>
    <t>十四、资源勘探信息等支出</t>
  </si>
  <si>
    <t>耕地占用税</t>
  </si>
  <si>
    <t>十五、商业服务等支出</t>
  </si>
  <si>
    <t>契税</t>
  </si>
  <si>
    <t>十六、金融支出</t>
  </si>
  <si>
    <t>其他税收收入</t>
  </si>
  <si>
    <t>十七、援助其他地区支出</t>
  </si>
  <si>
    <t>二、非税收入</t>
  </si>
  <si>
    <t>十八、自然资源海洋气象等支出</t>
  </si>
  <si>
    <t>专项收入</t>
  </si>
  <si>
    <t>十九、住房保障支出</t>
  </si>
  <si>
    <t>行政事业性收费收入</t>
  </si>
  <si>
    <t>二十、粮油物资储备支出</t>
  </si>
  <si>
    <t>罚没收入</t>
  </si>
  <si>
    <t>二十一、灾害防治及应急管理支出</t>
  </si>
  <si>
    <t>国有资本经营收入</t>
  </si>
  <si>
    <t>二十二、预备费</t>
  </si>
  <si>
    <t>国有资源(资产)有偿使用收入</t>
  </si>
  <si>
    <t>二十三、其他支出</t>
  </si>
  <si>
    <t>捐赠收入</t>
  </si>
  <si>
    <t>二十四、债务付息支出</t>
  </si>
  <si>
    <t>政府住房基金收入</t>
  </si>
  <si>
    <t>二十五、债务发行费用支出</t>
  </si>
  <si>
    <t xml:space="preserve">  其他收入</t>
  </si>
  <si>
    <t>本级收入合计</t>
  </si>
  <si>
    <t>三、上级补助收入</t>
  </si>
  <si>
    <t>支出合计</t>
  </si>
  <si>
    <t xml:space="preserve">   返还性收入</t>
  </si>
  <si>
    <t xml:space="preserve">  所得税基数返还收入</t>
  </si>
  <si>
    <t>二十六、 转移性支出</t>
  </si>
  <si>
    <t xml:space="preserve">  增值税和消费税税收返还收入</t>
  </si>
  <si>
    <t xml:space="preserve">  体制上解支出</t>
  </si>
  <si>
    <t xml:space="preserve">  其他税收返还收入</t>
  </si>
  <si>
    <t xml:space="preserve">  出口退税专项上解支出</t>
  </si>
  <si>
    <t>成品油价格和税费改革税收返还收入</t>
  </si>
  <si>
    <t xml:space="preserve">  专项上解支出</t>
  </si>
  <si>
    <t xml:space="preserve">   一般性转移支付补助收入</t>
  </si>
  <si>
    <t>二十七、债务还本支出</t>
  </si>
  <si>
    <t xml:space="preserve">    体制补助收入</t>
  </si>
  <si>
    <t>二十八、安排预算稳定调节基金</t>
  </si>
  <si>
    <t xml:space="preserve">    均衡性转移支付收入</t>
  </si>
  <si>
    <t>二十九、待偿债置换一般债券结余</t>
  </si>
  <si>
    <t xml:space="preserve">    县级基本财力保障机制奖补资金收入</t>
  </si>
  <si>
    <t>三十、调出资金</t>
  </si>
  <si>
    <t xml:space="preserve">    结算补助收入</t>
  </si>
  <si>
    <t>三十一、年终结余</t>
  </si>
  <si>
    <t xml:space="preserve">    企业事业单位划转补助收入</t>
  </si>
  <si>
    <t xml:space="preserve">   其中：净结余</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</si>
  <si>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</si>
  <si>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</si>
  <si>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</si>
  <si>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</si>
  <si>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</si>
  <si>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</si>
  <si>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</si>
  <si>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</si>
  <si>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</si>
  <si>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</si>
  <si>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</si>
  <si>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</si>
  <si>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</si>
  <si>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</si>
  <si>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</si>
  <si>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</si>
  <si>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</si>
  <si>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</si>
  <si>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</si>
  <si>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</si>
  <si>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</si>
  <si>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</si>
  <si>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</si>
  <si>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</si>
  <si>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</si>
  <si>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</si>
  <si>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</si>
  <si>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</si>
  <si>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</si>
  <si>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</si>
  <si>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</si>
  <si>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</si>
  <si>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</si>
  <si>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其中：省对省直管县财政试点县的补（即原来市对县的补助）</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</si>
  <si>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</si>
  <si>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</si>
  <si>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</si>
  <si>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</si>
  <si>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</si>
  <si>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</si>
  <si>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</si>
  <si>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</si>
  <si>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</si>
  <si>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</si>
  <si>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</si>
  <si>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</si>
  <si>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</si>
  <si>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</si>
  <si>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</si>
  <si>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</si>
  <si>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</si>
  <si>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</si>
  <si>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</si>
  <si>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其他支出</t>
  </si>
  <si>
    <t xml:space="preserve">  湛江市级专项补助收入</t>
  </si>
  <si>
    <t>四、上年结转结余收入</t>
  </si>
  <si>
    <t>（一）公共财政上年结转</t>
  </si>
  <si>
    <t>（二）净结余</t>
  </si>
  <si>
    <t>五、预算稳定调节基金调入</t>
  </si>
  <si>
    <t>六、其他调入资金</t>
  </si>
  <si>
    <t>七、债务转贷收入</t>
  </si>
  <si>
    <t>八、减上解支出</t>
  </si>
  <si>
    <t>收入总计</t>
  </si>
  <si>
    <t>支出总计</t>
  </si>
  <si>
    <t>附件2</t>
  </si>
  <si>
    <t>雷州市2019年一般公共预算调整支出明细表</t>
  </si>
  <si>
    <t>单位：元</t>
  </si>
  <si>
    <t>资金归属股室</t>
  </si>
  <si>
    <t>单位名称</t>
  </si>
  <si>
    <t>科目代码</t>
  </si>
  <si>
    <t>科目名称</t>
  </si>
  <si>
    <t>项目名称</t>
  </si>
  <si>
    <t>摘　　　要</t>
  </si>
  <si>
    <t>金　　额</t>
  </si>
  <si>
    <t>备　注</t>
  </si>
  <si>
    <t>调增一般公共预算支出</t>
  </si>
  <si>
    <t>调增人员经费支出</t>
  </si>
  <si>
    <t>综合股</t>
  </si>
  <si>
    <t>自然资源局</t>
  </si>
  <si>
    <t>事业机构</t>
  </si>
  <si>
    <t>2016年市政府会议纪要（9号第8项）</t>
  </si>
  <si>
    <t>林科所在册待岗人员最低生活费和社保费</t>
  </si>
  <si>
    <t>行政股</t>
  </si>
  <si>
    <t>公安局</t>
  </si>
  <si>
    <t>机关服务（公安）</t>
  </si>
  <si>
    <t>调增各单位项目支出</t>
  </si>
  <si>
    <t>2019年新聘监委专职陪护人员工资等经费</t>
  </si>
  <si>
    <t>政务服务数据管理局</t>
  </si>
  <si>
    <t>其他政府办公厅（室）及相关机构事务支出</t>
  </si>
  <si>
    <t>拨付政务服务数据管理局业务咨询员工资</t>
  </si>
  <si>
    <t>教科文股</t>
  </si>
  <si>
    <t>广播电视台</t>
  </si>
  <si>
    <t>机关服务（广播电视）</t>
  </si>
  <si>
    <t>退役士兵杜倩倩工资</t>
  </si>
  <si>
    <t>文广旅体局</t>
  </si>
  <si>
    <t>机关服务（文化旅游体育与传媒支出）</t>
  </si>
  <si>
    <t>文广旅体局退役军人游乃坚生活补偿款</t>
  </si>
  <si>
    <t>经建股</t>
  </si>
  <si>
    <t>城综局</t>
  </si>
  <si>
    <t>其他城乡社区支出</t>
  </si>
  <si>
    <t>城综局解决三元塔公园改造期间人员基本生活保障及运转经费（2019年8月－2020年3月）</t>
  </si>
  <si>
    <t>农业股</t>
  </si>
  <si>
    <t>雷州市水务局</t>
  </si>
  <si>
    <t>水利行业业务管理</t>
  </si>
  <si>
    <t>水管所临工办理退休垫付社保费单位缴款部门</t>
  </si>
  <si>
    <t>水务局</t>
  </si>
  <si>
    <t>机关事业单位基本养老保险缴费支出</t>
  </si>
  <si>
    <t>水务局自卫还击战退役军人梁国庆同志养老保险费用</t>
  </si>
  <si>
    <t>企业股</t>
  </si>
  <si>
    <t>商业企业集团公司</t>
  </si>
  <si>
    <t>其他商业流通事务支出</t>
  </si>
  <si>
    <t>商业企业集团公司有关人员社保金缺口</t>
  </si>
  <si>
    <t>国资公司</t>
  </si>
  <si>
    <t>财政对企业职工基本养老保险基金的补助</t>
  </si>
  <si>
    <t>补发国资公司困难企业伤残军人退休待遇（少领）养老金</t>
  </si>
  <si>
    <t>社保股</t>
  </si>
  <si>
    <t>人社局</t>
  </si>
  <si>
    <t>机关事业单位职业年金缴费支出</t>
  </si>
  <si>
    <t>财政核补到人公益二类养老保险（职业年金）</t>
  </si>
  <si>
    <t>老干局</t>
  </si>
  <si>
    <t>其他行政事业单位离退休支出</t>
  </si>
  <si>
    <t>老干局全市副处级以上离退休干部家庭医生签约服务经费</t>
  </si>
  <si>
    <t>退役军人事务局</t>
  </si>
  <si>
    <t>退役士兵安置</t>
  </si>
  <si>
    <t>退役军人事务局解决我市部分退役士兵社会保险问题工作经费</t>
  </si>
  <si>
    <t>其他退役军人事务管理支出</t>
  </si>
  <si>
    <t>退役军人事务局接续垫付资金解决我市企事业单位下岗伤残军人生活费</t>
  </si>
  <si>
    <t>预算股</t>
  </si>
  <si>
    <t>各镇街</t>
  </si>
  <si>
    <t>补缴各镇街非统发退休人员1984年1月－2009年4月期间社保费</t>
  </si>
  <si>
    <t>发改局</t>
  </si>
  <si>
    <t>机关服务</t>
  </si>
  <si>
    <t>补发发改局拖欠尹颖同志工资（2015年－2017年）</t>
  </si>
  <si>
    <t>公安消防消防大队</t>
  </si>
  <si>
    <t>行政运行（消防事务）</t>
  </si>
  <si>
    <t>消防救援队伍人员加班补助（10-12月）</t>
  </si>
  <si>
    <t>调增单位运转经费支出  合计</t>
  </si>
  <si>
    <t>各单位</t>
  </si>
  <si>
    <t>其他一般公共服务支出</t>
  </si>
  <si>
    <r>
      <rPr>
        <sz val="11"/>
        <rFont val="Arial"/>
        <charset val="134"/>
      </rPr>
      <t>2019</t>
    </r>
    <r>
      <rPr>
        <sz val="11"/>
        <rFont val="宋体"/>
        <charset val="134"/>
      </rPr>
      <t>年非税安排公用经费</t>
    </r>
  </si>
  <si>
    <t>其他非税安排公用经费（调减教育局非税公用经费200万元）</t>
  </si>
  <si>
    <t>其他文化和旅游支出</t>
  </si>
  <si>
    <t>2019年市政府常务会议纪要（21号第11项）</t>
  </si>
  <si>
    <t>雷州市旅游总体规划</t>
  </si>
  <si>
    <t>农业资源保护修复与利用</t>
  </si>
  <si>
    <r>
      <rPr>
        <sz val="11"/>
        <rFont val="宋体"/>
        <charset val="134"/>
      </rPr>
      <t>收回资金重新安排粤财农</t>
    </r>
    <r>
      <rPr>
        <sz val="11"/>
        <rFont val="Arial"/>
        <charset val="0"/>
      </rPr>
      <t>[2016</t>
    </r>
    <r>
      <rPr>
        <sz val="11"/>
        <rFont val="宋体"/>
        <charset val="134"/>
      </rPr>
      <t>]</t>
    </r>
    <r>
      <rPr>
        <sz val="11"/>
        <rFont val="Arial"/>
        <charset val="0"/>
      </rPr>
      <t>315</t>
    </r>
    <r>
      <rPr>
        <sz val="11"/>
        <rFont val="宋体"/>
        <charset val="134"/>
      </rPr>
      <t>号</t>
    </r>
  </si>
  <si>
    <t>雷州市2016年覃斗镇流沙村灾毁基本灾毁基本农田恳复项目监理费（粤财农［2016］315号，收回资金重新安排）</t>
  </si>
  <si>
    <t>机关事务局</t>
  </si>
  <si>
    <t>机关事务局物业管理经费</t>
  </si>
  <si>
    <t>机关事务局购买公务用车经费</t>
  </si>
  <si>
    <t>建设市委市政府办公区大门智能安防系统经费</t>
  </si>
  <si>
    <t>机关事务局雇用市人大政协机关大院办公区安保人员费用</t>
  </si>
  <si>
    <t>清端园</t>
  </si>
  <si>
    <t>其他纪检监察事务支出</t>
  </si>
  <si>
    <t>清端园日常办公经费</t>
  </si>
  <si>
    <t>改造市纪委办公大楼门前道路经费</t>
  </si>
  <si>
    <t>人大办</t>
  </si>
  <si>
    <t>其他人大事务支出</t>
  </si>
  <si>
    <t>雷州市人大常委会成员、镇人大主席、人大代表等到山东大学学校培训经费</t>
  </si>
  <si>
    <t>统战部</t>
  </si>
  <si>
    <t>行政运行（统战事务）</t>
  </si>
  <si>
    <t>统战部清端园海峡两岸交流基地授牌仪式暨第六届台湾青年岭南行活动经费</t>
  </si>
  <si>
    <t>新闻中心</t>
  </si>
  <si>
    <t>其他宣传事务支出</t>
  </si>
  <si>
    <t>新闻中心政法宣传经费</t>
  </si>
  <si>
    <t>新闻中心工作经费</t>
  </si>
  <si>
    <t>市场监督管理局</t>
  </si>
  <si>
    <t>其他市场监督管理事务</t>
  </si>
  <si>
    <t>市监局2019年食品安全巡查人员经费</t>
  </si>
  <si>
    <t>2019年食品抽检工作经费</t>
  </si>
  <si>
    <t>市委办</t>
  </si>
  <si>
    <t>其他党委办公厅（室）及相关机构事务支出</t>
  </si>
  <si>
    <t>市委办临时雇佣人员工资费用</t>
  </si>
  <si>
    <t>市委巡察办</t>
  </si>
  <si>
    <t>追加市委巡察机构巡察经费</t>
  </si>
  <si>
    <t>市委政策研究室</t>
  </si>
  <si>
    <t>解决市委政策研究室工作经费</t>
  </si>
  <si>
    <t>市政府办公室</t>
  </si>
  <si>
    <t>行政运行（政府办公厅（室）及相关机构事务）</t>
  </si>
  <si>
    <t>追加市政府办公室办公经费</t>
  </si>
  <si>
    <t>政府办一次性补偿劳桐同志安置搬迁和投资建设宿舍楼等费用</t>
  </si>
  <si>
    <t>司法局</t>
  </si>
  <si>
    <t>法律援助</t>
  </si>
  <si>
    <t>拨付2019年度政法法律顾问经费</t>
  </si>
  <si>
    <t>其他司法支出</t>
  </si>
  <si>
    <t>司法局购置LED广告宣传车</t>
  </si>
  <si>
    <t>司法局办公业务用房、会议室等业务用房修缮工程款</t>
  </si>
  <si>
    <t>武装部</t>
  </si>
  <si>
    <t>其他武装警察部队支出</t>
  </si>
  <si>
    <t>武装部大院安装监控系统经费</t>
  </si>
  <si>
    <t>擎雷书院</t>
  </si>
  <si>
    <t>擎雷书院建设办公经费</t>
  </si>
  <si>
    <t>宣传部</t>
  </si>
  <si>
    <t>宣传部“我和我的祖国－－广东省第十三届‘百歌颂中华’湛江赛区歌咏活动雷州选拔参赛工作经费</t>
  </si>
  <si>
    <t>宣传部融媒体中心成立挂牌经费</t>
  </si>
  <si>
    <t>市融媒体中心建设经费</t>
  </si>
  <si>
    <t>完善我市“扫黄打非”基层站点建设经费</t>
  </si>
  <si>
    <t>其他扶贫支出</t>
  </si>
  <si>
    <t>我市2019年“广东扶贫济困日”活动启动仪式暨募捐晚会筹划经费</t>
  </si>
  <si>
    <t>征信中心</t>
  </si>
  <si>
    <t>雷州市征信中心运行经费</t>
  </si>
  <si>
    <t>政法委</t>
  </si>
  <si>
    <t>镇（街）政法工作分管领导和市委政法委、市信访局干部外出学习经费（政法系统）</t>
  </si>
  <si>
    <t>市政法委大门外观改造工程经费</t>
  </si>
  <si>
    <t>政法委大院内场地改造工程资金</t>
  </si>
  <si>
    <t>政协办</t>
  </si>
  <si>
    <t>其他政协事务支出</t>
  </si>
  <si>
    <t>政协办政协委员赴湖南大学培训经费</t>
  </si>
  <si>
    <t>政协召开庆祝人民政协成立70周年座谈会会议经费</t>
  </si>
  <si>
    <t>政协办参加湛江市庆祝人民政协成立70周年文艺晚会演出经费</t>
  </si>
  <si>
    <t>直属工委</t>
  </si>
  <si>
    <t>其他共产党事务支出</t>
  </si>
  <si>
    <t>直属工委“雷州市模范机关创活动”工作经费</t>
  </si>
  <si>
    <t>“2019年雷州市直机关党务干部（广西南宁）培训班”经费</t>
  </si>
  <si>
    <t>宗教局</t>
  </si>
  <si>
    <t>宗教事务</t>
  </si>
  <si>
    <t>宗教局宗教活动场产所开展“四进”活动经费</t>
  </si>
  <si>
    <t>组织部</t>
  </si>
  <si>
    <t>其他组织事务支出</t>
  </si>
  <si>
    <t>组织部市委市政府主要领导带队赴浙江省学习考察新农村的额经费</t>
  </si>
  <si>
    <t>组织部雷州市学习贯彻习近平总书记等系列重要讲话精神专题研讨会、轮训班等有关班次的培训经费</t>
  </si>
  <si>
    <t>信访事务</t>
  </si>
  <si>
    <t>解决新中国成立70周年特殊防护期我市外派信访维稳人员工作经费</t>
  </si>
  <si>
    <t>组织部征订第五批全国干部学习培训教材经费</t>
  </si>
  <si>
    <t>雷州市“不忘初心、牢记使命”主题教育工作经费</t>
  </si>
  <si>
    <t>行政运行（组织事务）</t>
  </si>
  <si>
    <t>2019年9-12月雷州市党建指导中心工作经费</t>
  </si>
  <si>
    <t>宗教局民间信仰场所（神庙）普查工作经费</t>
  </si>
  <si>
    <t>团市委</t>
  </si>
  <si>
    <t>行政运行（群众团体事务）</t>
  </si>
  <si>
    <t>团市委“我和我的祖国”——庆祝新中国成立70周年系列活动经费</t>
  </si>
  <si>
    <t>团市委办公设施建设经费</t>
  </si>
  <si>
    <t>其他群众团体事务支出</t>
  </si>
  <si>
    <t>雷州市青少年教育基地遗留问题经费</t>
  </si>
  <si>
    <t>总工会</t>
  </si>
  <si>
    <t>组织参加湛江市第三届职工七人制足球比赛经费</t>
  </si>
  <si>
    <t>电视</t>
  </si>
  <si>
    <t>广播电视台保障经费</t>
  </si>
  <si>
    <t>旅游宣传</t>
  </si>
  <si>
    <t>文广旅体局《天南古邑 生态雷州》纪录片经费</t>
  </si>
  <si>
    <t>博物馆</t>
  </si>
  <si>
    <t>文广旅体局博物馆监控系统整改经费</t>
  </si>
  <si>
    <t>其他体育支出</t>
  </si>
  <si>
    <t>文广旅体局体育局三楼房间屋顶设计调整方案并解决建设经费</t>
  </si>
  <si>
    <t>文广旅体局开展全市体育场地的统计调查工作经费</t>
  </si>
  <si>
    <t>文广旅体局2019年全国青少年体育冬夏令营广东站雷州足球夏令营活动经费</t>
  </si>
  <si>
    <t>群众文化</t>
  </si>
  <si>
    <t>文广旅体局太极协会活动经费</t>
  </si>
  <si>
    <t>行政运行（城乡社区管理事务）</t>
  </si>
  <si>
    <t>市城市建设管理领导小组办公室工作经费</t>
  </si>
  <si>
    <t>城管执法</t>
  </si>
  <si>
    <t>城综局项目建设工作经费（生活垃圾综合处理项目及省市重点民生项目）</t>
  </si>
  <si>
    <t>城乡社区环境卫生</t>
  </si>
  <si>
    <t>缴交市环境保护局罚款</t>
  </si>
  <si>
    <t>雷州市气象局</t>
  </si>
  <si>
    <t>气象事业机构</t>
  </si>
  <si>
    <t>政府购买服务方式招聘两名科普工作经费（2019年9-12月））</t>
  </si>
  <si>
    <t>农业农村局</t>
  </si>
  <si>
    <t>对外交流与合作</t>
  </si>
  <si>
    <t>农业农村局2019年广东．东盟农产品交易博览会参展工作经费</t>
  </si>
  <si>
    <t>其他农业支出</t>
  </si>
  <si>
    <t>解决乡村振兴办和对乡村振兴战略工作督查工作经费</t>
  </si>
  <si>
    <t>湛江农垦东方红农场</t>
  </si>
  <si>
    <t>解决回收东方红农场1490.967亩土地建设现代农业产业园工作经费</t>
  </si>
  <si>
    <t>水务局水利工程质量监督工作经费</t>
  </si>
  <si>
    <t>其他发展与改革事务支出</t>
  </si>
  <si>
    <t>发改局政策性粮食库存数量和质量大清查工作经费</t>
  </si>
  <si>
    <t>湛江市生态环境局雷州分局</t>
  </si>
  <si>
    <t>生态环境监测与信息</t>
  </si>
  <si>
    <t>饮用水水源地水质监测专项经费</t>
  </si>
  <si>
    <t>南渡河流域干支流水质监测专项经费</t>
  </si>
  <si>
    <t>物资总公司</t>
  </si>
  <si>
    <t>其他物资事务支出</t>
  </si>
  <si>
    <t>物资总公司原办公大楼及职工宿舍安全搬迁经费（1年）</t>
  </si>
  <si>
    <t>人社局、财政局、社保局</t>
  </si>
  <si>
    <t>社会保险业务管理事务</t>
  </si>
  <si>
    <t>社会保险扩面征缴工作经费</t>
  </si>
  <si>
    <t>民政局</t>
  </si>
  <si>
    <t>其他民政管理事务支出</t>
  </si>
  <si>
    <t>民政局市殡仪馆迁建设用地执行行动有关工作经费</t>
  </si>
  <si>
    <t>民政局办公楼装修改造资金</t>
  </si>
  <si>
    <t>其他人力资源和社会保障管理事务支出</t>
  </si>
  <si>
    <t>人社局解决我市“三支一扶”高校毕业生提高工作生活补贴经费</t>
  </si>
  <si>
    <t>社会保险经办机构</t>
  </si>
  <si>
    <t>社保局机关事业单位养老保险制度改革前个人缴费本息发放工作经费</t>
  </si>
  <si>
    <t>医疗保障局</t>
  </si>
  <si>
    <t>行政运行</t>
  </si>
  <si>
    <t>解决办公设备采购经费</t>
  </si>
  <si>
    <t>医疗保障经办事务</t>
  </si>
  <si>
    <t>雷州市城乡居民及职工基本医疗保险经办管理服务经费</t>
  </si>
  <si>
    <t>退役军人事务局2019年“八一”慰问困难企业特困军转干部等活动经费</t>
  </si>
  <si>
    <t>白沙镇政府</t>
  </si>
  <si>
    <t>白沙镇登革热防控工作经费</t>
  </si>
  <si>
    <t>北和镇政府</t>
  </si>
  <si>
    <t>北和镇扫黑除恶专项斗争工作经费</t>
  </si>
  <si>
    <t>附城镇政府</t>
  </si>
  <si>
    <t>附城镇政府迎接省农业现场会工作经费</t>
  </si>
  <si>
    <t>纪家镇政府</t>
  </si>
  <si>
    <t>纪家镇环境整治和粘土砖厂整治工作经费</t>
  </si>
  <si>
    <t>新城街道办</t>
  </si>
  <si>
    <t>新城街道办工作经费</t>
  </si>
  <si>
    <t>新城街道办中央商务区C地块土地回收及迁坟等相关工作经费</t>
  </si>
  <si>
    <t>杨家镇政府</t>
  </si>
  <si>
    <t>杨家镇行政办公经费</t>
  </si>
  <si>
    <t>雷城、附城、新城街道办</t>
  </si>
  <si>
    <t>代表工作</t>
  </si>
  <si>
    <t>三个街道人大工作和建设经费（每个街道5万元）</t>
  </si>
  <si>
    <t>各镇街人大工作经费（21个镇街各5万元）</t>
  </si>
  <si>
    <t>财政资金投资建设项目进项目库前前期工作经费</t>
  </si>
  <si>
    <t>市机构改革相关单位维修改造经费</t>
  </si>
  <si>
    <t>自然资源规划与管理</t>
  </si>
  <si>
    <t>雷州市城区国有建设用地标地价编制工作经费</t>
  </si>
  <si>
    <t>雷州市集体农用地基准地价编制项目编制工作经费</t>
  </si>
  <si>
    <t>雷州市集体建筑地基准地价编制项目编制工作经费</t>
  </si>
  <si>
    <t>土地资源调查</t>
  </si>
  <si>
    <t>自然资源局2018年度耕地质量等级更新评价工作经费</t>
  </si>
  <si>
    <t>土地资源利用与保护</t>
  </si>
  <si>
    <t>2019年雷州市国土空间开发保护现状评估工作经费</t>
  </si>
  <si>
    <t>其他自然资源事务支出</t>
  </si>
  <si>
    <t>自然资源局2018年度土地卫片执法检查工作经费</t>
  </si>
  <si>
    <t>城乡社区规划与管理</t>
  </si>
  <si>
    <t>雷州市古驿道及陆公泉历史文化主题公园修建性详细规划编制工作经费</t>
  </si>
  <si>
    <t>综合股、农业股</t>
  </si>
  <si>
    <t>农业农村局、发改局</t>
  </si>
  <si>
    <t>编制《雷州市实施乡村振兴战略规划（2018-2022）》和解决编制费用</t>
  </si>
  <si>
    <t>调增民生支出  合计</t>
  </si>
  <si>
    <t>市政府常务会议纪要等支出  小计</t>
  </si>
  <si>
    <t>2015年市政府会议纪要（13号第1项）</t>
  </si>
  <si>
    <t>“数字雷州”、“一村一镇一地图”和“机关用图”建设</t>
  </si>
  <si>
    <t>体育场馆</t>
  </si>
  <si>
    <t>2017年市政府常务会议纪要（9号第17项）</t>
  </si>
  <si>
    <t>市体育场项目资金</t>
  </si>
  <si>
    <t>水利工程建设</t>
  </si>
  <si>
    <t>2017年市政府常务会议纪要第12号</t>
  </si>
  <si>
    <t>雷州市企水港护岸加固工程（切块资金）</t>
  </si>
  <si>
    <t>2017年市政府会议纪要（9号第13项）</t>
  </si>
  <si>
    <t>雷州市不动产登记平台建设和数据整合采购项目</t>
  </si>
  <si>
    <t>水体</t>
  </si>
  <si>
    <r>
      <rPr>
        <sz val="11"/>
        <rFont val="宋体"/>
        <charset val="134"/>
        <scheme val="minor"/>
      </rPr>
      <t>2018</t>
    </r>
    <r>
      <rPr>
        <sz val="11"/>
        <rFont val="宋体"/>
        <charset val="134"/>
      </rPr>
      <t>年市政府常务会议纪要（</t>
    </r>
    <r>
      <rPr>
        <sz val="11"/>
        <rFont val="宋体"/>
        <charset val="134"/>
        <scheme val="minor"/>
      </rPr>
      <t>12</t>
    </r>
    <r>
      <rPr>
        <sz val="11"/>
        <rFont val="宋体"/>
        <charset val="134"/>
      </rPr>
      <t>号第</t>
    </r>
    <r>
      <rPr>
        <sz val="11"/>
        <rFont val="宋体"/>
        <charset val="134"/>
        <scheme val="minor"/>
      </rPr>
      <t>35</t>
    </r>
    <r>
      <rPr>
        <sz val="11"/>
        <rFont val="宋体"/>
        <charset val="134"/>
      </rPr>
      <t>项）</t>
    </r>
  </si>
  <si>
    <t>城综局城区排水排污明渠进行全面清运沟道淤泥等杂物</t>
  </si>
  <si>
    <t>乌石镇政府</t>
  </si>
  <si>
    <t>水利工程运行与维修</t>
  </si>
  <si>
    <r>
      <rPr>
        <sz val="11"/>
        <rFont val="宋体"/>
        <charset val="134"/>
      </rPr>
      <t>2018年市政府常务会议纪要（</t>
    </r>
    <r>
      <rPr>
        <sz val="11"/>
        <rFont val="宋体"/>
        <charset val="134"/>
        <scheme val="minor"/>
      </rPr>
      <t>19号</t>
    </r>
    <r>
      <rPr>
        <sz val="11"/>
        <rFont val="宋体"/>
        <charset val="134"/>
      </rPr>
      <t>第</t>
    </r>
    <r>
      <rPr>
        <sz val="11"/>
        <rFont val="宋体"/>
        <charset val="134"/>
        <scheme val="minor"/>
      </rPr>
      <t>16</t>
    </r>
    <r>
      <rPr>
        <sz val="11"/>
        <rFont val="宋体"/>
        <charset val="134"/>
      </rPr>
      <t>项）</t>
    </r>
  </si>
  <si>
    <t>乌石镇塘东开发区护岸堤维修经费</t>
  </si>
  <si>
    <t>松竹镇政府</t>
  </si>
  <si>
    <t>2018年市政府常务会议纪要（22号第4项）</t>
  </si>
  <si>
    <t>解决松竹河堤坝道路建设资金</t>
  </si>
  <si>
    <t>地方公路局</t>
  </si>
  <si>
    <t>水路运输管理支出</t>
  </si>
  <si>
    <t>2018年市政府常务会议纪要（24号第23项）</t>
  </si>
  <si>
    <t>解决雷州市南兴镇港东昌桥配套资金</t>
  </si>
  <si>
    <t>2018年市政府常务会议纪要（24号第25项）</t>
  </si>
  <si>
    <t>解决雷州市人才驿站项目建设资金</t>
  </si>
  <si>
    <t>2018年市政府会议纪要（第4号第9项）</t>
  </si>
  <si>
    <t>雷州市高标准基本农田上图入库和信息统计工作</t>
  </si>
  <si>
    <t>2018市政府常务会议纪要（2号第1项）</t>
  </si>
  <si>
    <t>市体育馆出入口道路及景观工程建设资金</t>
  </si>
  <si>
    <t>自然资源调查</t>
  </si>
  <si>
    <t>2018年政府会议纪要（6号第18项）</t>
  </si>
  <si>
    <t>第三次全国土地调查及监理服务采购项目</t>
  </si>
  <si>
    <t>中国人民武装警察部队雷州市中队</t>
  </si>
  <si>
    <t>2018市政府常务会议记要（19号第5项）</t>
  </si>
  <si>
    <t>雷州市看守所科技强勤监管建设工程（智慧磐石工程）</t>
  </si>
  <si>
    <t>市教育局</t>
  </si>
  <si>
    <t>其他普通教育支出</t>
  </si>
  <si>
    <t>2019年市委常务会议纪要（十三届第31号第5项）</t>
  </si>
  <si>
    <t>原民办代课教师生活困难补助本级配套资金</t>
  </si>
  <si>
    <t>其他油粮储备支出</t>
  </si>
  <si>
    <t>2019年市政府常务会议纪要（4号第11项）</t>
  </si>
  <si>
    <t>2018年县级储备粮贷款利息和储备费用</t>
  </si>
  <si>
    <t>2019年市政府常务会议纪要（14号第6项）</t>
  </si>
  <si>
    <t>南渡河主要支流入河口水面漂浮物及浮莲拦截设施资金</t>
  </si>
  <si>
    <t>消防救援大队</t>
  </si>
  <si>
    <t>消防应急救援</t>
  </si>
  <si>
    <t>2019年市政府常务会议纪要（24号第3项）</t>
  </si>
  <si>
    <t>消防救援大队消防车车辆采购经费</t>
  </si>
  <si>
    <t>消防救援大队消防器材装备采购经费</t>
  </si>
  <si>
    <t>2019年市政府常务会议纪要（24号第4项）</t>
  </si>
  <si>
    <t>消防救援大队抗洪抢险器材装备采购经费</t>
  </si>
  <si>
    <t>大中型水库移民后期扶持专项支出</t>
  </si>
  <si>
    <t>2019年市政府常务会议纪要（25号第26项）</t>
  </si>
  <si>
    <t>2019年东里镇溪南村避险解困资金</t>
  </si>
  <si>
    <t>卫计局</t>
  </si>
  <si>
    <t>应急救治机构</t>
  </si>
  <si>
    <t>2019年市政府常务会议纪要（25号第34项）</t>
  </si>
  <si>
    <t>120急救中心建设项目</t>
  </si>
  <si>
    <t>交通运输局</t>
  </si>
  <si>
    <r>
      <rPr>
        <sz val="11"/>
        <rFont val="Arial"/>
        <charset val="134"/>
      </rPr>
      <t>2019</t>
    </r>
    <r>
      <rPr>
        <sz val="11"/>
        <rFont val="宋体"/>
        <charset val="134"/>
      </rPr>
      <t>年市政府常务会议纪要（</t>
    </r>
    <r>
      <rPr>
        <sz val="11"/>
        <rFont val="Arial"/>
        <charset val="134"/>
      </rPr>
      <t>4</t>
    </r>
    <r>
      <rPr>
        <sz val="11"/>
        <rFont val="宋体"/>
        <charset val="134"/>
      </rPr>
      <t>号第</t>
    </r>
    <r>
      <rPr>
        <sz val="11"/>
        <rFont val="Arial"/>
        <charset val="134"/>
      </rPr>
      <t>14</t>
    </r>
    <r>
      <rPr>
        <sz val="11"/>
        <rFont val="宋体"/>
        <charset val="134"/>
      </rPr>
      <t>项）</t>
    </r>
  </si>
  <si>
    <t>追加安排南兴镇下坡桥、白沙镇中村桥建设配套资金</t>
  </si>
  <si>
    <t>卫建局</t>
  </si>
  <si>
    <t>其他公立医院支出</t>
  </si>
  <si>
    <t>2019年市政府常务会议纪要（4号第4项）</t>
  </si>
  <si>
    <t>人民医院、保健院升级项目基础设施配套</t>
  </si>
  <si>
    <t>自然资源社会公益服务</t>
  </si>
  <si>
    <t>2019年市政府会议纪要（24号第20项）</t>
  </si>
  <si>
    <t>广东省雷州市土地利用总体规划（2010-2020年）修改方案（雷州市镇区生活污水处理项目）</t>
  </si>
  <si>
    <t>项目民生支出  小计</t>
  </si>
  <si>
    <t>残联</t>
  </si>
  <si>
    <t>残疾人康复</t>
  </si>
  <si>
    <t>残疾人康复中心建设工程</t>
  </si>
  <si>
    <t>雷州市残疾人康复中心建设工程资金</t>
  </si>
  <si>
    <t>南兴镇南兴村</t>
  </si>
  <si>
    <t>党建经费</t>
  </si>
  <si>
    <t>南兴镇南兴村党组织阵地建设资金</t>
  </si>
  <si>
    <t>雷城街道办</t>
  </si>
  <si>
    <t>雷城街道城市基层党建建设经费</t>
  </si>
  <si>
    <t>北和镇康港社区党群服务中心建设缺口资金</t>
  </si>
  <si>
    <t>公路建设</t>
  </si>
  <si>
    <t>Y449纪家至坡门三级公路建设缺口资金</t>
  </si>
  <si>
    <t>基本农田项目</t>
  </si>
  <si>
    <t>广东省雷州市永久基本农田划定及土地利用总体规划调整完善工作项目</t>
  </si>
  <si>
    <t>雷州市永久基本农田整备区划定工作技术服务合同</t>
  </si>
  <si>
    <t>基层党组织活动阵地建设</t>
  </si>
  <si>
    <t>沈塘等四个基层党组织活动阵地建设示范镇创建工作经费（沈塘、调风、松竹、唐家）</t>
  </si>
  <si>
    <t>其他社乡社区公共设施支出</t>
  </si>
  <si>
    <t>禁毒文化公园</t>
  </si>
  <si>
    <t>公安局建设禁毒公园资金（人民公园东侧）</t>
  </si>
  <si>
    <t>雷州市农业农村局</t>
  </si>
  <si>
    <t>农村保洁员</t>
  </si>
  <si>
    <t>保洁员工资（2019年5-12月共8个月）</t>
  </si>
  <si>
    <t>农村生活垃圾外运处理运费</t>
  </si>
  <si>
    <t>各镇2018年12月－2019年2月农村生活垃圾外运处理运费补贴</t>
  </si>
  <si>
    <t>农村振兴人居环境综合整治建设项目</t>
  </si>
  <si>
    <t>白沙镇符处村人居环境整治工作经费</t>
  </si>
  <si>
    <t>白沙镇人居环境整治工作经费</t>
  </si>
  <si>
    <t>北和镇人居环境综合治理经费</t>
  </si>
  <si>
    <t>北和镇斗六村委会党群服务中心建设缺口资金</t>
  </si>
  <si>
    <t>各镇政府</t>
  </si>
  <si>
    <t>农村振兴人居环境整治资金（18个镇政府各200万元）</t>
  </si>
  <si>
    <t>雷城街道“三清三拆三整治”工作经费</t>
  </si>
  <si>
    <t>客路镇政府</t>
  </si>
  <si>
    <t>客路镇中口村人居环境综合治理经费</t>
  </si>
  <si>
    <t>龙门镇政府</t>
  </si>
  <si>
    <t>龙门镇农村人居环境整治资金</t>
  </si>
  <si>
    <t>松竹镇人居环境综合整治创建社会主义新农村示范村测绘项目经费</t>
  </si>
  <si>
    <t>乌石镇人居环境整治工作经费</t>
  </si>
  <si>
    <t>西湖街道办</t>
  </si>
  <si>
    <t>西湖街道办“三清理三拆除三整治”工作经费</t>
  </si>
  <si>
    <t>新城街道办“三清理三拆除三整治”工作经费</t>
  </si>
  <si>
    <t>企水镇政府</t>
  </si>
  <si>
    <t>企水镇农村人居环境整治工作经费</t>
  </si>
  <si>
    <t>生活垃圾处理</t>
  </si>
  <si>
    <t>生活垃圾处理经费（城区、农村）</t>
  </si>
  <si>
    <t>城综局市区生活垃圾应急处理经费</t>
  </si>
  <si>
    <t>市无害化处理厂和简易填埋场垃圾渗滤液处理服务进度款</t>
  </si>
  <si>
    <t>市区行道树防护经费</t>
  </si>
  <si>
    <t>城综局市区行道树防护经费</t>
  </si>
  <si>
    <t>地方公路局、交通局</t>
  </si>
  <si>
    <t>成品油价格改革补贴其他支出</t>
  </si>
  <si>
    <t>上级补助返还性收入安排支出</t>
  </si>
  <si>
    <t>粤财预［2019］31号关于核定湛江市与雷州市、廉江市成品油价格和税费改革税收返还基数</t>
  </si>
  <si>
    <t>防汛防旱防风指挥部办公室</t>
  </si>
  <si>
    <t>偿还拖欠水利工程项目尾款（9宗工程款）</t>
  </si>
  <si>
    <t>雷州市平南水库除险加固工程</t>
  </si>
  <si>
    <t>雷州市河北河小流域综合治理工程</t>
  </si>
  <si>
    <t>雷州市企水海堤旧闸拆除及封堵工程</t>
  </si>
  <si>
    <t>雷州市调迈海堤加固工程（一期）质保金</t>
  </si>
  <si>
    <t>雷州市调迈海堤加固工程（二期）质保金</t>
  </si>
  <si>
    <t>水务局雷州市乌石镇平南水库除险加固工程款（质保金）</t>
  </si>
  <si>
    <t>水务局雷州市公和河小流域综合治理工程款</t>
  </si>
  <si>
    <t>海堤加固达标工程</t>
  </si>
  <si>
    <t>雷州市青年运河东运河城区段整治工程</t>
  </si>
  <si>
    <t>防汛</t>
  </si>
  <si>
    <r>
      <rPr>
        <sz val="11"/>
        <rFont val="宋体"/>
        <charset val="0"/>
      </rPr>
      <t>三防</t>
    </r>
    <r>
      <rPr>
        <sz val="11"/>
        <rFont val="Arial"/>
        <charset val="0"/>
      </rPr>
      <t>71</t>
    </r>
    <r>
      <rPr>
        <sz val="11"/>
        <rFont val="宋体"/>
        <charset val="0"/>
      </rPr>
      <t>宗水毁工程</t>
    </r>
    <r>
      <rPr>
        <sz val="11"/>
        <rFont val="Arial"/>
        <charset val="0"/>
      </rPr>
      <t>(46</t>
    </r>
    <r>
      <rPr>
        <sz val="11"/>
        <rFont val="宋体"/>
        <charset val="0"/>
      </rPr>
      <t>宗已竣工结算</t>
    </r>
    <r>
      <rPr>
        <sz val="11"/>
        <rFont val="Arial"/>
        <charset val="0"/>
      </rPr>
      <t>)</t>
    </r>
  </si>
  <si>
    <t>工业园区管委会</t>
  </si>
  <si>
    <t>其他城乡社区公共设施支出</t>
  </si>
  <si>
    <t>大唐公司南侧道路建设资金</t>
  </si>
  <si>
    <t>其他环境保护管理事务支出</t>
  </si>
  <si>
    <t>环保局编制南渡河国考段面水质达标综合治理实施方案资金</t>
  </si>
  <si>
    <t>纪委</t>
  </si>
  <si>
    <t>陈瑸纪念馆陈列布展项目实行单独采购（竞争性谈判方式）并解决项目经费</t>
  </si>
  <si>
    <t>信访维稳协调办</t>
  </si>
  <si>
    <t>信访维稳协调办解决陈盈等7人原乡镇经管站聘用干部信访事项补偿资金</t>
  </si>
  <si>
    <t>雷州市党建指导中心指导员公开招聘经费</t>
  </si>
  <si>
    <t>地理标志产品标准定制项目资金</t>
  </si>
  <si>
    <t>文广旅体局雷州市网球场项目建设资金</t>
  </si>
  <si>
    <t>人民体育场（运动场）用电线路改造经费</t>
  </si>
  <si>
    <t>市七人制足球场项目资金</t>
  </si>
  <si>
    <t>城综局补种全茂大道路树</t>
  </si>
  <si>
    <t>住建局</t>
  </si>
  <si>
    <t>水利建设移民支出</t>
  </si>
  <si>
    <t>住建局东里镇溪南水库移民安置房屋结构安全性检测鉴定经费</t>
  </si>
  <si>
    <t>其他水利支出</t>
  </si>
  <si>
    <t>水务局河道“五清”整治工程经费</t>
  </si>
  <si>
    <t>重新安排符处村委会农村安全饮水工程建设市场补助资金</t>
  </si>
  <si>
    <t>殡葬</t>
  </si>
  <si>
    <t>民政局市殡仪馆迁建工程项目临时维护工程款</t>
  </si>
  <si>
    <t>增加民政局市殡仪馆迁建工程项目临时维护工程款</t>
  </si>
  <si>
    <t>解决10KV谢家线雷州市殡仪馆支线新建工程款</t>
  </si>
  <si>
    <t>解决市殡仪馆迁建项目安全饮水工程款</t>
  </si>
  <si>
    <t>市殡仪馆迁建工程项目第一期工程预付款（30%预付款）</t>
  </si>
  <si>
    <t>病虫害控制</t>
  </si>
  <si>
    <t>动物疫情应急处置经费（7个生猪规模厂补助扑杀生猪经费）</t>
  </si>
  <si>
    <t>小城镇基础设施建设</t>
  </si>
  <si>
    <t>雷城街道办雷城街道南东路变压器安装和供电线路迁改经费</t>
  </si>
  <si>
    <t>雷高镇政府</t>
  </si>
  <si>
    <t>雷高镇总体规划编制经费</t>
  </si>
  <si>
    <t>英利镇政府</t>
  </si>
  <si>
    <t>英利镇总体规划设计费用</t>
  </si>
  <si>
    <t>农村基础设施建设</t>
  </si>
  <si>
    <t>企水镇海角村便民服务中心建设项目缺口资金</t>
  </si>
  <si>
    <t>覃斗镇政府</t>
  </si>
  <si>
    <t>水利工程运行与维护</t>
  </si>
  <si>
    <t>流沙渡口码头改造经费</t>
  </si>
  <si>
    <t>物业局</t>
  </si>
  <si>
    <t>新城物业所水店市场升级改造工程资金</t>
  </si>
  <si>
    <t>其他测绘事务支出</t>
  </si>
  <si>
    <t>自然资源局高铁片区、龙游湖片区、工业承接区、环城路、西湖一横路等五个项目实地勘界费用</t>
  </si>
  <si>
    <t>收回存量资金重新安排民生项目支出  小计</t>
  </si>
  <si>
    <t>收回资金重新安排雷财建[2016]22号文</t>
  </si>
  <si>
    <t>乌石镇基础设施建设项目</t>
  </si>
  <si>
    <t>农村农业局</t>
  </si>
  <si>
    <t>成品油价格改革对渔业的补贴</t>
  </si>
  <si>
    <t>收回资金重新安排粤财工(2016)417号文</t>
  </si>
  <si>
    <t>2016年度渔业成品油价格改革补助结余资金（8个项目）</t>
  </si>
  <si>
    <t>文物保护</t>
  </si>
  <si>
    <t>收回资金重新安排粤财教[2016]362号文</t>
  </si>
  <si>
    <t>重新安排昌竹园村刚直公祠古堡抢修保护工程专项经费</t>
  </si>
  <si>
    <t>收回资金重新安排粤财教[2016]96号文</t>
  </si>
  <si>
    <t>重新安排雷州市超海宫保护规划编制项目资金</t>
  </si>
  <si>
    <t>收回资金重新安排粤财农[2016]315号文</t>
  </si>
  <si>
    <r>
      <rPr>
        <sz val="11"/>
        <rFont val="宋体"/>
        <charset val="134"/>
      </rPr>
      <t>雷州市</t>
    </r>
    <r>
      <rPr>
        <sz val="11"/>
        <rFont val="Arial"/>
        <charset val="134"/>
      </rPr>
      <t>2016</t>
    </r>
    <r>
      <rPr>
        <sz val="11"/>
        <rFont val="宋体"/>
        <charset val="134"/>
      </rPr>
      <t>年南兴镇善排村灾毁基本农田恳复项目工程质保金（粤财农［</t>
    </r>
    <r>
      <rPr>
        <sz val="11"/>
        <rFont val="Arial"/>
        <charset val="134"/>
      </rPr>
      <t>2016</t>
    </r>
    <r>
      <rPr>
        <sz val="11"/>
        <rFont val="宋体"/>
        <charset val="134"/>
      </rPr>
      <t>］</t>
    </r>
    <r>
      <rPr>
        <sz val="11"/>
        <rFont val="Arial"/>
        <charset val="134"/>
      </rPr>
      <t>315</t>
    </r>
    <r>
      <rPr>
        <sz val="11"/>
        <rFont val="宋体"/>
        <charset val="134"/>
      </rPr>
      <t>号，收回资金重新安排）</t>
    </r>
  </si>
  <si>
    <t>雷州市住建局</t>
  </si>
  <si>
    <t>减排专项支出</t>
  </si>
  <si>
    <t>收回资金重新安排湛财工[2015]95号文</t>
  </si>
  <si>
    <t>唐家镇污水处理设施配套管网工程保质金</t>
  </si>
  <si>
    <t>其他污染防治支出</t>
  </si>
  <si>
    <t>收回资金重新安排湛财工[2016]109号文</t>
  </si>
  <si>
    <t>雷州市白沙镇符处村委会村道排水工程项目（湛财工［2016］109号回收资金重新安排）</t>
  </si>
  <si>
    <t>收回资金重新安排湛财工[2016]62号文</t>
  </si>
  <si>
    <t>乌石镇污水处理设施及配套管网项目（一期工程）回收资金</t>
  </si>
  <si>
    <t>收回资金重新安排湛财工［2016］62号文</t>
  </si>
  <si>
    <r>
      <rPr>
        <sz val="11"/>
        <rFont val="宋体"/>
        <charset val="134"/>
      </rPr>
      <t>松竹镇镇区污水处理设施及配套管网建设资金（工程款</t>
    </r>
    <r>
      <rPr>
        <sz val="11"/>
        <rFont val="Arial"/>
        <charset val="134"/>
      </rPr>
      <t>1088555</t>
    </r>
    <r>
      <rPr>
        <sz val="11"/>
        <rFont val="宋体"/>
        <charset val="134"/>
      </rPr>
      <t>．</t>
    </r>
    <r>
      <rPr>
        <sz val="11"/>
        <rFont val="Arial"/>
        <charset val="134"/>
      </rPr>
      <t>82</t>
    </r>
    <r>
      <rPr>
        <sz val="11"/>
        <rFont val="宋体"/>
        <charset val="134"/>
      </rPr>
      <t>元、设计费</t>
    </r>
    <r>
      <rPr>
        <sz val="11"/>
        <rFont val="Arial"/>
        <charset val="134"/>
      </rPr>
      <t>52500</t>
    </r>
    <r>
      <rPr>
        <sz val="11"/>
        <rFont val="宋体"/>
        <charset val="134"/>
      </rPr>
      <t>元、监理费</t>
    </r>
    <r>
      <rPr>
        <sz val="11"/>
        <rFont val="Arial"/>
        <charset val="134"/>
      </rPr>
      <t>32000</t>
    </r>
    <r>
      <rPr>
        <sz val="11"/>
        <rFont val="宋体"/>
        <charset val="134"/>
      </rPr>
      <t>元）</t>
    </r>
  </si>
  <si>
    <t>白沙符处村污水处理项目保质金</t>
  </si>
  <si>
    <t>唐家镇污水处理设施建设项目余款</t>
  </si>
  <si>
    <t>收回资金重新安排湛财工[2015]557号文</t>
  </si>
  <si>
    <t>2015-2016年度国内渔业捕捞和养殖业油价补贴政策调整切块剩余资金中安排的港池航道疏浚费用（企水90万元、乌石80万元）</t>
  </si>
  <si>
    <t>国土整治</t>
  </si>
  <si>
    <t>收回资金重新安排湛财农[2014]21号文</t>
  </si>
  <si>
    <t>雷州市国土资源局2013年度高标项目(收回资金重新安排湛财农[2014]21号）</t>
  </si>
  <si>
    <t>收回资金重新安排湛财农[2014]239号文</t>
  </si>
  <si>
    <t>雷州市国土资源局2014年度高标项目（收回资金重新安排湛财农[2014]239号）</t>
  </si>
  <si>
    <t>农业技术推广中心</t>
  </si>
  <si>
    <t>收回资金重新安排湛财农[2014]239号文和[2014]118号文</t>
  </si>
  <si>
    <t>2014年雷州市北和镇洋家、南边等5个村高标基本农田建设项目工程保修金</t>
  </si>
  <si>
    <t>收回资金重新安排湛财农[2016]157号文</t>
  </si>
  <si>
    <r>
      <rPr>
        <sz val="11"/>
        <rFont val="宋体"/>
        <charset val="0"/>
      </rPr>
      <t>南亚热带农业产业生产基地建设省级补助（收回资金重新安排湛财农</t>
    </r>
    <r>
      <rPr>
        <sz val="11"/>
        <rFont val="Arial"/>
        <charset val="0"/>
      </rPr>
      <t>[2016]157</t>
    </r>
    <r>
      <rPr>
        <sz val="11"/>
        <rFont val="宋体"/>
        <charset val="0"/>
      </rPr>
      <t>号）</t>
    </r>
  </si>
  <si>
    <t>收回资金重新安排湛财农[2015]188号文</t>
  </si>
  <si>
    <t>2015年度雷州市高标准基本农田建设项目(湛财农[2015]188号) 收回资金安排</t>
  </si>
  <si>
    <t>雷州市国土资源局2015年度高标项目（收回资金重新安排湛财农[2015]188号）</t>
  </si>
  <si>
    <t>收回资金重新安排粤财农[2016]264号文</t>
  </si>
  <si>
    <t>雷州市国土资源局2017年度高标项目（收回资金重新安粤财农[2016]264号）</t>
  </si>
  <si>
    <t>收回资金重新安排粤财农［2016］315号文</t>
  </si>
  <si>
    <t>雷州市国土资源局2016年灾毁基本农田垦复建设项目（收回资金重新安粤财农［2016］315号）</t>
  </si>
  <si>
    <t>交通局</t>
  </si>
  <si>
    <t>收回资金重新安排粤财综［2016］168号文</t>
  </si>
  <si>
    <t>雷州市英利镇Y486线三元至九队改建工程（收回资金重新安排粤财综［2016］168号）</t>
  </si>
  <si>
    <t>其他公路水路运输支出</t>
  </si>
  <si>
    <t>收回资金重新安排粤财综［2015］197号文</t>
  </si>
  <si>
    <t>雷州市英利镇Y486线三元至九队改建工程（收回资金重新安排粤财综［2015］197号文）</t>
  </si>
  <si>
    <t>其他民生支出  小计</t>
  </si>
  <si>
    <t>资产股</t>
  </si>
  <si>
    <t>其他广播电视支出</t>
  </si>
  <si>
    <t>退还股金</t>
  </si>
  <si>
    <t>广播电视台退还雷州市广电传媒网络有限公司乙方股金</t>
  </si>
  <si>
    <t>捐赠支出</t>
  </si>
  <si>
    <t>民政局慈善会捐赠支出（非税）</t>
  </si>
  <si>
    <t>调减一般公共预算支出</t>
  </si>
  <si>
    <t>教育局</t>
  </si>
  <si>
    <t>其他教育管理事务支出</t>
  </si>
  <si>
    <r>
      <rPr>
        <sz val="11"/>
        <rFont val="Arial"/>
        <charset val="0"/>
      </rPr>
      <t>2019</t>
    </r>
    <r>
      <rPr>
        <sz val="11"/>
        <rFont val="宋体"/>
        <charset val="0"/>
      </rPr>
      <t>年非税安排公用经费</t>
    </r>
  </si>
  <si>
    <t>雷州市教育局非税安排公用经费</t>
  </si>
  <si>
    <t>附件3</t>
  </si>
  <si>
    <t>雷州市2019年政府性基金收支预算表（预算调整）</t>
  </si>
  <si>
    <t>收入</t>
  </si>
  <si>
    <t>支出</t>
  </si>
  <si>
    <t>项目</t>
  </si>
  <si>
    <t>第一次预算数调整数</t>
  </si>
  <si>
    <t>第一次调整后预算数</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</si>
  <si>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</si>
  <si>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</si>
  <si>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</si>
  <si>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</si>
  <si>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</si>
  <si>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资助国产影片放映</t>
  </si>
  <si>
    <t>四、国家电影事业发展专项资金收入</t>
  </si>
  <si>
    <t xml:space="preserve">      资助影院建设</t>
  </si>
  <si>
    <t>五、国有土地收益基金收入</t>
  </si>
  <si>
    <t xml:space="preserve">      资助少数民族语电影译制</t>
  </si>
  <si>
    <t>六、农业土地开发资金收入</t>
  </si>
  <si>
    <t xml:space="preserve">      其他国家电影事业发展专项资金支出</t>
  </si>
  <si>
    <t>七、国有土地使用权出让收入</t>
  </si>
  <si>
    <t xml:space="preserve">   旅游发展基金支出</t>
  </si>
  <si>
    <t xml:space="preserve">  土地出让价款收入</t>
  </si>
  <si>
    <t xml:space="preserve">      宣传促销</t>
  </si>
  <si>
    <t xml:space="preserve">  补缴的土地价款</t>
  </si>
  <si>
    <t xml:space="preserve">      行业规划</t>
  </si>
  <si>
    <t xml:space="preserve">  划拨土地收入</t>
  </si>
  <si>
    <t xml:space="preserve">      旅游事业补助</t>
  </si>
  <si>
    <t xml:space="preserve">  缴纳新增建设用地土地有偿使用费</t>
  </si>
  <si>
    <t xml:space="preserve">   国家电影事业发展专项资金对应专项债务收入安排的支出</t>
  </si>
  <si>
    <t xml:space="preserve">  其他土地出让收入</t>
  </si>
  <si>
    <t xml:space="preserve">      资助城市影院</t>
  </si>
  <si>
    <t>八、大中型水库库区基金收入</t>
  </si>
  <si>
    <t xml:space="preserve">      其他国家电影事业发展专项资金对应专项债务收入支出</t>
  </si>
  <si>
    <t>九、彩票公益金收入</t>
  </si>
  <si>
    <t>二、社会保障和就业支出</t>
  </si>
  <si>
    <t xml:space="preserve">  福利彩票公益金收入</t>
  </si>
  <si>
    <t xml:space="preserve">    大中型水库移民后期扶持基金支出</t>
  </si>
  <si>
    <t xml:space="preserve">  体育彩票公益金收入</t>
  </si>
  <si>
    <t xml:space="preserve">      移民补助</t>
  </si>
  <si>
    <t>十、城市基础设施配套费收入</t>
  </si>
  <si>
    <t xml:space="preserve">      基础设施建设和经济发展</t>
  </si>
  <si>
    <t>十一、小型水库移民扶助基金收入</t>
  </si>
  <si>
    <t xml:space="preserve">      其他大中型水库移民后期扶持基金支出</t>
  </si>
  <si>
    <t>十二、国家重大水利工程建设基金收入</t>
  </si>
  <si>
    <t xml:space="preserve">    小型水库移民扶助基金安排的支出</t>
  </si>
  <si>
    <t xml:space="preserve">  南水北调工程建设资金</t>
  </si>
  <si>
    <t xml:space="preserve">  三峡工程后续工作资金</t>
  </si>
  <si>
    <t xml:space="preserve">  省级重大水利工程建设资金</t>
  </si>
  <si>
    <t xml:space="preserve">      其他小型水库移民扶助基金支出</t>
  </si>
  <si>
    <t>十三、车辆通行费</t>
  </si>
  <si>
    <t xml:space="preserve">    小型水库移民扶助基金对应专项债务收入安排的支出</t>
  </si>
  <si>
    <t>十四、污水处理费收入</t>
  </si>
  <si>
    <t>十五、彩票发行机构和彩票销售机构的业务费用</t>
  </si>
  <si>
    <t xml:space="preserve">      其他小型水库移民扶助基金对应专项债务收入安排的支出</t>
  </si>
  <si>
    <t>十六、其他政府性基金收入</t>
  </si>
  <si>
    <t>三、节能环保支出</t>
  </si>
  <si>
    <t>十七、专项债券对应项目专项收入</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</si>
  <si>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</si>
  <si>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</si>
  <si>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</si>
  <si>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</si>
  <si>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</si>
  <si>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</si>
  <si>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</si>
  <si>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</si>
  <si>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</si>
  <si>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</si>
  <si>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</si>
  <si>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</si>
  <si>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</si>
  <si>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</si>
  <si>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</si>
  <si>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</si>
  <si>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</si>
  <si>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</si>
  <si>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</si>
  <si>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</si>
  <si>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</si>
  <si>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</si>
  <si>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</si>
  <si>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</si>
  <si>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</si>
  <si>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</si>
  <si>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</si>
  <si>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</si>
  <si>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</si>
  <si>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</si>
  <si>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</si>
  <si>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</si>
  <si>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</si>
  <si>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</si>
  <si>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</si>
  <si>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</si>
  <si>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</si>
  <si>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</si>
  <si>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</si>
  <si>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</si>
  <si>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</si>
  <si>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</si>
  <si>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</si>
  <si>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</si>
  <si>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</si>
  <si>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</si>
  <si>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</si>
  <si>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</si>
  <si>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</si>
  <si>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</si>
  <si>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</si>
  <si>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</si>
  <si>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</si>
  <si>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</si>
  <si>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</si>
  <si>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</si>
  <si>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</si>
  <si>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</si>
  <si>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</si>
  <si>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</si>
  <si>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</si>
  <si>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</si>
  <si>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</si>
  <si>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</si>
  <si>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</si>
  <si>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</si>
  <si>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</si>
  <si>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</si>
  <si>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</si>
  <si>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</si>
  <si>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</si>
  <si>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</si>
  <si>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</si>
  <si>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</si>
  <si>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</si>
  <si>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</si>
  <si>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</si>
  <si>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</si>
  <si>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</si>
  <si>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</si>
  <si>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</si>
  <si>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</si>
  <si>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</si>
  <si>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</si>
  <si>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</si>
  <si>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</si>
  <si>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</si>
  <si>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</si>
  <si>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</si>
  <si>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</si>
  <si>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</si>
  <si>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</si>
  <si>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</si>
  <si>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</si>
  <si>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</si>
  <si>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</si>
  <si>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</si>
  <si>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</si>
  <si>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</si>
  <si>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</si>
  <si>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</si>
  <si>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</si>
  <si>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</si>
  <si>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</si>
  <si>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</si>
  <si>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</si>
  <si>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</si>
  <si>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</si>
  <si>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</si>
  <si>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</si>
  <si>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</si>
  <si>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</si>
  <si>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</si>
  <si>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</si>
  <si>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</si>
  <si>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</si>
  <si>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</si>
  <si>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</si>
  <si>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</si>
  <si>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</si>
  <si>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</si>
  <si>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</si>
  <si>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</si>
  <si>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</si>
  <si>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</si>
  <si>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</si>
  <si>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</si>
  <si>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</si>
  <si>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</si>
  <si>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</si>
  <si>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</si>
  <si>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</si>
  <si>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</si>
  <si>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</si>
  <si>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</si>
  <si>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</si>
  <si>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国有土地使用权出让金债务付息支出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</si>
  <si>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</si>
  <si>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</si>
  <si>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</si>
  <si>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</si>
  <si>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</si>
  <si>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</si>
  <si>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国有土地使用权出让金债务发行费用支出</t>
  </si>
  <si>
    <t xml:space="preserve">      其他地方自行试点项目收益专项债务发行费用支出</t>
  </si>
  <si>
    <t xml:space="preserve">      其他政府性基金债务发行费用支出</t>
  </si>
  <si>
    <t>收入合计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</si>
  <si>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</si>
  <si>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</si>
  <si>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</si>
  <si>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</si>
  <si>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</si>
  <si>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</si>
  <si>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</si>
  <si>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</si>
  <si>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</si>
  <si>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</si>
  <si>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</si>
  <si>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</si>
  <si>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</si>
  <si>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</si>
  <si>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</si>
  <si>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</si>
  <si>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</si>
  <si>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附件4</t>
  </si>
  <si>
    <t>雷州市2019年政府性基金预算调整支出明细表</t>
  </si>
  <si>
    <t>项　　目</t>
  </si>
  <si>
    <t>摘　　　　要</t>
  </si>
  <si>
    <t>调增政府性基金支出</t>
  </si>
  <si>
    <t>调增2019年国有土地使用权出让收入安排支出  合计</t>
  </si>
  <si>
    <t>经济建设股</t>
  </si>
  <si>
    <t>城市管理和综合执法局</t>
  </si>
  <si>
    <t>征地和拆迁补偿支出</t>
  </si>
  <si>
    <t>2019年国有土地使用权出让收入安排支出</t>
  </si>
  <si>
    <t>城综局雷州市工业三路和东四路道路建设工程施工方垫付的迁坟等地面附着物补偿费</t>
  </si>
  <si>
    <t>住房和城乡建设局</t>
  </si>
  <si>
    <t>住建局解决西湖水库综合建设工程中陈忠善、陈鑫两户拆迁征收补偿经费</t>
  </si>
  <si>
    <t>雷州市文广旅体局</t>
  </si>
  <si>
    <t>雷祖祠升级改造项目征地工作经费</t>
  </si>
  <si>
    <t>雷州市国有资产经营公司</t>
  </si>
  <si>
    <t>雷州市城区供水工程建设项目租金、青苗补偿等费用（龙门、南兴、松竹、白沙四个镇）</t>
  </si>
  <si>
    <t>白沙镇东洋白沙片区农田整治项目经费（其中青苗补偿200万元、便道征地补偿26万元、白沙与含头村项目外机耕路建设费140万元、供电线路搬迁费23万元、公安局停车场围墙拆迁费6万元、工作经费100万元）</t>
  </si>
  <si>
    <t>白沙镇征地经费</t>
  </si>
  <si>
    <t>白沙镇解决征收李金铸房屋及土地遗留问题安置补偿费、案件受理费和评估费</t>
  </si>
  <si>
    <t>附城镇高铁站片区征地工作协征经费（南郡村委会旧埔村）</t>
  </si>
  <si>
    <t>附城镇西湖一横路征地工作经费</t>
  </si>
  <si>
    <t>附城镇徐马村打靶场及芙蓉湾农田经济补偿款</t>
  </si>
  <si>
    <t>附城镇征地工作经费</t>
  </si>
  <si>
    <t>附城镇征用南田村委土地解决清端园建设用地补偿款</t>
  </si>
  <si>
    <t>解决附城镇下江原育苗场地块地面附着物补偿款</t>
  </si>
  <si>
    <t>覃斗镇政府征地工作经费</t>
  </si>
  <si>
    <t>2017年度雷州市沈塘镇平余村、附城镇南亩村等4个村开发补充垦造水田项目及雷州市纪家镇林西村现有耕地提质改造项目补偿款</t>
  </si>
  <si>
    <t>徐马征地补充协议补偿款（高铁站片区处理土地争议个性问题）</t>
  </si>
  <si>
    <t>拨付水务局汽车队土地回收补偿款</t>
  </si>
  <si>
    <t>中央商务区C块地土地储备缺口资金</t>
  </si>
  <si>
    <t>附城镇高铁片区征地工作协征经费（南郡村委会南郡村）</t>
  </si>
  <si>
    <t>国土局西湖一横路项目征地补偿款</t>
  </si>
  <si>
    <t>雷州市2018年第八批次城镇建设用地（擎雷书院）征地补偿标准补差</t>
  </si>
  <si>
    <t>雷州市城区供水工程建设项目征地补偿款（松竹镇刘宅经济合作社）</t>
  </si>
  <si>
    <t>雷州市镇区生活污水处理ppp项目青苗补偿款（英利、南兴、雷高）</t>
  </si>
  <si>
    <t>自然资源局拨付崔永胜、符道生、陈雅莉土地回收补偿款</t>
  </si>
  <si>
    <t>自然资源局高铁片区项目征地补偿款（附城镇徐马）</t>
  </si>
  <si>
    <t>自然资源局洪付嫂土地回收补偿款</t>
  </si>
  <si>
    <t>自然资源局雷州市2017年度第二十一批次城镇建设项目征地补偿款</t>
  </si>
  <si>
    <t>自然资源局雷州市东四路与工业四路交叉处西北侧120亩土地拆除平整工程</t>
  </si>
  <si>
    <t>自然资源局雷州市平安建筑工程有限公司赔偿款</t>
  </si>
  <si>
    <t>自然资源局雷州市人民医院新址项目征地补偿款</t>
  </si>
  <si>
    <t>自然资源局雷州市镇区生活污水处理ppp项目青苗补偿款（南兴、龙门、唐家、客路、企水）</t>
  </si>
  <si>
    <t>自然资源局雷州市镇区生活污水处理ppp项目青苗补偿款的请示（南兴、北和、调风、覃斗）</t>
  </si>
  <si>
    <t>自然资源局雷州市镇区生活污水处理PPP项目征地补偿款（唐家、龙门、雷高、客路）</t>
  </si>
  <si>
    <t>自然资源局雷州市镇区生活污水处理PPP项目征地补偿款（杨家、英利、沈塘、企水、乌石、东里）</t>
  </si>
  <si>
    <t>自然资源局奶业制品公司漏报款项（征地补偿资金）</t>
  </si>
  <si>
    <t>自然资源局西湖一横路项目土地补偿款</t>
  </si>
  <si>
    <t>自然资源局要求雷州市新城大道部分历史遗留问题补偿款</t>
  </si>
  <si>
    <t>自然资源局、松竹镇政府雷州市城区供水工程建设项目补偿费用（刘宅村）</t>
  </si>
  <si>
    <t>自然资源局拨付中电投雷州100MW风场项目土地及成片青苗补偿款（调风镇6个村委会）</t>
  </si>
  <si>
    <t>雷州市生活垃圾焚烧发电厂项目征地相关补偿款</t>
  </si>
  <si>
    <t>乌石卫生院升级建设项地块内虾塘拟按评估价值进行补偿</t>
  </si>
  <si>
    <t>乌石镇卫生院升级项目征地补偿款</t>
  </si>
  <si>
    <t>自然资源局拨付王道德、王道兴、王长福宅基地补偿款</t>
  </si>
  <si>
    <t>雷州市2017年度第二十批次城镇建设项目青苗补偿款（乌石17-2油田群陆上终端项目）</t>
  </si>
  <si>
    <t>缴纳雷州市2019年度第二批次城镇建设用地新增建设用地土地有偿使用费</t>
  </si>
  <si>
    <t>县道X827徐马至南郡段（0K-5.9K)项目征收土地补偿款</t>
  </si>
  <si>
    <t>马湾片区配套</t>
  </si>
  <si>
    <t>调整年初科目</t>
  </si>
  <si>
    <t>工业承接区配套</t>
  </si>
  <si>
    <t>高铁配套站</t>
  </si>
  <si>
    <t>土地开发支出</t>
  </si>
  <si>
    <t>白沙镇政府高铁战进站路清表工作经费</t>
  </si>
  <si>
    <t>附城镇政府高铁站片区站前南路清端五路用地清表工作经费</t>
  </si>
  <si>
    <t>英利镇政府广东省现代农业雷州菠萝产业园清表除杂费用</t>
  </si>
  <si>
    <t>乌石17-2油田群开发项目征地清表经费</t>
  </si>
  <si>
    <t>东雷高速雷州段建设工程指挥部工作经费</t>
  </si>
  <si>
    <t>城市建设支出</t>
  </si>
  <si>
    <t>城综局雷州市雷南大道雷湖南路修建工程增加部分工程设计费</t>
  </si>
  <si>
    <t>雷州市群众大道道路桥修建工程款质保金</t>
  </si>
  <si>
    <t>雷州市群众大道南段道路修建工程款质保金</t>
  </si>
  <si>
    <t>城综局西湖街道办许宅至陈宅机耕路工程项目进度款</t>
  </si>
  <si>
    <t>城综局城区2018年下半年市政修缮与天和花园酒店门口段道路排污管抢修等零星工程款</t>
  </si>
  <si>
    <t>雷州市污水管网建设工程食品公司三区至污水接口段排污涵</t>
  </si>
  <si>
    <t>雷州市污水管网建设工程食品公司三区至污水接口段排污涵变更工程</t>
  </si>
  <si>
    <t>雷州市城外南门市场鱼亭路东沟桥改建工程</t>
  </si>
  <si>
    <t>雷州市工业大道财政局十字路口和方圆房地产十字路口转盘多头LED射灯工程款</t>
  </si>
  <si>
    <t>湛江公路局雷州分局</t>
  </si>
  <si>
    <t>公路局省道375线草桥中桥应急防护设施工程资金</t>
  </si>
  <si>
    <t>雷州市奶牛产地块便电站线路迁改工程款</t>
  </si>
  <si>
    <t>自然资源局雷州市城区供水工程建设项目附着物及青苗补偿款</t>
  </si>
  <si>
    <t>自然资源局修建村级道路费用（（西湖一横路）</t>
  </si>
  <si>
    <t>工业承接区一区用地、高铁新区及市政道路用地土地利用总体规划调整工作经费</t>
  </si>
  <si>
    <t>农村基础设施建设支出</t>
  </si>
  <si>
    <t>城综局附城镇墨亭村委会基础设施和文化建设项目</t>
  </si>
  <si>
    <t>城综局附城镇山柑村机耕路工程进度款</t>
  </si>
  <si>
    <t>编委办</t>
  </si>
  <si>
    <t>编委办帮扶龙门镇田墩村委会办公环境整治经费</t>
  </si>
  <si>
    <t>白沙镇和家村委会</t>
  </si>
  <si>
    <t>白沙镇和家村委会村道路灯建设资金</t>
  </si>
  <si>
    <t>东里镇西村委会北坑仔村</t>
  </si>
  <si>
    <t>东里镇西村委会北坑仔村扶持资金建设农村巷道</t>
  </si>
  <si>
    <t>东里镇西村委会北坑仔村建筑硬底化村道</t>
  </si>
  <si>
    <t>附城镇高山村</t>
  </si>
  <si>
    <t>附城镇政府附城镇高山村灌溉渠建设经费</t>
  </si>
  <si>
    <t>附城镇南田村</t>
  </si>
  <si>
    <t>附城镇南田村“三清三拆三整治”工作经费</t>
  </si>
  <si>
    <t>附城镇南田村办公楼建设经费</t>
  </si>
  <si>
    <t>客路镇</t>
  </si>
  <si>
    <t>客路镇许产子路灯建设资金</t>
  </si>
  <si>
    <t>客路镇迈港村委会容身村文化丽景园配套设备建设资金</t>
  </si>
  <si>
    <t>南兴镇塔仔村</t>
  </si>
  <si>
    <t>拨款扶持南兴镇塔仔村建设文化广场缺口资金</t>
  </si>
  <si>
    <t>松竹镇山口村委会</t>
  </si>
  <si>
    <t>松竹镇山口村委会路灯建设资金</t>
  </si>
  <si>
    <t>覃斗镇六高村委会乐平村民小组</t>
  </si>
  <si>
    <t>覃斗镇六高村委会乐平村民小组改善农村人居环境整治资金</t>
  </si>
  <si>
    <t>唐家镇墨坑村委会曲溪村</t>
  </si>
  <si>
    <t>唐家镇墨坑村委会曲溪村入村道路建设资金</t>
  </si>
  <si>
    <t>唐家镇乌树村民委员会</t>
  </si>
  <si>
    <t>唐家镇乌树村民委员会软弱涣散村党组织阵地建设资金</t>
  </si>
  <si>
    <t>调风镇坎园村</t>
  </si>
  <si>
    <t>建设调风镇坎园村东边塘村入村公路资金</t>
  </si>
  <si>
    <t>英利镇英利村民委员会</t>
  </si>
  <si>
    <t>英利镇英利村民委员会打井抗旱资金</t>
  </si>
  <si>
    <t>松竹镇东井村委会</t>
  </si>
  <si>
    <t>松竹镇东井村委会农村人居环境整治工作经费</t>
  </si>
  <si>
    <t>南兴镇南行村委会</t>
  </si>
  <si>
    <t>南兴镇南行村委会陈春村新农村建设资金</t>
  </si>
  <si>
    <t>南兴镇南兴村委会办公楼建设经费</t>
  </si>
  <si>
    <t>南兴镇东林村党群服务中心庭院建设资金</t>
  </si>
  <si>
    <t>英利镇新村仔村</t>
  </si>
  <si>
    <t>英利镇新村仔村人居环境整治资金</t>
  </si>
  <si>
    <t>杨家镇官塘村</t>
  </si>
  <si>
    <t>杨家镇官渡村村道建设资金</t>
  </si>
  <si>
    <t>乌石镇那毛村民委员会</t>
  </si>
  <si>
    <t>乌石镇那毛村民委员会完善人居环境卫生基础设施资金</t>
  </si>
  <si>
    <t>雷州市住房和城乡规划建设局</t>
  </si>
  <si>
    <r>
      <rPr>
        <sz val="11"/>
        <color theme="1"/>
        <rFont val="Arial"/>
        <charset val="0"/>
      </rPr>
      <t>2019</t>
    </r>
    <r>
      <rPr>
        <sz val="11"/>
        <color theme="1"/>
        <rFont val="宋体"/>
        <charset val="0"/>
      </rPr>
      <t>年国有土地使用权出让收入安排支出</t>
    </r>
  </si>
  <si>
    <t>西湖街道雷茂社区陈宅村（山柑村）农村生活污水处理项目</t>
  </si>
  <si>
    <t>白沙镇邦塘北村</t>
  </si>
  <si>
    <t>白沙镇邦塘北村新农村建设资金</t>
  </si>
  <si>
    <t>白沙镇北坡村</t>
  </si>
  <si>
    <t>白沙镇北坡村修复文化楼</t>
  </si>
  <si>
    <t>客路镇垦造水田项目建设矛盾环节及化解及环境整治经费</t>
  </si>
  <si>
    <t>客路镇迈港村委会</t>
  </si>
  <si>
    <t>客路镇迈港村委会容身村文化广场建设资金</t>
  </si>
  <si>
    <t>龙门镇平湖村民委员会</t>
  </si>
  <si>
    <t>龙门镇平湖村民委员会改造办公楼前面墙体</t>
  </si>
  <si>
    <t>新城街道办麻扶溪新城段淤泥清理等相关工作经费</t>
  </si>
  <si>
    <t>新城街道办新村路灯工程安装工程款</t>
  </si>
  <si>
    <t>沈塘镇茂良村</t>
  </si>
  <si>
    <t>沈塘镇茂良村钻两口农田灌溉井</t>
  </si>
  <si>
    <t>345公里自然村通村公路补助</t>
  </si>
  <si>
    <t>厕所革命经费（100个村，每个村12万元）</t>
  </si>
  <si>
    <t>雷州市各镇圩区基础设施建设项目（南兴镇100万元、沈塘镇390万元、北和镇100万元、乌石镇100万元、英利镇100万元）</t>
  </si>
  <si>
    <t>附城镇政府解决南郡村征地民生项目建设资金</t>
  </si>
  <si>
    <t>附城镇南郡村委会旧埔村老人活动中心建设资金及村公墓建设用地平整费用</t>
  </si>
  <si>
    <t>自然资源局、松竹镇政府</t>
  </si>
  <si>
    <t>松竹镇刘宅村民生问题解决资金</t>
  </si>
  <si>
    <t>2019年政府常务会议纪要(26号第9项）</t>
  </si>
  <si>
    <t>自然资源局开展附城镇宾合村新农村建设项目土地利用总体规划调整工作经费</t>
  </si>
  <si>
    <t>补助被征地农民支出</t>
  </si>
  <si>
    <t>被征地农民养老保障费用（2017年度第三批次城镇建设用地征收企水镇望楼村东海尾合作社）</t>
  </si>
  <si>
    <t>自然资源局拨付被征地农民养老保障费用（2019年度第十九批城镇建设用地征收集体土地沈塘镇迈豪和塘边村委会）</t>
  </si>
  <si>
    <t>自然资源局拨付被征地农民养老保障费用（2019年度第十三批次城镇建设用地征收集体土地）</t>
  </si>
  <si>
    <t>自然资源局拨付被征地农民养老保障费用（2019年度第二十三批次城镇建设用地征收集体土地）</t>
  </si>
  <si>
    <t>工业承接区指挥部</t>
  </si>
  <si>
    <t>土地出让业务支出</t>
  </si>
  <si>
    <t>工业承接区清表、踏界测绘及评估费用</t>
  </si>
  <si>
    <t>沈塘镇政府</t>
  </si>
  <si>
    <t>沈塘镇办公经费</t>
  </si>
  <si>
    <t>自然资源局雷州市运源水产品有限公司207国道西侧（原蚕丝产厂）地块、雷州富邦合创房地产开发有限公司青年运河边水店结瓜塘地块评估费用</t>
  </si>
  <si>
    <t>自然资源局原徐马鸡场地块测绘费</t>
  </si>
  <si>
    <t>自然资源局雷州市明润置业有限公司雷州市群众大道（原农机一厂院内）地块评估费用</t>
  </si>
  <si>
    <t>解决雷州市龙门镇后塘矿区建筑用玄武岩采矿权出让前期工作经费</t>
  </si>
  <si>
    <t>自然资源局拨付官茂村洪付嫂 地块土地评估费</t>
  </si>
  <si>
    <t>其他国有土地使用权出让收入安排的支出</t>
  </si>
  <si>
    <t>城综局雷州市全茂大道（南段）新建工程增加部分工程结算款</t>
  </si>
  <si>
    <t>雷州市郭宅村生活垃圾简易填埋覆土工程资金</t>
  </si>
  <si>
    <t>雷州市全茂大道全茂路口排水工程款（质保金）</t>
  </si>
  <si>
    <t>全茂大道南段新建工程款（质保金）</t>
  </si>
  <si>
    <t>追加东里镇违法违章建筑拆除经费</t>
  </si>
  <si>
    <t>客路镇顶尾村委会</t>
  </si>
  <si>
    <t>解决客路镇顶尾村委会因耕地提质改造项目遗留问题</t>
  </si>
  <si>
    <t>住建局雷州市2018年12月份农村生活垃圾外运处理费及10月份以来增值税款</t>
  </si>
  <si>
    <t>南兴镇政府</t>
  </si>
  <si>
    <t>解决南兴镇拆除违章建筑经费</t>
  </si>
  <si>
    <t>解决雷高镇2018年度卫片违法用地点拆除资金</t>
  </si>
  <si>
    <t>乌石镇政府乌石卫生院升级建设项目征地工作经费</t>
  </si>
  <si>
    <t>乌石镇政府乌石卫生院升级建设项目征地清表经费</t>
  </si>
  <si>
    <t>雷州市东洋灌区雷城街道片区农田水利综合治理项目协调工作经费</t>
  </si>
  <si>
    <t>国土局2017年度耕地质量等级更新评价工作经费</t>
  </si>
  <si>
    <t>国土局2018年度耕地质量等级更新评价工作经费</t>
  </si>
  <si>
    <t>自然资源局开展2018年度耕地质量等级更新评价工作经费</t>
  </si>
  <si>
    <t>国土局林业调查规划设计费（2017年第二十六批次）</t>
  </si>
  <si>
    <t>国土局项目因补缴土地出让金评估费</t>
  </si>
  <si>
    <t>雷州市2018年城镇建设用地报批材料编制技术服务费</t>
  </si>
  <si>
    <t>林业调查规划设计费（2017年第十批次）</t>
  </si>
  <si>
    <t>自然资源局缴交广东粤电雷州红心楼风电场项目建设用地耕地占用税</t>
  </si>
  <si>
    <t>自然资源局缴交雷州市白沙镇2018年度第十九批次建设用地耕地占用税</t>
  </si>
  <si>
    <t>自然资源局缴交雷州市北和镇2018年度第十八批次建设用地耕地占用税</t>
  </si>
  <si>
    <t>自然资源局缴纳雷州市白沙镇2018年度第二十一批次建设用地新增建设用地土地有偿使用费</t>
  </si>
  <si>
    <t>自然资源局雷州市2018年耕地质量定级技术服务合同工作经费</t>
  </si>
  <si>
    <t>自然资源局雷州市白沙镇2018年度第二十一批次建设用地林地森林植被恢复费</t>
  </si>
  <si>
    <t>自然资源局林业调查规划设计费用（2018年第二十一批次</t>
  </si>
  <si>
    <t>自然资源局土地出让公告费</t>
  </si>
  <si>
    <t>调风镇政府</t>
  </si>
  <si>
    <t>调风镇仕礼有关违建拆除经费</t>
  </si>
  <si>
    <t>大唐电厂进厂道路建安费、便道及各项管理费用</t>
  </si>
  <si>
    <t>调增农业土地开发资金安排的支出  合计</t>
  </si>
  <si>
    <t>农业土地开发资金安排的支出</t>
  </si>
  <si>
    <t>2019年农业土地开发资金安排的支出</t>
  </si>
  <si>
    <t>2017年度雷州市沈塘镇平余村开发补充水田项目工程款</t>
  </si>
  <si>
    <r>
      <rPr>
        <b/>
        <sz val="12"/>
        <color theme="1"/>
        <rFont val="宋体"/>
        <charset val="0"/>
      </rPr>
      <t>调增</t>
    </r>
    <r>
      <rPr>
        <b/>
        <sz val="12"/>
        <color theme="1"/>
        <rFont val="Arial"/>
        <charset val="0"/>
      </rPr>
      <t>2019</t>
    </r>
    <r>
      <rPr>
        <b/>
        <sz val="12"/>
        <color theme="1"/>
        <rFont val="宋体"/>
        <charset val="0"/>
      </rPr>
      <t>年城市基础设施配套费安排支出  合计</t>
    </r>
  </si>
  <si>
    <t>基础设施配套费安排的支出</t>
  </si>
  <si>
    <t>2019年城市基础设施配套费安排支出</t>
  </si>
  <si>
    <t>城综局雷州市城区部分小街小巷路灯工程设计费</t>
  </si>
  <si>
    <t>城市公共设施</t>
  </si>
  <si>
    <t>城综局雷州人民公园周边配套工程人行道建设工程款（质保金）</t>
  </si>
  <si>
    <t>公用事业局市标至陈家桥商铺招牌改造工程费用</t>
  </si>
  <si>
    <t>公用事业局夏广路商铺招牌改造工程费用</t>
  </si>
  <si>
    <t>城综局白水沟小区排污配套工程（变更段）及增加钢板桩和施工便道工程设计费</t>
  </si>
  <si>
    <t>城综局支付雷州市检察院与森林分局办公楼之间市政道路建设工程款（质保金）</t>
  </si>
  <si>
    <t>调增2019年污水处理费收入安排支出  合计</t>
  </si>
  <si>
    <t>其他污水处理费安排的支出</t>
  </si>
  <si>
    <r>
      <rPr>
        <sz val="11"/>
        <color theme="1"/>
        <rFont val="宋体"/>
        <charset val="0"/>
      </rPr>
      <t>2019</t>
    </r>
    <r>
      <rPr>
        <sz val="10"/>
        <color theme="1"/>
        <rFont val="新宋体"/>
        <charset val="0"/>
      </rPr>
      <t>年污水处理费收入安排支出</t>
    </r>
  </si>
  <si>
    <t>水务局节约用水办公室2018年自来水公司代收污水处理费手续费（水务局节约用水办公室2018年自来水公司代收污水处理费手续费）</t>
  </si>
  <si>
    <t>调增2019年债务付息支出   合计</t>
  </si>
  <si>
    <t>金融债务股</t>
  </si>
  <si>
    <t>国有土地使用权出让金债务付息支出</t>
  </si>
  <si>
    <t>债务付息支出</t>
  </si>
  <si>
    <t>调增2019年债务发行费用支出  合计</t>
  </si>
  <si>
    <t>国有土地使用权出让金债务发行费用支出</t>
  </si>
  <si>
    <t>债务发行费用支出</t>
  </si>
  <si>
    <t>调增2018年专项债券转贷资金结转结余安排的支出  合计</t>
  </si>
  <si>
    <r>
      <rPr>
        <sz val="11"/>
        <color theme="1"/>
        <rFont val="Arial"/>
        <charset val="134"/>
      </rPr>
      <t>2018</t>
    </r>
    <r>
      <rPr>
        <sz val="11"/>
        <color theme="1"/>
        <rFont val="宋体"/>
        <charset val="134"/>
      </rPr>
      <t>年专项债券转贷资金结转结余安排的支出</t>
    </r>
  </si>
  <si>
    <t>市体育馆装饰（座椅）和弱电工程项目建设经费</t>
  </si>
  <si>
    <t>附城卫生院</t>
  </si>
  <si>
    <t>雷州市附城卫生院升级改造变压器建设项目</t>
  </si>
  <si>
    <t>乌石卫生院</t>
  </si>
  <si>
    <t>雷州市乌石卫生院升级改造变压器建设项目</t>
  </si>
  <si>
    <t>沈塘镇平余村人居环境综合整治工程</t>
  </si>
  <si>
    <t>雷州市附城镇乡道东南公路K2+028.5小桥重建工程</t>
  </si>
  <si>
    <t>雷州市附城镇乡道东南公路扩建工程项目及变更设计项目</t>
  </si>
  <si>
    <t>其中东南公路扩建工程212.81663万元，完工结算资金800万元。</t>
  </si>
  <si>
    <t>雷州市东洋灌区（南田段）改造工程</t>
  </si>
  <si>
    <t>企水、沈塘、雷高镇政府</t>
  </si>
  <si>
    <t>雷州市各镇圩区基础设施建设项目</t>
  </si>
  <si>
    <r>
      <rPr>
        <sz val="10"/>
        <color theme="1"/>
        <rFont val="宋体"/>
        <charset val="134"/>
      </rPr>
      <t>增加企水镇</t>
    </r>
    <r>
      <rPr>
        <sz val="10"/>
        <color theme="1"/>
        <rFont val="Arial"/>
        <charset val="134"/>
      </rPr>
      <t>140828</t>
    </r>
    <r>
      <rPr>
        <sz val="10"/>
        <color theme="1"/>
        <rFont val="宋体"/>
        <charset val="134"/>
      </rPr>
      <t>元、沈塘镇</t>
    </r>
    <r>
      <rPr>
        <sz val="10"/>
        <color theme="1"/>
        <rFont val="Arial"/>
        <charset val="134"/>
      </rPr>
      <t>2000000</t>
    </r>
    <r>
      <rPr>
        <sz val="10"/>
        <color theme="1"/>
        <rFont val="宋体"/>
        <charset val="134"/>
      </rPr>
      <t>元、雷高镇</t>
    </r>
    <r>
      <rPr>
        <sz val="10"/>
        <color theme="1"/>
        <rFont val="Arial"/>
        <charset val="134"/>
      </rPr>
      <t>1200000</t>
    </r>
    <r>
      <rPr>
        <sz val="10"/>
        <color theme="1"/>
        <rFont val="宋体"/>
        <charset val="134"/>
      </rPr>
      <t>元；补列白沙镇900000元、英利镇900000元。</t>
    </r>
  </si>
  <si>
    <t>雷州市城市管理和综合执法局</t>
  </si>
  <si>
    <t>雷州市工业大道改建工程</t>
  </si>
  <si>
    <t>雷州市档案馆</t>
  </si>
  <si>
    <t>雷州市档案馆扩建项目</t>
  </si>
  <si>
    <t>雷州市雷城街道</t>
  </si>
  <si>
    <t>雷州市雷城街道城南东路工程项目</t>
  </si>
  <si>
    <t>太平洋公司承建</t>
  </si>
  <si>
    <t>雷州青年运河东运河城区整治工程项目</t>
  </si>
  <si>
    <t>雷州市发展和改革局</t>
  </si>
  <si>
    <t>雷州市国家粮食储备库建设项目</t>
  </si>
  <si>
    <t>雷州市垃圾处理厂简易填埋场整治项目</t>
  </si>
  <si>
    <t>雷州市省级水利示范县水利建设工程</t>
  </si>
  <si>
    <t>雷州市海堤加固达标工程</t>
  </si>
  <si>
    <t>调减政府性基金支出</t>
  </si>
  <si>
    <t>调减2019年年初政府性基金支出  合计</t>
  </si>
  <si>
    <t>各股室</t>
  </si>
  <si>
    <r>
      <rPr>
        <sz val="11"/>
        <color theme="1"/>
        <rFont val="宋体"/>
        <charset val="0"/>
      </rPr>
      <t>2019</t>
    </r>
    <r>
      <rPr>
        <sz val="11"/>
        <color theme="1"/>
        <rFont val="宋体"/>
        <charset val="134"/>
      </rPr>
      <t>年国有土地使用权出让收入安排的支出</t>
    </r>
  </si>
  <si>
    <t>调减2019年年初征地和拆迁补偿支出</t>
  </si>
  <si>
    <t>调减2019年年初城市建设支出</t>
  </si>
  <si>
    <t>调减2019年年初农村基础设施建设支出</t>
  </si>
  <si>
    <t>马湾片区（基金）</t>
  </si>
  <si>
    <t>工业承接区（基金）</t>
  </si>
  <si>
    <t>高铁配套站（基金）</t>
  </si>
  <si>
    <t>调减2019年年初补助被征地农民支出</t>
  </si>
  <si>
    <t>调减2019年年初土地出让业务支出</t>
  </si>
  <si>
    <t>调减2019年年初其他国有土地使用权出让收入安排的支出</t>
  </si>
  <si>
    <t>调减市政建设安排支出</t>
  </si>
  <si>
    <t>2019年污水处理费收入安排支出</t>
  </si>
  <si>
    <t>调减其他污水处理费安排的支出</t>
  </si>
  <si>
    <t>调减2018年专项债券转贷资金结转结余安排的支出  合计</t>
  </si>
  <si>
    <t>雷州市公安局</t>
  </si>
  <si>
    <t>雷州市社会治安监控“雪亮”工程及城区交通设施建设项目</t>
  </si>
  <si>
    <t>雷城一小</t>
  </si>
  <si>
    <t>雷州市雷城一小搬迁建设项目</t>
  </si>
  <si>
    <t>雷州市西湖三横路建设工程</t>
  </si>
  <si>
    <t>雷州市西湖、南湖、三元塔公园景观提升改造项目</t>
  </si>
  <si>
    <t>雷州市城区小街小巷改造工程</t>
  </si>
  <si>
    <t>各镇</t>
  </si>
  <si>
    <t>圩区基础设施建设项目</t>
  </si>
  <si>
    <t>雷州市卫生和计划生育局</t>
  </si>
  <si>
    <t>基层卫生院标准化建设工程项目</t>
  </si>
  <si>
    <t>附件5</t>
  </si>
  <si>
    <t>雷州市2019年机构改革预算单位经费科目调整表（一般公共预算）</t>
  </si>
  <si>
    <t>预算数调整</t>
  </si>
  <si>
    <t>调增金额</t>
  </si>
  <si>
    <t>调减金额</t>
  </si>
  <si>
    <t>合计</t>
  </si>
  <si>
    <t>一般公共服务支出</t>
  </si>
  <si>
    <t>政府办公厅(室)及相关机构事务</t>
  </si>
  <si>
    <t>政府--行政运行</t>
  </si>
  <si>
    <t>政府--事业运行</t>
  </si>
  <si>
    <t>其他政府办公厅(室)及相关机构事务支出</t>
  </si>
  <si>
    <t>发展与改革事务</t>
  </si>
  <si>
    <t>发展--行政运行</t>
  </si>
  <si>
    <t>统计信息事务</t>
  </si>
  <si>
    <t>信息事务</t>
  </si>
  <si>
    <t>商贸事务</t>
  </si>
  <si>
    <t>商贸--行政运行</t>
  </si>
  <si>
    <t>港澳台侨事务</t>
  </si>
  <si>
    <t>港澳台侨--行政运行</t>
  </si>
  <si>
    <t>港澳台侨--一般行政管理事务</t>
  </si>
  <si>
    <t>港澳台侨--事业运行</t>
  </si>
  <si>
    <t>宣传事务</t>
  </si>
  <si>
    <t>宣传--行政运行</t>
  </si>
  <si>
    <t>统战事务</t>
  </si>
  <si>
    <t>统战--行政运行</t>
  </si>
  <si>
    <t>市场监督管理事务</t>
  </si>
  <si>
    <t>市场监督管理事务--行政运行</t>
  </si>
  <si>
    <t>市场监督管理事务--机关服务</t>
  </si>
  <si>
    <t>市场监督管理专项</t>
  </si>
  <si>
    <t>市场监管执法</t>
  </si>
  <si>
    <t>消费者权益保护</t>
  </si>
  <si>
    <t>认证认可监督管理</t>
  </si>
  <si>
    <t>标准化管理</t>
  </si>
  <si>
    <t>药品事务</t>
  </si>
  <si>
    <t>国防支出</t>
  </si>
  <si>
    <t>国防动员</t>
  </si>
  <si>
    <t>人民防空</t>
  </si>
  <si>
    <t>公共安全支出</t>
  </si>
  <si>
    <t>司法</t>
  </si>
  <si>
    <t>法制建设</t>
  </si>
  <si>
    <t>缉私警察</t>
  </si>
  <si>
    <t>缉私业务</t>
  </si>
  <si>
    <t>文化体育与传媒支出</t>
  </si>
  <si>
    <t>文化与旅游</t>
  </si>
  <si>
    <t>文化与旅游--行政运行</t>
  </si>
  <si>
    <t>文化与旅游--机关服务</t>
  </si>
  <si>
    <t>文化创作与保护</t>
  </si>
  <si>
    <t>文物</t>
  </si>
  <si>
    <t>历史名城与古迹</t>
  </si>
  <si>
    <t>体育</t>
  </si>
  <si>
    <t>体育--行政运行</t>
  </si>
  <si>
    <t>体育--机关服务</t>
  </si>
  <si>
    <t>新闻出版电影</t>
  </si>
  <si>
    <t>电影</t>
  </si>
  <si>
    <t>社会保障和就业支出</t>
  </si>
  <si>
    <t>人力资源和社会保障管理事务</t>
  </si>
  <si>
    <t>社会--行政运行</t>
  </si>
  <si>
    <t>民政管理事务</t>
  </si>
  <si>
    <t>行政事业单位离退休</t>
  </si>
  <si>
    <t>归口管理的行政单位离退休</t>
  </si>
  <si>
    <t>事业单位离退休</t>
  </si>
  <si>
    <t>抚恤</t>
  </si>
  <si>
    <t>死亡抚恤</t>
  </si>
  <si>
    <t>伤残抚恤</t>
  </si>
  <si>
    <t>在乡复员、退伍军人生活补助</t>
  </si>
  <si>
    <t>优抚事业单位支出</t>
  </si>
  <si>
    <t>义务兵优待</t>
  </si>
  <si>
    <t>农村籍退役士兵老年生活补助</t>
  </si>
  <si>
    <t>其他优抚支出</t>
  </si>
  <si>
    <t>退役安置</t>
  </si>
  <si>
    <t>军队移交政府的离退休人员安置</t>
  </si>
  <si>
    <t>军队移交政府离退休干部管理机构</t>
  </si>
  <si>
    <t>退役士兵管理教育</t>
  </si>
  <si>
    <t>其他退役安置支出</t>
  </si>
  <si>
    <t>退役军人管理事务</t>
  </si>
  <si>
    <t>其他社会保障和就业支出</t>
  </si>
  <si>
    <t>卫生健康支出</t>
  </si>
  <si>
    <t>卫生健康管理事务</t>
  </si>
  <si>
    <t>卫生健康--一般行政管理事务</t>
  </si>
  <si>
    <t>其他卫生健康管理事务支出</t>
  </si>
  <si>
    <t>医疗救助</t>
  </si>
  <si>
    <t>城乡医疗救助</t>
  </si>
  <si>
    <t>优抚对象医疗</t>
  </si>
  <si>
    <t>优抚对象医疗补助</t>
  </si>
  <si>
    <t>其他卫生健康支出</t>
  </si>
  <si>
    <t>城乡社区事务</t>
  </si>
  <si>
    <t>城乡社区管理事务</t>
  </si>
  <si>
    <t>城乡--行政运行</t>
  </si>
  <si>
    <t>城乡--一般行政管理事务</t>
  </si>
  <si>
    <t>城乡--机关服务</t>
  </si>
  <si>
    <t>其他城乡社区管理事务支出</t>
  </si>
  <si>
    <t>农林水事务</t>
  </si>
  <si>
    <t>林业和草原</t>
  </si>
  <si>
    <t>林业--行政运行</t>
  </si>
  <si>
    <t>林业--机关服务</t>
  </si>
  <si>
    <t>其他林业和草原支出</t>
  </si>
  <si>
    <t>扶贫</t>
  </si>
  <si>
    <t>自然资源海洋气象等支出</t>
  </si>
  <si>
    <t>自然资源事务</t>
  </si>
  <si>
    <t>自然资源--行政运行</t>
  </si>
  <si>
    <t>自然资源--机关服务</t>
  </si>
  <si>
    <t>土地资源储备支出</t>
  </si>
  <si>
    <t>地质矿产资源利用与保护</t>
  </si>
  <si>
    <t>住房保障支出</t>
  </si>
  <si>
    <t>保障性安居工程支出</t>
  </si>
  <si>
    <t>廉租住房</t>
  </si>
  <si>
    <t>农村危房改造</t>
  </si>
  <si>
    <t>保障性住房租金补贴</t>
  </si>
  <si>
    <t>住房改革支出</t>
  </si>
  <si>
    <t>住房公积金</t>
  </si>
  <si>
    <t>购房补贴</t>
  </si>
  <si>
    <t>附件6</t>
  </si>
  <si>
    <t>雷州市2019年机构改革预算单位经费科目调整表（基金）</t>
  </si>
  <si>
    <t>城乡社区支出</t>
  </si>
  <si>
    <t>国有土地使用权出让收入及对应专项债务收入安排的支出</t>
  </si>
  <si>
    <t>其他支出</t>
  </si>
  <si>
    <t>彩票公益金安排的支出</t>
  </si>
  <si>
    <t>用于体育事业的彩票公益金支出</t>
  </si>
  <si>
    <t>用于城乡医疗救助的彩票公益金支出</t>
  </si>
</sst>
</file>

<file path=xl/styles.xml><?xml version="1.0" encoding="utf-8"?>
<styleSheet xmlns="http://schemas.openxmlformats.org/spreadsheetml/2006/main">
  <numFmts count="8">
    <numFmt numFmtId="41" formatCode="_ * #,##0_ ;_ * \-#,##0_ ;_ * &quot;-&quot;_ ;_ @_ "/>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177" formatCode="yyyy&quot;年&quot;m&quot;月&quot;d&quot;日&quot;;@"/>
    <numFmt numFmtId="178" formatCode="0.00_ "/>
    <numFmt numFmtId="179" formatCode="#,##0.00_);[Red]\(#,##0.00\)"/>
  </numFmts>
  <fonts count="101">
    <font>
      <sz val="9"/>
      <name val="宋体"/>
      <charset val="134"/>
    </font>
    <font>
      <sz val="10"/>
      <name val="宋体"/>
      <charset val="134"/>
      <scheme val="minor"/>
    </font>
    <font>
      <sz val="12"/>
      <name val="宋体"/>
      <charset val="134"/>
      <scheme val="minor"/>
    </font>
    <font>
      <b/>
      <sz val="12"/>
      <name val="宋体"/>
      <charset val="134"/>
      <scheme val="minor"/>
    </font>
    <font>
      <b/>
      <sz val="11"/>
      <name val="宋体"/>
      <charset val="134"/>
      <scheme val="minor"/>
    </font>
    <font>
      <sz val="11"/>
      <name val="宋体"/>
      <charset val="134"/>
      <scheme val="minor"/>
    </font>
    <font>
      <b/>
      <sz val="14"/>
      <name val="宋体"/>
      <charset val="134"/>
      <scheme val="minor"/>
    </font>
    <font>
      <b/>
      <sz val="20"/>
      <name val="宋体"/>
      <charset val="134"/>
    </font>
    <font>
      <sz val="20"/>
      <name val="宋体"/>
      <charset val="134"/>
    </font>
    <font>
      <sz val="10"/>
      <name val="宋体"/>
      <charset val="134"/>
    </font>
    <font>
      <sz val="12"/>
      <name val="宋体"/>
      <charset val="134"/>
    </font>
    <font>
      <b/>
      <sz val="11"/>
      <name val="Arial"/>
      <charset val="134"/>
    </font>
    <font>
      <sz val="11"/>
      <name val="Arial"/>
      <charset val="134"/>
    </font>
    <font>
      <b/>
      <sz val="12"/>
      <name val="Arial"/>
      <charset val="134"/>
    </font>
    <font>
      <sz val="9"/>
      <color theme="1"/>
      <name val="宋体"/>
      <charset val="134"/>
    </font>
    <font>
      <b/>
      <sz val="16"/>
      <color theme="1"/>
      <name val="宋体"/>
      <charset val="134"/>
    </font>
    <font>
      <b/>
      <sz val="12"/>
      <color theme="1"/>
      <name val="宋体"/>
      <charset val="134"/>
    </font>
    <font>
      <sz val="10"/>
      <color theme="1"/>
      <name val="Arial"/>
      <charset val="0"/>
    </font>
    <font>
      <sz val="9"/>
      <color theme="1"/>
      <name val="Arial"/>
      <charset val="0"/>
    </font>
    <font>
      <b/>
      <sz val="14"/>
      <color theme="1"/>
      <name val="宋体"/>
      <charset val="134"/>
    </font>
    <font>
      <b/>
      <sz val="20"/>
      <color theme="1"/>
      <name val="宋体"/>
      <charset val="134"/>
    </font>
    <font>
      <sz val="12"/>
      <color theme="1"/>
      <name val="宋体"/>
      <charset val="134"/>
    </font>
    <font>
      <sz val="12"/>
      <color theme="1"/>
      <name val="Arial"/>
      <charset val="0"/>
    </font>
    <font>
      <sz val="11"/>
      <color theme="1"/>
      <name val="宋体"/>
      <charset val="134"/>
    </font>
    <font>
      <b/>
      <sz val="14"/>
      <color theme="1"/>
      <name val="Arial"/>
      <charset val="134"/>
    </font>
    <font>
      <b/>
      <sz val="12"/>
      <color theme="1"/>
      <name val="Arial"/>
      <charset val="134"/>
    </font>
    <font>
      <sz val="11"/>
      <color theme="1"/>
      <name val="Arial"/>
      <charset val="0"/>
    </font>
    <font>
      <sz val="11"/>
      <color theme="1"/>
      <name val="宋体"/>
      <charset val="134"/>
      <scheme val="minor"/>
    </font>
    <font>
      <sz val="11"/>
      <color theme="1"/>
      <name val="宋体"/>
      <charset val="0"/>
      <scheme val="minor"/>
    </font>
    <font>
      <sz val="10"/>
      <color theme="1"/>
      <name val="宋体"/>
      <charset val="0"/>
    </font>
    <font>
      <sz val="10"/>
      <color theme="1"/>
      <name val="宋体"/>
      <charset val="134"/>
    </font>
    <font>
      <b/>
      <sz val="9"/>
      <color theme="1"/>
      <name val="宋体"/>
      <charset val="134"/>
    </font>
    <font>
      <sz val="11"/>
      <color theme="1"/>
      <name val="宋体"/>
      <charset val="0"/>
    </font>
    <font>
      <b/>
      <sz val="12"/>
      <color theme="1"/>
      <name val="宋体"/>
      <charset val="0"/>
    </font>
    <font>
      <b/>
      <sz val="12"/>
      <color theme="1"/>
      <name val="Arial"/>
      <charset val="0"/>
    </font>
    <font>
      <sz val="11"/>
      <color theme="1"/>
      <name val="Arial"/>
      <charset val="134"/>
    </font>
    <font>
      <sz val="12"/>
      <color theme="1"/>
      <name val="宋体"/>
      <charset val="134"/>
      <scheme val="minor"/>
    </font>
    <font>
      <b/>
      <sz val="16"/>
      <color theme="1"/>
      <name val="宋体"/>
      <charset val="0"/>
    </font>
    <font>
      <b/>
      <sz val="14"/>
      <color theme="1"/>
      <name val="Arial"/>
      <charset val="0"/>
    </font>
    <font>
      <b/>
      <sz val="11"/>
      <color theme="1"/>
      <name val="宋体"/>
      <charset val="134"/>
    </font>
    <font>
      <b/>
      <sz val="18"/>
      <color theme="1"/>
      <name val="宋体"/>
      <charset val="134"/>
    </font>
    <font>
      <sz val="11"/>
      <color theme="1"/>
      <name val="Times New Roman"/>
      <charset val="0"/>
    </font>
    <font>
      <b/>
      <sz val="11"/>
      <color theme="1"/>
      <name val="宋体"/>
      <charset val="134"/>
      <scheme val="minor"/>
    </font>
    <font>
      <b/>
      <sz val="11"/>
      <color theme="1"/>
      <name val="Times New Roman"/>
      <charset val="0"/>
    </font>
    <font>
      <b/>
      <sz val="10"/>
      <color theme="1"/>
      <name val="Times New Roman"/>
      <charset val="0"/>
    </font>
    <font>
      <sz val="10"/>
      <color theme="1"/>
      <name val="Times New Roman"/>
      <charset val="0"/>
    </font>
    <font>
      <b/>
      <sz val="10"/>
      <color theme="1"/>
      <name val="宋体"/>
      <charset val="134"/>
    </font>
    <font>
      <sz val="10"/>
      <name val="Arial"/>
      <charset val="0"/>
    </font>
    <font>
      <sz val="12"/>
      <name val="Arial"/>
      <charset val="0"/>
    </font>
    <font>
      <sz val="11"/>
      <name val="Arial"/>
      <charset val="0"/>
    </font>
    <font>
      <b/>
      <sz val="16"/>
      <name val="Arial"/>
      <charset val="0"/>
    </font>
    <font>
      <b/>
      <sz val="14"/>
      <name val="Arial"/>
      <charset val="0"/>
    </font>
    <font>
      <b/>
      <sz val="14"/>
      <name val="宋体"/>
      <charset val="134"/>
    </font>
    <font>
      <b/>
      <sz val="11"/>
      <name val="宋体"/>
      <charset val="134"/>
    </font>
    <font>
      <b/>
      <sz val="9"/>
      <name val="宋体"/>
      <charset val="134"/>
    </font>
    <font>
      <sz val="9"/>
      <name val="Arial"/>
      <charset val="0"/>
    </font>
    <font>
      <sz val="10"/>
      <name val="宋体"/>
      <charset val="0"/>
    </font>
    <font>
      <b/>
      <sz val="18"/>
      <name val="宋体"/>
      <charset val="134"/>
      <scheme val="minor"/>
    </font>
    <font>
      <b/>
      <sz val="18"/>
      <name val="Arial"/>
      <charset val="134"/>
    </font>
    <font>
      <b/>
      <sz val="18"/>
      <name val="宋体"/>
      <charset val="134"/>
    </font>
    <font>
      <b/>
      <sz val="12"/>
      <name val="宋体"/>
      <charset val="134"/>
    </font>
    <font>
      <b/>
      <sz val="12"/>
      <name val="Arial"/>
      <charset val="0"/>
    </font>
    <font>
      <sz val="11"/>
      <name val="宋体"/>
      <charset val="134"/>
    </font>
    <font>
      <b/>
      <sz val="16"/>
      <name val="宋体"/>
      <charset val="0"/>
    </font>
    <font>
      <b/>
      <sz val="16"/>
      <name val="Arial"/>
      <charset val="134"/>
    </font>
    <font>
      <b/>
      <sz val="16"/>
      <name val="宋体"/>
      <charset val="134"/>
    </font>
    <font>
      <b/>
      <sz val="14"/>
      <name val="Arial"/>
      <charset val="134"/>
    </font>
    <font>
      <sz val="11"/>
      <name val="宋体"/>
      <charset val="0"/>
    </font>
    <font>
      <b/>
      <sz val="14"/>
      <name val="宋体"/>
      <charset val="0"/>
    </font>
    <font>
      <b/>
      <sz val="11"/>
      <name val="Arial"/>
      <charset val="0"/>
    </font>
    <font>
      <b/>
      <sz val="11"/>
      <name val="宋体"/>
      <charset val="0"/>
    </font>
    <font>
      <b/>
      <sz val="10"/>
      <name val="Arial"/>
      <charset val="0"/>
    </font>
    <font>
      <sz val="16"/>
      <name val="Arial"/>
      <charset val="0"/>
    </font>
    <font>
      <sz val="16"/>
      <name val="宋体"/>
      <charset val="134"/>
    </font>
    <font>
      <b/>
      <sz val="10"/>
      <name val="宋体"/>
      <charset val="134"/>
    </font>
    <font>
      <sz val="10"/>
      <name val="Times New Roman"/>
      <charset val="0"/>
    </font>
    <font>
      <sz val="10"/>
      <name val="Times New Roman"/>
      <charset val="134"/>
    </font>
    <font>
      <sz val="8"/>
      <name val="宋体"/>
      <charset val="134"/>
    </font>
    <font>
      <b/>
      <sz val="11"/>
      <color theme="1"/>
      <name val="宋体"/>
      <charset val="0"/>
      <scheme val="minor"/>
    </font>
    <font>
      <sz val="11"/>
      <color rgb="FF9C0006"/>
      <name val="宋体"/>
      <charset val="0"/>
      <scheme val="minor"/>
    </font>
    <font>
      <b/>
      <sz val="11"/>
      <color theme="3"/>
      <name val="宋体"/>
      <charset val="134"/>
      <scheme val="minor"/>
    </font>
    <font>
      <sz val="11"/>
      <color rgb="FFFA7D00"/>
      <name val="宋体"/>
      <charset val="0"/>
      <scheme val="minor"/>
    </font>
    <font>
      <u/>
      <sz val="11"/>
      <color rgb="FF0000FF"/>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sz val="10"/>
      <color theme="1"/>
      <name val="新宋体"/>
      <charset val="0"/>
    </font>
    <font>
      <sz val="10"/>
      <color theme="1"/>
      <name val="Arial"/>
      <charset val="134"/>
    </font>
    <font>
      <b/>
      <sz val="9"/>
      <name val="宋体"/>
      <charset val="134"/>
    </font>
    <font>
      <sz val="9"/>
      <name val="宋体"/>
      <charset val="134"/>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27" fillId="0" borderId="0" applyFont="0" applyFill="0" applyBorder="0" applyAlignment="0" applyProtection="0">
      <alignment vertical="center"/>
    </xf>
    <xf numFmtId="0" fontId="28" fillId="4" borderId="0" applyNumberFormat="0" applyBorder="0" applyAlignment="0" applyProtection="0">
      <alignment vertical="center"/>
    </xf>
    <xf numFmtId="0" fontId="85" fillId="7" borderId="12"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11" borderId="0" applyNumberFormat="0" applyBorder="0" applyAlignment="0" applyProtection="0">
      <alignment vertical="center"/>
    </xf>
    <xf numFmtId="0" fontId="79" fillId="2" borderId="0" applyNumberFormat="0" applyBorder="0" applyAlignment="0" applyProtection="0">
      <alignment vertical="center"/>
    </xf>
    <xf numFmtId="43" fontId="27" fillId="0" borderId="0" applyFont="0" applyFill="0" applyBorder="0" applyAlignment="0" applyProtection="0">
      <alignment vertical="center"/>
    </xf>
    <xf numFmtId="0" fontId="83" fillId="15" borderId="0" applyNumberFormat="0" applyBorder="0" applyAlignment="0" applyProtection="0">
      <alignment vertical="center"/>
    </xf>
    <xf numFmtId="0" fontId="82" fillId="0" borderId="0" applyNumberFormat="0" applyFill="0" applyBorder="0" applyAlignment="0" applyProtection="0">
      <alignment vertical="center"/>
    </xf>
    <xf numFmtId="9" fontId="27" fillId="0" borderId="0" applyFont="0" applyFill="0" applyBorder="0" applyAlignment="0" applyProtection="0">
      <alignment vertical="center"/>
    </xf>
    <xf numFmtId="0" fontId="88" fillId="0" borderId="0" applyNumberFormat="0" applyFill="0" applyBorder="0" applyAlignment="0" applyProtection="0">
      <alignment vertical="center"/>
    </xf>
    <xf numFmtId="0" fontId="27" fillId="6" borderId="13" applyNumberFormat="0" applyFont="0" applyAlignment="0" applyProtection="0">
      <alignment vertical="center"/>
    </xf>
    <xf numFmtId="0" fontId="83" fillId="3" borderId="0" applyNumberFormat="0" applyBorder="0" applyAlignment="0" applyProtection="0">
      <alignment vertical="center"/>
    </xf>
    <xf numFmtId="0" fontId="8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7" fillId="0" borderId="15" applyNumberFormat="0" applyFill="0" applyAlignment="0" applyProtection="0">
      <alignment vertical="center"/>
    </xf>
    <xf numFmtId="0" fontId="10" fillId="0" borderId="0">
      <alignment vertical="center"/>
    </xf>
    <xf numFmtId="0" fontId="92" fillId="0" borderId="15" applyNumberFormat="0" applyFill="0" applyAlignment="0" applyProtection="0">
      <alignment vertical="center"/>
    </xf>
    <xf numFmtId="0" fontId="83" fillId="18" borderId="0" applyNumberFormat="0" applyBorder="0" applyAlignment="0" applyProtection="0">
      <alignment vertical="center"/>
    </xf>
    <xf numFmtId="0" fontId="80" fillId="0" borderId="16" applyNumberFormat="0" applyFill="0" applyAlignment="0" applyProtection="0">
      <alignment vertical="center"/>
    </xf>
    <xf numFmtId="0" fontId="83" fillId="21" borderId="0" applyNumberFormat="0" applyBorder="0" applyAlignment="0" applyProtection="0">
      <alignment vertical="center"/>
    </xf>
    <xf numFmtId="0" fontId="86" fillId="5" borderId="14" applyNumberFormat="0" applyAlignment="0" applyProtection="0">
      <alignment vertical="center"/>
    </xf>
    <xf numFmtId="0" fontId="84" fillId="5" borderId="12" applyNumberFormat="0" applyAlignment="0" applyProtection="0">
      <alignment vertical="center"/>
    </xf>
    <xf numFmtId="0" fontId="90" fillId="16" borderId="17" applyNumberFormat="0" applyAlignment="0" applyProtection="0">
      <alignment vertical="center"/>
    </xf>
    <xf numFmtId="0" fontId="28" fillId="23" borderId="0" applyNumberFormat="0" applyBorder="0" applyAlignment="0" applyProtection="0">
      <alignment vertical="center"/>
    </xf>
    <xf numFmtId="0" fontId="83" fillId="26" borderId="0" applyNumberFormat="0" applyBorder="0" applyAlignment="0" applyProtection="0">
      <alignment vertical="center"/>
    </xf>
    <xf numFmtId="0" fontId="81" fillId="0" borderId="11" applyNumberFormat="0" applyFill="0" applyAlignment="0" applyProtection="0">
      <alignment vertical="center"/>
    </xf>
    <xf numFmtId="0" fontId="78" fillId="0" borderId="10" applyNumberFormat="0" applyFill="0" applyAlignment="0" applyProtection="0">
      <alignment vertical="center"/>
    </xf>
    <xf numFmtId="0" fontId="94" fillId="27" borderId="0" applyNumberFormat="0" applyBorder="0" applyAlignment="0" applyProtection="0">
      <alignment vertical="center"/>
    </xf>
    <xf numFmtId="0" fontId="95" fillId="28" borderId="0" applyNumberFormat="0" applyBorder="0" applyAlignment="0" applyProtection="0">
      <alignment vertical="center"/>
    </xf>
    <xf numFmtId="0" fontId="28" fillId="17" borderId="0" applyNumberFormat="0" applyBorder="0" applyAlignment="0" applyProtection="0">
      <alignment vertical="center"/>
    </xf>
    <xf numFmtId="0" fontId="83"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20" borderId="0" applyNumberFormat="0" applyBorder="0" applyAlignment="0" applyProtection="0">
      <alignment vertical="center"/>
    </xf>
    <xf numFmtId="0" fontId="28" fillId="22" borderId="0" applyNumberFormat="0" applyBorder="0" applyAlignment="0" applyProtection="0">
      <alignment vertical="center"/>
    </xf>
    <xf numFmtId="0" fontId="83" fillId="32" borderId="0" applyNumberFormat="0" applyBorder="0" applyAlignment="0" applyProtection="0">
      <alignment vertical="center"/>
    </xf>
    <xf numFmtId="0" fontId="83" fillId="10"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0" fontId="83" fillId="19" borderId="0" applyNumberFormat="0" applyBorder="0" applyAlignment="0" applyProtection="0">
      <alignment vertical="center"/>
    </xf>
    <xf numFmtId="0" fontId="28" fillId="25" borderId="0" applyNumberFormat="0" applyBorder="0" applyAlignment="0" applyProtection="0">
      <alignment vertical="center"/>
    </xf>
    <xf numFmtId="0" fontId="83" fillId="13" borderId="0" applyNumberFormat="0" applyBorder="0" applyAlignment="0" applyProtection="0">
      <alignment vertical="center"/>
    </xf>
    <xf numFmtId="0" fontId="83" fillId="8" borderId="0" applyNumberFormat="0" applyBorder="0" applyAlignment="0" applyProtection="0">
      <alignment vertical="center"/>
    </xf>
    <xf numFmtId="0" fontId="28" fillId="12" borderId="0" applyNumberFormat="0" applyBorder="0" applyAlignment="0" applyProtection="0">
      <alignment vertical="center"/>
    </xf>
    <xf numFmtId="0" fontId="83" fillId="24" borderId="0" applyNumberFormat="0" applyBorder="0" applyAlignment="0" applyProtection="0">
      <alignment vertical="center"/>
    </xf>
    <xf numFmtId="0" fontId="10" fillId="0" borderId="0"/>
    <xf numFmtId="43" fontId="10" fillId="0" borderId="0" applyFont="0" applyFill="0" applyBorder="0" applyAlignment="0" applyProtection="0">
      <alignment vertical="center"/>
    </xf>
    <xf numFmtId="0" fontId="10" fillId="0" borderId="0">
      <alignment vertical="center"/>
    </xf>
    <xf numFmtId="0" fontId="0" fillId="0" borderId="0"/>
  </cellStyleXfs>
  <cellXfs count="302">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6" fillId="0" borderId="0" xfId="0" applyFont="1" applyFill="1" applyAlignment="1">
      <alignment horizontal="right" vertical="center"/>
    </xf>
    <xf numFmtId="0" fontId="7" fillId="0" borderId="0" xfId="0" applyFont="1" applyFill="1" applyAlignment="1">
      <alignment horizontal="center" vertical="center" wrapText="1"/>
    </xf>
    <xf numFmtId="0" fontId="8" fillId="0" borderId="0" xfId="0" applyFont="1" applyFill="1" applyAlignment="1">
      <alignment horizontal="right" vertical="center" wrapText="1"/>
    </xf>
    <xf numFmtId="0" fontId="9" fillId="0" borderId="0" xfId="0" applyFont="1" applyFill="1" applyAlignment="1">
      <alignment horizontal="center" vertical="center" wrapText="1"/>
    </xf>
    <xf numFmtId="31" fontId="9" fillId="0" borderId="0" xfId="0" applyNumberFormat="1"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Fill="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xf>
    <xf numFmtId="0" fontId="4" fillId="0" borderId="1" xfId="0" applyFont="1" applyFill="1" applyBorder="1" applyAlignment="1">
      <alignment horizontal="left" vertical="center" wrapText="1"/>
    </xf>
    <xf numFmtId="176" fontId="11" fillId="0" borderId="1" xfId="0" applyNumberFormat="1" applyFont="1" applyFill="1" applyBorder="1" applyAlignment="1">
      <alignment horizontal="right" vertical="center" wrapText="1"/>
    </xf>
    <xf numFmtId="176" fontId="11"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12" fillId="0" borderId="1" xfId="0" applyFont="1" applyFill="1" applyBorder="1" applyAlignment="1">
      <alignment horizontal="right" vertical="center" indent="3"/>
    </xf>
    <xf numFmtId="0" fontId="5" fillId="0" borderId="1" xfId="0" applyFont="1" applyFill="1" applyBorder="1" applyAlignment="1">
      <alignment horizontal="left" vertical="center" wrapText="1" indent="2"/>
    </xf>
    <xf numFmtId="176" fontId="12" fillId="0" borderId="1" xfId="0" applyNumberFormat="1" applyFont="1" applyFill="1" applyBorder="1" applyAlignment="1">
      <alignment horizontal="right" vertical="center" wrapText="1"/>
    </xf>
    <xf numFmtId="0" fontId="12" fillId="0" borderId="1" xfId="0" applyNumberFormat="1" applyFont="1" applyFill="1" applyBorder="1" applyAlignment="1">
      <alignment horizontal="right" vertical="center" indent="1"/>
    </xf>
    <xf numFmtId="0" fontId="5" fillId="0" borderId="1" xfId="0" applyFont="1" applyFill="1" applyBorder="1" applyAlignment="1">
      <alignment horizontal="left" vertical="center" wrapText="1" indent="4"/>
    </xf>
    <xf numFmtId="176" fontId="12" fillId="0" borderId="1" xfId="0" applyNumberFormat="1" applyFont="1" applyFill="1" applyBorder="1" applyAlignment="1">
      <alignment horizontal="right" vertical="center"/>
    </xf>
    <xf numFmtId="0" fontId="12" fillId="0" borderId="1" xfId="0" applyNumberFormat="1" applyFont="1" applyFill="1" applyBorder="1" applyAlignment="1">
      <alignment horizontal="right" vertical="center" indent="3"/>
    </xf>
    <xf numFmtId="0" fontId="4" fillId="0" borderId="0" xfId="0" applyFont="1" applyFill="1" applyAlignment="1">
      <alignment horizontal="center" vertical="center"/>
    </xf>
    <xf numFmtId="0" fontId="5" fillId="0" borderId="0" xfId="0" applyFont="1" applyFill="1" applyAlignment="1">
      <alignment horizontal="center" vertical="center"/>
    </xf>
    <xf numFmtId="176" fontId="13"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12" fillId="0" borderId="1" xfId="0" applyFont="1" applyFill="1" applyBorder="1" applyAlignment="1">
      <alignment horizontal="right" vertical="center" indent="1"/>
    </xf>
    <xf numFmtId="0" fontId="11" fillId="0" borderId="1" xfId="0" applyNumberFormat="1" applyFont="1" applyFill="1" applyBorder="1" applyAlignment="1">
      <alignment horizontal="left" vertical="center"/>
    </xf>
    <xf numFmtId="0" fontId="14" fillId="0" borderId="0" xfId="0" applyFont="1" applyFill="1"/>
    <xf numFmtId="0" fontId="15" fillId="0" borderId="0" xfId="0" applyFont="1" applyFill="1"/>
    <xf numFmtId="0" fontId="16" fillId="0" borderId="0" xfId="0" applyFont="1" applyFill="1"/>
    <xf numFmtId="0" fontId="17" fillId="0" borderId="0" xfId="0" applyFont="1" applyFill="1" applyBorder="1" applyAlignment="1">
      <alignment vertical="center" wrapText="1"/>
    </xf>
    <xf numFmtId="0" fontId="17" fillId="0" borderId="0" xfId="0" applyFont="1" applyFill="1" applyAlignment="1">
      <alignment vertical="center" wrapText="1"/>
    </xf>
    <xf numFmtId="0" fontId="14" fillId="0" borderId="0" xfId="0" applyFont="1" applyFill="1" applyAlignment="1">
      <alignment horizontal="left"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9" fillId="0" borderId="0" xfId="0" applyFont="1" applyFill="1" applyBorder="1" applyAlignment="1">
      <alignment horizontal="right" vertical="center" wrapText="1"/>
    </xf>
    <xf numFmtId="0" fontId="20"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177" fontId="22" fillId="0" borderId="0" xfId="0" applyNumberFormat="1" applyFont="1" applyFill="1" applyBorder="1" applyAlignment="1">
      <alignment horizontal="left" vertical="center" wrapText="1"/>
    </xf>
    <xf numFmtId="177" fontId="22" fillId="0" borderId="0" xfId="0" applyNumberFormat="1" applyFont="1" applyFill="1" applyBorder="1" applyAlignment="1">
      <alignment horizontal="center" vertical="center" wrapText="1"/>
    </xf>
    <xf numFmtId="176" fontId="21"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176" fontId="2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76" fontId="24" fillId="0" borderId="1" xfId="0" applyNumberFormat="1" applyFont="1" applyFill="1" applyBorder="1" applyAlignment="1">
      <alignment vertical="center" wrapText="1"/>
    </xf>
    <xf numFmtId="176"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76" fontId="25" fillId="0" borderId="1" xfId="0" applyNumberFormat="1" applyFont="1" applyFill="1" applyBorder="1" applyAlignment="1">
      <alignment horizontal="right" vertical="center" wrapText="1"/>
    </xf>
    <xf numFmtId="17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1" xfId="0" applyNumberFormat="1" applyFont="1" applyFill="1" applyBorder="1" applyAlignment="1">
      <alignment vertical="center" wrapText="1"/>
    </xf>
    <xf numFmtId="0" fontId="23" fillId="0" borderId="1" xfId="0" applyFont="1" applyFill="1" applyBorder="1" applyAlignment="1">
      <alignment vertical="center" wrapText="1"/>
    </xf>
    <xf numFmtId="176" fontId="26" fillId="0" borderId="1" xfId="0" applyNumberFormat="1" applyFont="1" applyFill="1" applyBorder="1" applyAlignment="1">
      <alignment horizontal="right" vertical="center" wrapText="1"/>
    </xf>
    <xf numFmtId="0" fontId="29"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8" fillId="0" borderId="1" xfId="0" applyFont="1" applyFill="1" applyBorder="1" applyAlignment="1">
      <alignment vertical="center" wrapText="1"/>
    </xf>
    <xf numFmtId="0" fontId="30" fillId="0" borderId="1" xfId="0" applyFont="1" applyFill="1" applyBorder="1" applyAlignment="1">
      <alignment horizontal="center" vertical="center"/>
    </xf>
    <xf numFmtId="0" fontId="31" fillId="0" borderId="0" xfId="0" applyFont="1" applyFill="1"/>
    <xf numFmtId="176" fontId="23" fillId="0" borderId="1" xfId="50" applyNumberFormat="1" applyFont="1" applyFill="1" applyBorder="1" applyAlignment="1">
      <alignment vertical="center" wrapText="1"/>
    </xf>
    <xf numFmtId="176" fontId="26" fillId="0" borderId="1" xfId="50" applyNumberFormat="1" applyFont="1" applyFill="1" applyBorder="1" applyAlignment="1">
      <alignment vertical="center" wrapText="1"/>
    </xf>
    <xf numFmtId="0" fontId="23" fillId="0" borderId="1" xfId="50" applyFont="1" applyFill="1" applyBorder="1" applyAlignment="1">
      <alignment horizontal="center" vertical="center" wrapText="1"/>
    </xf>
    <xf numFmtId="0" fontId="29" fillId="0" borderId="1" xfId="50"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23" fillId="0" borderId="1" xfId="50" applyFont="1" applyFill="1" applyBorder="1" applyAlignment="1">
      <alignment horizontal="left" vertical="center" wrapText="1"/>
    </xf>
    <xf numFmtId="0" fontId="26" fillId="0" borderId="1" xfId="50" applyFont="1" applyFill="1" applyBorder="1" applyAlignment="1">
      <alignment horizontal="center" vertical="center" wrapText="1"/>
    </xf>
    <xf numFmtId="0" fontId="26" fillId="0" borderId="1" xfId="50" applyFont="1" applyFill="1" applyBorder="1" applyAlignment="1">
      <alignment horizontal="left" vertical="center" wrapText="1"/>
    </xf>
    <xf numFmtId="0" fontId="27" fillId="0" borderId="1" xfId="50" applyFont="1" applyFill="1" applyBorder="1" applyAlignment="1">
      <alignment vertical="center" wrapText="1"/>
    </xf>
    <xf numFmtId="176" fontId="26" fillId="0" borderId="1" xfId="50" applyNumberFormat="1" applyFont="1" applyFill="1" applyBorder="1" applyAlignment="1">
      <alignment horizontal="right" vertical="center" wrapText="1"/>
    </xf>
    <xf numFmtId="0" fontId="29" fillId="0" borderId="1" xfId="0"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left" vertical="center" wrapText="1"/>
    </xf>
    <xf numFmtId="0" fontId="34" fillId="0" borderId="1" xfId="0" applyNumberFormat="1" applyFont="1" applyFill="1" applyBorder="1" applyAlignment="1">
      <alignment horizontal="center" vertical="center" wrapText="1"/>
    </xf>
    <xf numFmtId="176" fontId="34" fillId="0" borderId="1" xfId="0" applyNumberFormat="1" applyFont="1" applyFill="1" applyBorder="1" applyAlignment="1">
      <alignment horizontal="right" vertical="center" wrapText="1"/>
    </xf>
    <xf numFmtId="0" fontId="3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5" fillId="0" borderId="1" xfId="50" applyFont="1" applyFill="1" applyBorder="1" applyAlignment="1">
      <alignment horizontal="center" vertical="center" wrapText="1"/>
    </xf>
    <xf numFmtId="0" fontId="35" fillId="0" borderId="1" xfId="50" applyFont="1" applyFill="1" applyBorder="1" applyAlignment="1">
      <alignment vertical="center" wrapText="1"/>
    </xf>
    <xf numFmtId="176" fontId="21" fillId="0" borderId="1" xfId="50" applyNumberFormat="1" applyFont="1" applyFill="1" applyBorder="1" applyAlignment="1">
      <alignment vertical="center" wrapText="1"/>
    </xf>
    <xf numFmtId="176" fontId="35" fillId="0" borderId="1" xfId="50" applyNumberFormat="1" applyFont="1" applyFill="1" applyBorder="1" applyAlignment="1">
      <alignment vertical="center" wrapText="1"/>
    </xf>
    <xf numFmtId="0" fontId="35" fillId="0" borderId="1" xfId="0" applyFont="1" applyFill="1" applyBorder="1" applyAlignment="1">
      <alignment vertical="center" wrapText="1"/>
    </xf>
    <xf numFmtId="0" fontId="21" fillId="0" borderId="1" xfId="0" applyFont="1" applyFill="1" applyBorder="1" applyAlignment="1">
      <alignment horizontal="left" vertical="center" wrapText="1" shrinkToFit="1"/>
    </xf>
    <xf numFmtId="176" fontId="35" fillId="0" borderId="1" xfId="0" applyNumberFormat="1" applyFont="1" applyFill="1" applyBorder="1" applyAlignment="1">
      <alignment horizontal="right" vertical="center" wrapText="1"/>
    </xf>
    <xf numFmtId="0" fontId="36" fillId="0" borderId="1" xfId="0" applyFont="1" applyFill="1" applyBorder="1" applyAlignment="1">
      <alignment vertical="center" wrapText="1"/>
    </xf>
    <xf numFmtId="0" fontId="35" fillId="0"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23" fillId="0" borderId="1" xfId="0" applyFont="1" applyFill="1" applyBorder="1" applyAlignment="1">
      <alignment horizontal="left" vertical="center" wrapText="1" shrinkToFit="1"/>
    </xf>
    <xf numFmtId="0" fontId="37" fillId="0" borderId="1" xfId="0" applyNumberFormat="1" applyFont="1" applyFill="1" applyBorder="1" applyAlignment="1">
      <alignment horizontal="center" vertical="center" wrapText="1"/>
    </xf>
    <xf numFmtId="0" fontId="37" fillId="0" borderId="1" xfId="0" applyNumberFormat="1" applyFont="1" applyFill="1" applyBorder="1" applyAlignment="1">
      <alignment horizontal="left" vertical="center" wrapText="1"/>
    </xf>
    <xf numFmtId="176" fontId="38" fillId="0" borderId="1" xfId="0" applyNumberFormat="1" applyFont="1" applyFill="1" applyBorder="1" applyAlignment="1">
      <alignment horizontal="right" vertical="center" wrapText="1"/>
    </xf>
    <xf numFmtId="0" fontId="37" fillId="0" borderId="1" xfId="0" applyFont="1" applyFill="1" applyBorder="1" applyAlignment="1">
      <alignment horizontal="center" vertical="center" wrapText="1"/>
    </xf>
    <xf numFmtId="0" fontId="32" fillId="0" borderId="1" xfId="0" applyNumberFormat="1" applyFont="1" applyFill="1" applyBorder="1" applyAlignment="1">
      <alignment vertical="center" wrapText="1"/>
    </xf>
    <xf numFmtId="0" fontId="17" fillId="0" borderId="0" xfId="0" applyFont="1" applyFill="1" applyBorder="1" applyAlignment="1"/>
    <xf numFmtId="0" fontId="14" fillId="0" borderId="0" xfId="0" applyFont="1" applyFill="1" applyBorder="1" applyAlignment="1"/>
    <xf numFmtId="0" fontId="23" fillId="0" borderId="0" xfId="0" applyFont="1" applyFill="1" applyBorder="1" applyAlignment="1"/>
    <xf numFmtId="0" fontId="31" fillId="0" borderId="0" xfId="0" applyFont="1" applyFill="1" applyBorder="1" applyAlignment="1"/>
    <xf numFmtId="0" fontId="39" fillId="0" borderId="0" xfId="0" applyFont="1" applyFill="1" applyBorder="1" applyAlignment="1"/>
    <xf numFmtId="0" fontId="23" fillId="0" borderId="0" xfId="0" applyFont="1" applyFill="1" applyBorder="1" applyAlignment="1">
      <alignment wrapText="1"/>
    </xf>
    <xf numFmtId="0" fontId="14" fillId="0" borderId="0" xfId="0" applyFont="1"/>
    <xf numFmtId="0" fontId="26" fillId="0" borderId="0" xfId="0" applyFont="1" applyFill="1" applyBorder="1" applyAlignment="1"/>
    <xf numFmtId="0" fontId="26" fillId="0" borderId="0" xfId="0" applyFont="1" applyFill="1" applyBorder="1" applyAlignment="1">
      <alignment wrapText="1"/>
    </xf>
    <xf numFmtId="0" fontId="30" fillId="0" borderId="0" xfId="0" applyFont="1" applyFill="1" applyBorder="1" applyAlignment="1"/>
    <xf numFmtId="0" fontId="40" fillId="0" borderId="0" xfId="0" applyFont="1" applyFill="1" applyAlignment="1">
      <alignment horizontal="center" vertical="center"/>
    </xf>
    <xf numFmtId="0" fontId="23" fillId="0" borderId="0" xfId="0" applyFont="1" applyFill="1" applyBorder="1" applyAlignment="1">
      <alignment horizontal="left" vertical="center"/>
    </xf>
    <xf numFmtId="0" fontId="14"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4"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 xfId="0" applyFont="1" applyFill="1" applyBorder="1" applyAlignment="1">
      <alignment horizontal="center" vertical="center"/>
    </xf>
    <xf numFmtId="0" fontId="39"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23" fillId="0" borderId="3"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3" fillId="0" borderId="1" xfId="50" applyFont="1" applyFill="1" applyBorder="1" applyAlignment="1" applyProtection="1">
      <alignment horizontal="center" vertical="center" wrapText="1"/>
      <protection locked="0"/>
    </xf>
    <xf numFmtId="0" fontId="23" fillId="0" borderId="5" xfId="0" applyFont="1" applyFill="1" applyBorder="1" applyAlignment="1">
      <alignment horizontal="center" vertical="center" wrapText="1" shrinkToFit="1"/>
    </xf>
    <xf numFmtId="0" fontId="41" fillId="0" borderId="1" xfId="50" applyFont="1" applyFill="1" applyBorder="1" applyAlignment="1" applyProtection="1">
      <alignment horizontal="center" vertical="center" wrapText="1"/>
      <protection locked="0"/>
    </xf>
    <xf numFmtId="0" fontId="23" fillId="0" borderId="6" xfId="0" applyFont="1" applyFill="1" applyBorder="1" applyAlignment="1">
      <alignment horizontal="center" vertical="center" wrapText="1" shrinkToFit="1"/>
    </xf>
    <xf numFmtId="0" fontId="42" fillId="0" borderId="1" xfId="0" applyFont="1" applyFill="1" applyBorder="1" applyAlignment="1">
      <alignment horizontal="left" vertical="center" shrinkToFit="1"/>
    </xf>
    <xf numFmtId="4" fontId="43" fillId="0" borderId="3" xfId="0" applyNumberFormat="1" applyFont="1" applyFill="1" applyBorder="1" applyAlignment="1">
      <alignment horizontal="right" vertical="center" shrinkToFit="1"/>
    </xf>
    <xf numFmtId="4" fontId="44" fillId="0" borderId="1" xfId="0" applyNumberFormat="1" applyFont="1" applyFill="1" applyBorder="1" applyAlignment="1">
      <alignment horizontal="right" vertical="center" shrinkToFit="1"/>
    </xf>
    <xf numFmtId="0" fontId="39" fillId="0" borderId="1" xfId="0" applyFont="1" applyFill="1" applyBorder="1" applyAlignment="1">
      <alignment horizontal="left" vertical="center" wrapText="1" shrinkToFit="1"/>
    </xf>
    <xf numFmtId="4" fontId="43" fillId="0" borderId="1" xfId="0" applyNumberFormat="1" applyFont="1" applyFill="1" applyBorder="1" applyAlignment="1">
      <alignment horizontal="right" vertical="center" shrinkToFit="1"/>
    </xf>
    <xf numFmtId="4" fontId="41" fillId="0" borderId="1" xfId="0" applyNumberFormat="1" applyFont="1" applyFill="1" applyBorder="1" applyAlignment="1">
      <alignment horizontal="right" vertical="center" shrinkToFit="1"/>
    </xf>
    <xf numFmtId="4" fontId="45" fillId="0" borderId="1" xfId="0" applyNumberFormat="1" applyFont="1" applyFill="1" applyBorder="1" applyAlignment="1">
      <alignment horizontal="right" vertical="center" shrinkToFit="1"/>
    </xf>
    <xf numFmtId="0" fontId="27" fillId="0" borderId="1" xfId="0" applyFont="1" applyFill="1" applyBorder="1" applyAlignment="1">
      <alignment horizontal="left" vertical="center" shrinkToFit="1"/>
    </xf>
    <xf numFmtId="0" fontId="41" fillId="0" borderId="1" xfId="0" applyFont="1" applyFill="1" applyBorder="1" applyAlignment="1">
      <alignment horizontal="right" vertical="center" shrinkToFit="1"/>
    </xf>
    <xf numFmtId="0" fontId="45" fillId="0" borderId="1" xfId="0" applyFont="1" applyFill="1" applyBorder="1" applyAlignment="1">
      <alignment horizontal="right" vertical="center" shrinkToFit="1"/>
    </xf>
    <xf numFmtId="0" fontId="19" fillId="0" borderId="0" xfId="0" applyFont="1" applyFill="1" applyAlignment="1">
      <alignment horizontal="center" vertical="top"/>
    </xf>
    <xf numFmtId="0" fontId="31"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1" xfId="0" applyFont="1" applyFill="1" applyBorder="1" applyAlignment="1">
      <alignment vertical="center" wrapText="1" shrinkToFit="1"/>
    </xf>
    <xf numFmtId="0" fontId="46" fillId="0" borderId="1" xfId="0" applyFont="1" applyFill="1" applyBorder="1" applyAlignment="1">
      <alignment vertical="center" wrapText="1" shrinkToFit="1"/>
    </xf>
    <xf numFmtId="4" fontId="44" fillId="0" borderId="2" xfId="0" applyNumberFormat="1" applyFont="1" applyFill="1" applyBorder="1" applyAlignment="1">
      <alignment horizontal="right" vertical="center" shrinkToFit="1"/>
    </xf>
    <xf numFmtId="0" fontId="30" fillId="0" borderId="1" xfId="0" applyFont="1" applyFill="1" applyBorder="1" applyAlignment="1">
      <alignment vertical="center" wrapText="1" shrinkToFit="1"/>
    </xf>
    <xf numFmtId="0" fontId="23" fillId="0" borderId="1" xfId="0" applyFont="1" applyFill="1" applyBorder="1" applyAlignment="1">
      <alignment horizontal="left" vertical="center" shrinkToFit="1"/>
    </xf>
    <xf numFmtId="0" fontId="39" fillId="0" borderId="1" xfId="0" applyFont="1" applyFill="1" applyBorder="1" applyAlignment="1">
      <alignment horizontal="center" vertical="center" shrinkToFit="1"/>
    </xf>
    <xf numFmtId="0" fontId="39" fillId="0" borderId="1" xfId="0" applyFont="1" applyFill="1" applyBorder="1" applyAlignment="1">
      <alignment horizontal="left" vertical="center" shrinkToFit="1"/>
    </xf>
    <xf numFmtId="0" fontId="42" fillId="0" borderId="1" xfId="0" applyFont="1" applyFill="1" applyBorder="1" applyAlignment="1">
      <alignment horizontal="center" vertical="center" shrinkToFit="1"/>
    </xf>
    <xf numFmtId="0" fontId="43" fillId="0" borderId="1" xfId="0" applyNumberFormat="1" applyFont="1" applyFill="1" applyBorder="1" applyAlignment="1">
      <alignment horizontal="right" vertical="center" shrinkToFit="1"/>
    </xf>
    <xf numFmtId="0" fontId="47"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horizontal="center"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0" fontId="0" fillId="0" borderId="0" xfId="0" applyFont="1" applyFill="1"/>
    <xf numFmtId="0" fontId="52" fillId="0" borderId="0" xfId="0" applyFont="1" applyFill="1"/>
    <xf numFmtId="0" fontId="53" fillId="0" borderId="0" xfId="0" applyFont="1" applyFill="1"/>
    <xf numFmtId="0" fontId="54" fillId="0" borderId="0" xfId="0" applyFont="1" applyFill="1"/>
    <xf numFmtId="0" fontId="50"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vertical="center" wrapText="1"/>
    </xf>
    <xf numFmtId="176" fontId="47" fillId="0" borderId="0" xfId="0" applyNumberFormat="1" applyFont="1" applyFill="1" applyBorder="1" applyAlignment="1">
      <alignment horizontal="right" vertical="center" wrapText="1"/>
    </xf>
    <xf numFmtId="176" fontId="56" fillId="0" borderId="0" xfId="0" applyNumberFormat="1" applyFont="1" applyFill="1" applyBorder="1" applyAlignment="1">
      <alignment horizontal="center" vertical="center" wrapText="1"/>
    </xf>
    <xf numFmtId="178" fontId="47" fillId="0" borderId="0" xfId="0" applyNumberFormat="1" applyFont="1" applyFill="1" applyBorder="1" applyAlignment="1">
      <alignment vertical="center" wrapText="1"/>
    </xf>
    <xf numFmtId="0" fontId="9" fillId="0" borderId="0" xfId="0" applyFont="1" applyFill="1" applyBorder="1" applyAlignment="1">
      <alignment horizontal="left" vertical="center" wrapText="1"/>
    </xf>
    <xf numFmtId="0" fontId="52" fillId="0" borderId="0" xfId="0" applyFont="1" applyFill="1" applyBorder="1" applyAlignment="1">
      <alignment horizontal="right" vertical="center" wrapText="1"/>
    </xf>
    <xf numFmtId="0" fontId="52"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176" fontId="58" fillId="0" borderId="0" xfId="0" applyNumberFormat="1" applyFont="1" applyFill="1" applyBorder="1" applyAlignment="1">
      <alignment horizontal="right" vertical="center" wrapText="1"/>
    </xf>
    <xf numFmtId="176" fontId="59"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177" fontId="48" fillId="0" borderId="0" xfId="0" applyNumberFormat="1" applyFont="1" applyFill="1" applyAlignment="1">
      <alignment horizontal="center" vertical="center" wrapText="1"/>
    </xf>
    <xf numFmtId="176" fontId="10" fillId="0" borderId="0" xfId="0" applyNumberFormat="1" applyFont="1" applyFill="1" applyBorder="1" applyAlignment="1">
      <alignment horizontal="right" vertical="center" wrapText="1"/>
    </xf>
    <xf numFmtId="176" fontId="10" fillId="0" borderId="0" xfId="0" applyNumberFormat="1" applyFont="1" applyFill="1" applyBorder="1" applyAlignment="1">
      <alignment horizontal="center" vertical="center" wrapText="1"/>
    </xf>
    <xf numFmtId="0" fontId="62" fillId="0" borderId="1" xfId="0" applyFont="1" applyFill="1" applyBorder="1" applyAlignment="1">
      <alignment horizontal="center" vertical="center" wrapText="1"/>
    </xf>
    <xf numFmtId="176" fontId="62"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176" fontId="64" fillId="0" borderId="1" xfId="0" applyNumberFormat="1" applyFont="1" applyFill="1" applyBorder="1" applyAlignment="1">
      <alignment horizontal="right" vertical="center" wrapText="1"/>
    </xf>
    <xf numFmtId="176" fontId="65" fillId="0" borderId="1" xfId="0" applyNumberFormat="1" applyFont="1" applyFill="1" applyBorder="1" applyAlignment="1">
      <alignment horizontal="center" vertical="center" wrapText="1"/>
    </xf>
    <xf numFmtId="0" fontId="52" fillId="0" borderId="1" xfId="0" applyFont="1" applyFill="1" applyBorder="1" applyAlignment="1">
      <alignment vertical="center" wrapText="1"/>
    </xf>
    <xf numFmtId="0" fontId="52" fillId="0" borderId="3"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2" xfId="0" applyFont="1" applyFill="1" applyBorder="1" applyAlignment="1">
      <alignment horizontal="center" vertical="center" wrapText="1"/>
    </xf>
    <xf numFmtId="176" fontId="66" fillId="0" borderId="1" xfId="0" applyNumberFormat="1" applyFont="1" applyFill="1" applyBorder="1" applyAlignment="1">
      <alignment horizontal="right" vertical="center" wrapText="1"/>
    </xf>
    <xf numFmtId="176" fontId="52" fillId="0" borderId="1" xfId="0"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62" fillId="0" borderId="1" xfId="0" applyFont="1" applyFill="1" applyBorder="1" applyAlignment="1">
      <alignment vertical="center" wrapText="1"/>
    </xf>
    <xf numFmtId="176" fontId="49" fillId="0" borderId="1" xfId="0" applyNumberFormat="1" applyFont="1" applyFill="1" applyBorder="1" applyAlignment="1">
      <alignment horizontal="right" vertical="center" wrapText="1"/>
    </xf>
    <xf numFmtId="176" fontId="67" fillId="0" borderId="1" xfId="0" applyNumberFormat="1" applyFont="1" applyFill="1" applyBorder="1" applyAlignment="1">
      <alignment horizontal="center" vertical="center" wrapText="1"/>
    </xf>
    <xf numFmtId="176" fontId="51" fillId="0" borderId="1" xfId="0" applyNumberFormat="1" applyFont="1" applyFill="1" applyBorder="1" applyAlignment="1">
      <alignment horizontal="right" vertical="center" wrapText="1"/>
    </xf>
    <xf numFmtId="176" fontId="68"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78" fontId="47" fillId="0" borderId="0" xfId="0" applyNumberFormat="1" applyFont="1" applyFill="1" applyBorder="1" applyAlignment="1">
      <alignment vertical="center"/>
    </xf>
    <xf numFmtId="178" fontId="48" fillId="0" borderId="0" xfId="0" applyNumberFormat="1" applyFont="1" applyFill="1" applyBorder="1" applyAlignment="1">
      <alignment vertical="center"/>
    </xf>
    <xf numFmtId="178" fontId="47" fillId="0" borderId="0" xfId="0" applyNumberFormat="1" applyFont="1" applyFill="1" applyBorder="1" applyAlignment="1">
      <alignment horizontal="center" vertical="center" wrapText="1"/>
    </xf>
    <xf numFmtId="178"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Border="1" applyAlignment="1">
      <alignment vertical="center" wrapText="1"/>
    </xf>
    <xf numFmtId="0" fontId="65" fillId="0" borderId="0" xfId="0" applyFont="1" applyFill="1"/>
    <xf numFmtId="0" fontId="53" fillId="0" borderId="1" xfId="0" applyFont="1" applyFill="1" applyBorder="1" applyAlignment="1">
      <alignment vertical="center" wrapText="1"/>
    </xf>
    <xf numFmtId="0" fontId="53" fillId="0" borderId="1" xfId="0" applyFont="1" applyFill="1" applyBorder="1" applyAlignment="1">
      <alignment horizontal="center" vertical="center" wrapText="1"/>
    </xf>
    <xf numFmtId="176" fontId="69" fillId="0" borderId="1" xfId="0" applyNumberFormat="1" applyFont="1" applyFill="1" applyBorder="1" applyAlignment="1">
      <alignment horizontal="right" vertical="center" wrapText="1"/>
    </xf>
    <xf numFmtId="176" fontId="70"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9" fillId="0" borderId="0" xfId="0" applyFont="1" applyFill="1" applyBorder="1" applyAlignment="1">
      <alignment vertical="center"/>
    </xf>
    <xf numFmtId="0" fontId="69" fillId="0" borderId="0" xfId="0" applyFont="1" applyFill="1" applyBorder="1" applyAlignment="1">
      <alignment vertical="center" wrapText="1"/>
    </xf>
    <xf numFmtId="0" fontId="69" fillId="0" borderId="1" xfId="0" applyNumberFormat="1" applyFont="1" applyFill="1" applyBorder="1" applyAlignment="1">
      <alignment horizontal="center" vertical="center" wrapText="1"/>
    </xf>
    <xf numFmtId="0" fontId="62" fillId="0" borderId="1" xfId="50" applyFont="1" applyFill="1" applyBorder="1" applyAlignment="1">
      <alignment horizontal="center" vertical="center" wrapText="1"/>
    </xf>
    <xf numFmtId="176" fontId="62" fillId="0" borderId="1" xfId="50" applyNumberFormat="1" applyFont="1" applyFill="1" applyBorder="1" applyAlignment="1">
      <alignment vertical="center" wrapText="1"/>
    </xf>
    <xf numFmtId="176" fontId="49" fillId="0" borderId="1" xfId="50" applyNumberFormat="1" applyFont="1" applyFill="1" applyBorder="1" applyAlignment="1">
      <alignment vertical="center" wrapText="1"/>
    </xf>
    <xf numFmtId="176" fontId="67" fillId="0" borderId="1" xfId="50" applyNumberFormat="1" applyFont="1" applyFill="1" applyBorder="1" applyAlignment="1">
      <alignment horizontal="center" vertical="center" wrapText="1"/>
    </xf>
    <xf numFmtId="0" fontId="62" fillId="0" borderId="1" xfId="52" applyFont="1" applyFill="1" applyBorder="1" applyAlignment="1">
      <alignment horizontal="center" vertical="center" wrapText="1"/>
    </xf>
    <xf numFmtId="0" fontId="49" fillId="0" borderId="1" xfId="52" applyNumberFormat="1" applyFont="1" applyFill="1" applyBorder="1" applyAlignment="1">
      <alignment horizontal="center" vertical="center"/>
    </xf>
    <xf numFmtId="0" fontId="67" fillId="0" borderId="1" xfId="52" applyNumberFormat="1" applyFont="1" applyFill="1" applyBorder="1" applyAlignment="1">
      <alignment horizontal="center" vertical="center"/>
    </xf>
    <xf numFmtId="176" fontId="67" fillId="0" borderId="1" xfId="52" applyNumberFormat="1" applyFont="1" applyFill="1" applyBorder="1">
      <alignment vertical="center"/>
    </xf>
    <xf numFmtId="0" fontId="67" fillId="0" borderId="1" xfId="52" applyNumberFormat="1" applyFont="1" applyFill="1" applyBorder="1" applyAlignment="1">
      <alignment horizontal="center" vertical="center" wrapText="1"/>
    </xf>
    <xf numFmtId="176" fontId="67" fillId="0" borderId="1" xfId="52" applyNumberFormat="1" applyFont="1" applyFill="1" applyBorder="1" applyAlignment="1">
      <alignment vertical="center" wrapText="1"/>
    </xf>
    <xf numFmtId="0" fontId="49" fillId="0" borderId="1" xfId="0" applyFont="1" applyFill="1" applyBorder="1" applyAlignment="1">
      <alignment horizontal="center" vertical="center" wrapText="1" shrinkToFit="1"/>
    </xf>
    <xf numFmtId="176" fontId="67" fillId="0" borderId="1" xfId="0" applyNumberFormat="1" applyFont="1" applyFill="1" applyBorder="1" applyAlignment="1">
      <alignment vertical="center" wrapText="1"/>
    </xf>
    <xf numFmtId="0" fontId="67" fillId="0" borderId="1" xfId="0" applyFont="1" applyFill="1" applyBorder="1" applyAlignment="1">
      <alignment vertical="center" wrapText="1"/>
    </xf>
    <xf numFmtId="0" fontId="65" fillId="0" borderId="1" xfId="0" applyFont="1" applyFill="1" applyBorder="1" applyAlignment="1">
      <alignment horizontal="center" vertical="center" wrapText="1"/>
    </xf>
    <xf numFmtId="176" fontId="50" fillId="0" borderId="1" xfId="50" applyNumberFormat="1" applyFont="1" applyFill="1" applyBorder="1" applyAlignment="1">
      <alignment horizontal="right" vertical="center" wrapText="1"/>
    </xf>
    <xf numFmtId="176" fontId="63" fillId="0" borderId="1" xfId="50" applyNumberFormat="1" applyFont="1" applyFill="1" applyBorder="1" applyAlignment="1">
      <alignment horizontal="center" vertical="center" wrapText="1"/>
    </xf>
    <xf numFmtId="0" fontId="49" fillId="0" borderId="1" xfId="0" applyFont="1" applyFill="1" applyBorder="1" applyAlignment="1">
      <alignment vertical="center" wrapText="1"/>
    </xf>
    <xf numFmtId="0" fontId="71" fillId="0" borderId="0" xfId="0" applyFont="1" applyFill="1" applyBorder="1" applyAlignment="1">
      <alignment vertical="center"/>
    </xf>
    <xf numFmtId="0" fontId="72" fillId="0" borderId="0" xfId="0" applyFont="1" applyFill="1" applyBorder="1" applyAlignment="1">
      <alignment vertical="center" wrapText="1"/>
    </xf>
    <xf numFmtId="0" fontId="71" fillId="0" borderId="0" xfId="0" applyFont="1" applyFill="1" applyBorder="1" applyAlignment="1">
      <alignment vertical="center" wrapText="1"/>
    </xf>
    <xf numFmtId="0" fontId="73" fillId="0" borderId="0" xfId="0" applyFont="1" applyFill="1"/>
    <xf numFmtId="0" fontId="0"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xf numFmtId="0" fontId="0" fillId="0" borderId="0" xfId="0" applyFont="1" applyFill="1" applyBorder="1" applyAlignment="1">
      <alignment horizontal="center" vertical="center"/>
    </xf>
    <xf numFmtId="3" fontId="0" fillId="0" borderId="0" xfId="0" applyNumberFormat="1" applyFont="1" applyFill="1" applyBorder="1" applyAlignment="1"/>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59" fillId="0" borderId="0" xfId="0" applyFont="1" applyFill="1" applyAlignment="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4" fillId="0" borderId="1" xfId="20" applyFont="1" applyFill="1" applyBorder="1" applyAlignment="1">
      <alignment horizontal="left" vertical="center" wrapText="1"/>
    </xf>
    <xf numFmtId="179" fontId="75" fillId="0" borderId="1" xfId="8" applyNumberFormat="1" applyFont="1" applyFill="1" applyBorder="1" applyAlignment="1">
      <alignment horizontal="right" vertical="center" wrapText="1"/>
    </xf>
    <xf numFmtId="0" fontId="9" fillId="0" borderId="1" xfId="20" applyFont="1" applyFill="1" applyBorder="1" applyAlignment="1">
      <alignment horizontal="left" vertical="center" wrapText="1" indent="1"/>
    </xf>
    <xf numFmtId="179" fontId="75" fillId="0" borderId="1" xfId="53" applyNumberFormat="1" applyFont="1" applyFill="1" applyBorder="1" applyAlignment="1">
      <alignment vertical="center" wrapText="1"/>
    </xf>
    <xf numFmtId="0" fontId="9" fillId="0" borderId="1" xfId="20" applyFont="1" applyFill="1" applyBorder="1" applyAlignment="1">
      <alignment horizontal="left" vertical="center" wrapText="1" indent="1" shrinkToFit="1"/>
    </xf>
    <xf numFmtId="0" fontId="9" fillId="0" borderId="1" xfId="53" applyFont="1" applyFill="1" applyBorder="1" applyAlignment="1">
      <alignment vertical="center" wrapText="1"/>
    </xf>
    <xf numFmtId="0" fontId="74" fillId="0" borderId="1" xfId="53" applyFont="1" applyFill="1" applyBorder="1" applyAlignment="1">
      <alignment horizontal="center" vertical="center" wrapText="1"/>
    </xf>
    <xf numFmtId="178" fontId="75" fillId="0" borderId="1" xfId="20" applyNumberFormat="1" applyFont="1" applyFill="1" applyBorder="1">
      <alignment vertical="center"/>
    </xf>
    <xf numFmtId="0" fontId="0" fillId="0" borderId="1" xfId="20" applyFont="1" applyFill="1" applyBorder="1" applyAlignment="1">
      <alignment horizontal="left" vertical="center" wrapText="1" indent="1" shrinkToFit="1"/>
    </xf>
    <xf numFmtId="0" fontId="54" fillId="0" borderId="1" xfId="20" applyFont="1" applyFill="1" applyBorder="1" applyAlignment="1">
      <alignment horizontal="left" vertical="center" wrapText="1" shrinkToFit="1"/>
    </xf>
    <xf numFmtId="0" fontId="0" fillId="0" borderId="1" xfId="20" applyFont="1" applyFill="1" applyBorder="1" applyAlignment="1">
      <alignment vertical="center" wrapText="1" shrinkToFit="1"/>
    </xf>
    <xf numFmtId="3" fontId="0" fillId="0"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0" fillId="0" borderId="5" xfId="0" applyNumberFormat="1" applyFont="1" applyFill="1" applyBorder="1" applyAlignment="1">
      <alignment horizontal="center" vertical="center" wrapText="1"/>
    </xf>
    <xf numFmtId="3" fontId="0" fillId="0" borderId="9" xfId="0" applyNumberFormat="1" applyFont="1" applyFill="1" applyBorder="1" applyAlignment="1">
      <alignment horizontal="center" vertical="center" wrapText="1"/>
    </xf>
    <xf numFmtId="0" fontId="75" fillId="0" borderId="1" xfId="8"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176" fontId="75" fillId="0" borderId="1" xfId="0" applyNumberFormat="1" applyFont="1" applyFill="1" applyBorder="1" applyAlignment="1" applyProtection="1">
      <alignment horizontal="right" vertical="center" wrapText="1"/>
    </xf>
    <xf numFmtId="0" fontId="75" fillId="0" borderId="1" xfId="53" applyNumberFormat="1" applyFont="1" applyFill="1" applyBorder="1" applyAlignment="1">
      <alignment horizontal="center" vertical="center" wrapText="1"/>
    </xf>
    <xf numFmtId="0" fontId="0" fillId="0" borderId="1" xfId="0" applyFont="1" applyFill="1" applyBorder="1" applyAlignment="1"/>
    <xf numFmtId="3" fontId="0" fillId="0" borderId="1" xfId="0" applyNumberFormat="1" applyFont="1" applyFill="1" applyBorder="1" applyAlignment="1"/>
    <xf numFmtId="0" fontId="54" fillId="0" borderId="1" xfId="0" applyFont="1" applyFill="1" applyBorder="1" applyAlignment="1">
      <alignment horizontal="center" vertical="center" wrapText="1"/>
    </xf>
    <xf numFmtId="176" fontId="75" fillId="0" borderId="1" xfId="20" applyNumberFormat="1" applyFont="1" applyFill="1" applyBorder="1" applyAlignment="1">
      <alignment horizontal="right" vertical="center" wrapText="1"/>
    </xf>
    <xf numFmtId="0" fontId="75" fillId="0" borderId="1" xfId="20" applyNumberFormat="1" applyFont="1" applyFill="1" applyBorder="1" applyAlignment="1">
      <alignment horizontal="center" vertical="center"/>
    </xf>
    <xf numFmtId="176" fontId="75" fillId="0" borderId="1" xfId="0" applyNumberFormat="1" applyFont="1" applyFill="1" applyBorder="1" applyAlignment="1">
      <alignment horizontal="right" vertical="center" wrapText="1"/>
    </xf>
    <xf numFmtId="179" fontId="75" fillId="0" borderId="1" xfId="8" applyNumberFormat="1" applyFont="1" applyFill="1" applyBorder="1" applyAlignment="1">
      <alignment horizontal="center" vertical="center" wrapText="1"/>
    </xf>
    <xf numFmtId="0" fontId="74" fillId="0" borderId="1" xfId="20" applyFont="1" applyFill="1" applyBorder="1" applyAlignment="1">
      <alignment horizontal="left" vertical="center" wrapText="1" shrinkToFit="1"/>
    </xf>
    <xf numFmtId="179" fontId="75" fillId="0" borderId="1" xfId="20" applyNumberFormat="1" applyFont="1" applyFill="1" applyBorder="1" applyAlignment="1">
      <alignment horizontal="right" vertical="center" wrapText="1"/>
    </xf>
    <xf numFmtId="0" fontId="74" fillId="0" borderId="1" xfId="20" applyNumberFormat="1" applyFont="1" applyFill="1" applyBorder="1" applyAlignment="1">
      <alignment horizontal="left" vertical="center" wrapText="1" shrinkToFit="1"/>
    </xf>
    <xf numFmtId="0" fontId="74" fillId="0" borderId="1" xfId="20" applyFont="1" applyFill="1" applyBorder="1" applyAlignment="1">
      <alignment horizontal="center" vertical="center" wrapText="1" shrinkToFit="1"/>
    </xf>
    <xf numFmtId="176" fontId="76" fillId="0" borderId="1" xfId="0" applyNumberFormat="1" applyFont="1" applyFill="1" applyBorder="1" applyAlignment="1"/>
    <xf numFmtId="176" fontId="9" fillId="0" borderId="1" xfId="0" applyNumberFormat="1" applyFont="1" applyFill="1" applyBorder="1" applyAlignment="1"/>
    <xf numFmtId="176" fontId="0" fillId="0" borderId="1" xfId="0" applyNumberFormat="1" applyFont="1" applyFill="1" applyBorder="1" applyAlignment="1"/>
    <xf numFmtId="179" fontId="75" fillId="0" borderId="1" xfId="20" applyNumberFormat="1" applyFont="1" applyFill="1" applyBorder="1" applyAlignment="1">
      <alignment horizontal="center" vertical="center" wrapText="1"/>
    </xf>
    <xf numFmtId="3" fontId="77" fillId="0" borderId="0" xfId="0" applyNumberFormat="1" applyFont="1" applyFill="1" applyBorder="1" applyAlignment="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2016.4.25（最终版）（改3.2）（表一、表二）2016年部门预算表(8%)"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千位分隔 2" xfId="51"/>
    <cellStyle name="常规 2" xfId="52"/>
    <cellStyle name="常规_Sheet1" xfId="5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5\&#36130;&#25919;&#23616;&#25991;&#20214;\&#26087;&#30005;&#33041;&#36164;&#26009;\&#25105;&#30340;&#25991;&#26723;\2016&#24180;\&#39044;&#31639;&#32534;&#21046;\2016&#24180;&#65288;&#26368;&#32456;&#25171;&#21360;&#65289;888888888\Documents%20and%20Settings\Administrator\My%20Documents\&#25105;&#30340;&#25991;&#26723;\2009&#24180;\09&#24180;&#25351;&#26631;&#30005;&#23376;&#34920;&#266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预算股"/>
      <sheetName val="02行政文教股"/>
      <sheetName val="03农业股"/>
      <sheetName val="04社会保障股"/>
      <sheetName val="05经济建设股"/>
      <sheetName val="06企业股"/>
      <sheetName val="07综合股"/>
      <sheetName val="Sheet2"/>
      <sheetName val="Sheet1"/>
      <sheetName val="整理"/>
      <sheetName val="z_qtltz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17"/>
  <sheetViews>
    <sheetView showGridLines="0" showZeros="0" workbookViewId="0">
      <pane ySplit="5" topLeftCell="A93" activePane="bottomLeft" state="frozen"/>
      <selection/>
      <selection pane="bottomLeft" activeCell="J103" sqref="J103"/>
    </sheetView>
  </sheetViews>
  <sheetFormatPr defaultColWidth="9.14583333333333" defaultRowHeight="10.8"/>
  <cols>
    <col min="1" max="1" width="34.6666666666667" style="252" customWidth="1"/>
    <col min="2" max="2" width="12.1666666666667" style="253" customWidth="1"/>
    <col min="3" max="3" width="7" style="253" customWidth="1"/>
    <col min="4" max="4" width="12.1666666666667" style="253" customWidth="1"/>
    <col min="5" max="5" width="10.1666666666667" style="253" customWidth="1"/>
    <col min="6" max="6" width="10" style="253" customWidth="1"/>
    <col min="7" max="7" width="9.66666666666667" style="253" customWidth="1"/>
    <col min="8" max="8" width="12.3333333333333" style="253" customWidth="1"/>
    <col min="9" max="9" width="7.83333333333333" style="254" hidden="1" customWidth="1"/>
    <col min="10" max="10" width="30.5" style="253" customWidth="1"/>
    <col min="11" max="11" width="12" style="255" customWidth="1"/>
    <col min="12" max="12" width="7.33333333333333" style="255" customWidth="1"/>
    <col min="13" max="13" width="11.6666666666667" style="255" customWidth="1"/>
    <col min="14" max="14" width="14.3333333333333" style="255" customWidth="1"/>
    <col min="15" max="15" width="14.3333333333333" style="253" customWidth="1"/>
    <col min="16" max="16" width="12.6666666666667" style="253" customWidth="1"/>
    <col min="17" max="17" width="13.3333333333333" style="255" customWidth="1"/>
    <col min="18" max="204" width="9.14583333333333" style="253" customWidth="1"/>
    <col min="205" max="16384" width="9.14583333333333" style="253"/>
  </cols>
  <sheetData>
    <row r="1" ht="20" customHeight="1" spans="1:17">
      <c r="A1" s="256"/>
      <c r="B1" s="257"/>
      <c r="C1" s="257"/>
      <c r="D1" s="257"/>
      <c r="E1" s="257"/>
      <c r="F1" s="257"/>
      <c r="G1" s="257"/>
      <c r="H1" s="257"/>
      <c r="I1" s="251"/>
      <c r="J1" s="256"/>
      <c r="K1" s="278"/>
      <c r="L1" s="278"/>
      <c r="M1" s="278"/>
      <c r="N1" s="278"/>
      <c r="O1" s="278"/>
      <c r="P1" s="279" t="s">
        <v>0</v>
      </c>
      <c r="Q1" s="278"/>
    </row>
    <row r="2" ht="21" customHeight="1" spans="1:17">
      <c r="A2" s="258" t="s">
        <v>1</v>
      </c>
      <c r="B2" s="258"/>
      <c r="C2" s="258"/>
      <c r="D2" s="258"/>
      <c r="E2" s="258"/>
      <c r="F2" s="258"/>
      <c r="G2" s="258"/>
      <c r="H2" s="258"/>
      <c r="I2" s="258"/>
      <c r="J2" s="258"/>
      <c r="K2" s="258"/>
      <c r="L2" s="258"/>
      <c r="M2" s="258"/>
      <c r="N2" s="258"/>
      <c r="O2" s="258"/>
      <c r="P2" s="258"/>
      <c r="Q2" s="258"/>
    </row>
    <row r="3" ht="12" customHeight="1" spans="1:17">
      <c r="A3" s="256"/>
      <c r="B3" s="257"/>
      <c r="C3" s="257"/>
      <c r="D3" s="257"/>
      <c r="E3" s="257"/>
      <c r="F3" s="257"/>
      <c r="G3" s="257"/>
      <c r="H3" s="257"/>
      <c r="I3" s="251"/>
      <c r="J3" s="256"/>
      <c r="L3" s="278"/>
      <c r="M3" s="278"/>
      <c r="N3" s="278"/>
      <c r="O3" s="278"/>
      <c r="P3" s="278" t="s">
        <v>2</v>
      </c>
      <c r="Q3" s="278"/>
    </row>
    <row r="4" s="251" customFormat="1" ht="18" customHeight="1" spans="1:17">
      <c r="A4" s="259" t="s">
        <v>3</v>
      </c>
      <c r="B4" s="260" t="s">
        <v>4</v>
      </c>
      <c r="C4" s="260" t="s">
        <v>5</v>
      </c>
      <c r="D4" s="260" t="s">
        <v>6</v>
      </c>
      <c r="E4" s="261" t="s">
        <v>7</v>
      </c>
      <c r="F4" s="262"/>
      <c r="G4" s="263"/>
      <c r="H4" s="264" t="s">
        <v>8</v>
      </c>
      <c r="I4" s="264" t="s">
        <v>9</v>
      </c>
      <c r="J4" s="259" t="s">
        <v>10</v>
      </c>
      <c r="K4" s="280" t="s">
        <v>4</v>
      </c>
      <c r="L4" s="260" t="s">
        <v>5</v>
      </c>
      <c r="M4" s="260" t="s">
        <v>6</v>
      </c>
      <c r="N4" s="262" t="s">
        <v>7</v>
      </c>
      <c r="O4" s="262"/>
      <c r="P4" s="263"/>
      <c r="Q4" s="260" t="s">
        <v>8</v>
      </c>
    </row>
    <row r="5" s="252" customFormat="1" ht="22" customHeight="1" spans="1:17">
      <c r="A5" s="259"/>
      <c r="B5" s="260"/>
      <c r="C5" s="260"/>
      <c r="D5" s="260"/>
      <c r="E5" s="265" t="s">
        <v>11</v>
      </c>
      <c r="F5" s="260" t="s">
        <v>12</v>
      </c>
      <c r="G5" s="260" t="s">
        <v>13</v>
      </c>
      <c r="H5" s="266"/>
      <c r="I5" s="266"/>
      <c r="J5" s="259"/>
      <c r="K5" s="281"/>
      <c r="L5" s="260"/>
      <c r="M5" s="260"/>
      <c r="N5" s="265" t="s">
        <v>11</v>
      </c>
      <c r="O5" s="260" t="s">
        <v>12</v>
      </c>
      <c r="P5" s="260" t="s">
        <v>13</v>
      </c>
      <c r="Q5" s="260"/>
    </row>
    <row r="6" ht="21" customHeight="1" spans="1:17">
      <c r="A6" s="267" t="s">
        <v>14</v>
      </c>
      <c r="B6" s="268">
        <f>SUM(B7:B22)</f>
        <v>39752</v>
      </c>
      <c r="C6" s="268"/>
      <c r="D6" s="268">
        <f t="shared" ref="D6:D32" si="0">B6+C6</f>
        <v>39752</v>
      </c>
      <c r="E6" s="268">
        <f>F6-G6</f>
        <v>0</v>
      </c>
      <c r="F6" s="268"/>
      <c r="G6" s="268"/>
      <c r="H6" s="268">
        <f t="shared" ref="H6:H11" si="1">B6+E6</f>
        <v>39752</v>
      </c>
      <c r="I6" s="282">
        <v>201</v>
      </c>
      <c r="J6" s="283" t="s">
        <v>15</v>
      </c>
      <c r="K6" s="284">
        <v>71619.7446</v>
      </c>
      <c r="L6" s="284"/>
      <c r="M6" s="284">
        <f t="shared" ref="M6:M32" si="2">K6+L6</f>
        <v>71619.7446</v>
      </c>
      <c r="N6" s="284">
        <f>O6-P6</f>
        <v>3896.060296</v>
      </c>
      <c r="O6" s="284">
        <f>3699.570296+81.49+115</f>
        <v>3896.060296</v>
      </c>
      <c r="P6" s="284"/>
      <c r="Q6" s="284">
        <f t="shared" ref="Q6:Q69" si="3">M6+N6</f>
        <v>75515.804896</v>
      </c>
    </row>
    <row r="7" ht="21" customHeight="1" spans="1:17">
      <c r="A7" s="269" t="s">
        <v>16</v>
      </c>
      <c r="B7" s="268">
        <v>7750</v>
      </c>
      <c r="C7" s="268"/>
      <c r="D7" s="268">
        <f t="shared" si="0"/>
        <v>7750</v>
      </c>
      <c r="E7" s="268">
        <f t="shared" ref="E7:E32" si="4">F7-G7</f>
        <v>0</v>
      </c>
      <c r="F7" s="268"/>
      <c r="G7" s="268"/>
      <c r="H7" s="268">
        <f t="shared" si="1"/>
        <v>7750</v>
      </c>
      <c r="I7" s="282">
        <v>202</v>
      </c>
      <c r="J7" s="283" t="s">
        <v>17</v>
      </c>
      <c r="K7" s="284">
        <v>0</v>
      </c>
      <c r="L7" s="284"/>
      <c r="M7" s="284">
        <f t="shared" si="2"/>
        <v>0</v>
      </c>
      <c r="N7" s="284">
        <f t="shared" ref="N6:N30" si="5">O7-P7</f>
        <v>0</v>
      </c>
      <c r="O7" s="284"/>
      <c r="P7" s="284"/>
      <c r="Q7" s="284">
        <f t="shared" si="3"/>
        <v>0</v>
      </c>
    </row>
    <row r="8" ht="21" customHeight="1" spans="1:17">
      <c r="A8" s="269" t="s">
        <v>18</v>
      </c>
      <c r="B8" s="268">
        <v>7500</v>
      </c>
      <c r="C8" s="268"/>
      <c r="D8" s="268">
        <f t="shared" si="0"/>
        <v>7500</v>
      </c>
      <c r="E8" s="268">
        <f t="shared" si="4"/>
        <v>0</v>
      </c>
      <c r="F8" s="268"/>
      <c r="G8" s="268"/>
      <c r="H8" s="268">
        <f t="shared" si="1"/>
        <v>7500</v>
      </c>
      <c r="I8" s="282">
        <v>203</v>
      </c>
      <c r="J8" s="283" t="s">
        <v>19</v>
      </c>
      <c r="K8" s="284">
        <v>2848.9778</v>
      </c>
      <c r="L8" s="284"/>
      <c r="M8" s="284">
        <f t="shared" si="2"/>
        <v>2848.9778</v>
      </c>
      <c r="N8" s="284">
        <f t="shared" si="5"/>
        <v>0</v>
      </c>
      <c r="O8" s="284"/>
      <c r="P8" s="284"/>
      <c r="Q8" s="284">
        <f t="shared" si="3"/>
        <v>2848.9778</v>
      </c>
    </row>
    <row r="9" ht="21" customHeight="1" spans="1:17">
      <c r="A9" s="269" t="s">
        <v>20</v>
      </c>
      <c r="B9" s="268"/>
      <c r="C9" s="268"/>
      <c r="D9" s="268">
        <f t="shared" si="0"/>
        <v>0</v>
      </c>
      <c r="E9" s="268">
        <f t="shared" si="4"/>
        <v>0</v>
      </c>
      <c r="F9" s="268"/>
      <c r="G9" s="268"/>
      <c r="H9" s="268">
        <f t="shared" si="1"/>
        <v>0</v>
      </c>
      <c r="I9" s="282">
        <v>204</v>
      </c>
      <c r="J9" s="283" t="s">
        <v>21</v>
      </c>
      <c r="K9" s="284">
        <v>24757.7804</v>
      </c>
      <c r="L9" s="284"/>
      <c r="M9" s="284">
        <f t="shared" si="2"/>
        <v>24757.7804</v>
      </c>
      <c r="N9" s="284">
        <f t="shared" si="5"/>
        <v>376.12055</v>
      </c>
      <c r="O9" s="284">
        <f>343.5985+32.52205</f>
        <v>376.12055</v>
      </c>
      <c r="P9" s="284"/>
      <c r="Q9" s="284">
        <f t="shared" si="3"/>
        <v>25133.90095</v>
      </c>
    </row>
    <row r="10" ht="21" customHeight="1" spans="1:17">
      <c r="A10" s="269" t="s">
        <v>22</v>
      </c>
      <c r="B10" s="268">
        <v>4200</v>
      </c>
      <c r="C10" s="268"/>
      <c r="D10" s="268">
        <f t="shared" si="0"/>
        <v>4200</v>
      </c>
      <c r="E10" s="268">
        <f t="shared" si="4"/>
        <v>0</v>
      </c>
      <c r="F10" s="268"/>
      <c r="G10" s="268"/>
      <c r="H10" s="268">
        <f t="shared" si="1"/>
        <v>4200</v>
      </c>
      <c r="I10" s="282">
        <v>205</v>
      </c>
      <c r="J10" s="283" t="s">
        <v>23</v>
      </c>
      <c r="K10" s="284">
        <v>205274.0954</v>
      </c>
      <c r="L10" s="284"/>
      <c r="M10" s="284">
        <f t="shared" si="2"/>
        <v>205274.0954</v>
      </c>
      <c r="N10" s="284">
        <f t="shared" si="5"/>
        <v>2148.9</v>
      </c>
      <c r="O10" s="284">
        <v>2348.9</v>
      </c>
      <c r="P10" s="284">
        <v>200</v>
      </c>
      <c r="Q10" s="284">
        <f t="shared" si="3"/>
        <v>207422.9954</v>
      </c>
    </row>
    <row r="11" ht="21" customHeight="1" spans="1:17">
      <c r="A11" s="269" t="s">
        <v>24</v>
      </c>
      <c r="B11" s="268">
        <v>900</v>
      </c>
      <c r="C11" s="268"/>
      <c r="D11" s="268">
        <f t="shared" si="0"/>
        <v>900</v>
      </c>
      <c r="E11" s="268">
        <f t="shared" si="4"/>
        <v>0</v>
      </c>
      <c r="F11" s="268"/>
      <c r="G11" s="268"/>
      <c r="H11" s="268">
        <f t="shared" si="1"/>
        <v>900</v>
      </c>
      <c r="I11" s="282">
        <v>206</v>
      </c>
      <c r="J11" s="283" t="s">
        <v>25</v>
      </c>
      <c r="K11" s="284">
        <v>1198.6041</v>
      </c>
      <c r="L11" s="284"/>
      <c r="M11" s="284">
        <f t="shared" si="2"/>
        <v>1198.6041</v>
      </c>
      <c r="N11" s="284">
        <f t="shared" si="5"/>
        <v>0</v>
      </c>
      <c r="O11" s="284"/>
      <c r="P11" s="284"/>
      <c r="Q11" s="284">
        <f t="shared" si="3"/>
        <v>1198.6041</v>
      </c>
    </row>
    <row r="12" ht="21" customHeight="1" spans="1:17">
      <c r="A12" s="269" t="s">
        <v>26</v>
      </c>
      <c r="B12" s="268">
        <v>300</v>
      </c>
      <c r="C12" s="268"/>
      <c r="D12" s="268">
        <f t="shared" si="0"/>
        <v>300</v>
      </c>
      <c r="E12" s="268">
        <f t="shared" si="4"/>
        <v>0</v>
      </c>
      <c r="F12" s="268"/>
      <c r="G12" s="268"/>
      <c r="H12" s="268">
        <f t="shared" ref="H12:H22" si="6">B12+E12</f>
        <v>300</v>
      </c>
      <c r="I12" s="282">
        <v>207</v>
      </c>
      <c r="J12" s="283" t="s">
        <v>27</v>
      </c>
      <c r="K12" s="284">
        <v>5951.0813</v>
      </c>
      <c r="L12" s="284"/>
      <c r="M12" s="284">
        <f t="shared" si="2"/>
        <v>5951.0813</v>
      </c>
      <c r="N12" s="284">
        <f t="shared" si="5"/>
        <v>2451.61768</v>
      </c>
      <c r="O12" s="284">
        <f>2438.61768+3+5+5</f>
        <v>2451.61768</v>
      </c>
      <c r="P12" s="284"/>
      <c r="Q12" s="284">
        <f t="shared" si="3"/>
        <v>8402.69898</v>
      </c>
    </row>
    <row r="13" ht="21" customHeight="1" spans="1:17">
      <c r="A13" s="269" t="s">
        <v>28</v>
      </c>
      <c r="B13" s="268">
        <v>4300</v>
      </c>
      <c r="C13" s="268"/>
      <c r="D13" s="268">
        <f t="shared" si="0"/>
        <v>4300</v>
      </c>
      <c r="E13" s="268">
        <f t="shared" si="4"/>
        <v>0</v>
      </c>
      <c r="F13" s="268"/>
      <c r="G13" s="268"/>
      <c r="H13" s="268">
        <f t="shared" si="6"/>
        <v>4300</v>
      </c>
      <c r="I13" s="282">
        <v>208</v>
      </c>
      <c r="J13" s="283" t="s">
        <v>29</v>
      </c>
      <c r="K13" s="284">
        <v>155052.3161</v>
      </c>
      <c r="L13" s="284"/>
      <c r="M13" s="284">
        <f t="shared" si="2"/>
        <v>155052.3161</v>
      </c>
      <c r="N13" s="284">
        <f t="shared" si="5"/>
        <v>3730.654703</v>
      </c>
      <c r="O13" s="284">
        <f>3942.654703-212</f>
        <v>3730.654703</v>
      </c>
      <c r="P13" s="284"/>
      <c r="Q13" s="284">
        <f t="shared" si="3"/>
        <v>158782.970803</v>
      </c>
    </row>
    <row r="14" ht="21" customHeight="1" spans="1:17">
      <c r="A14" s="269" t="s">
        <v>30</v>
      </c>
      <c r="B14" s="268">
        <v>1000</v>
      </c>
      <c r="C14" s="268"/>
      <c r="D14" s="268">
        <f t="shared" si="0"/>
        <v>1000</v>
      </c>
      <c r="E14" s="268">
        <f t="shared" si="4"/>
        <v>0</v>
      </c>
      <c r="F14" s="268"/>
      <c r="G14" s="268"/>
      <c r="H14" s="268">
        <f t="shared" si="6"/>
        <v>1000</v>
      </c>
      <c r="I14" s="282">
        <v>210</v>
      </c>
      <c r="J14" s="283" t="s">
        <v>31</v>
      </c>
      <c r="K14" s="284">
        <v>145203.5688</v>
      </c>
      <c r="L14" s="284"/>
      <c r="M14" s="284">
        <f t="shared" si="2"/>
        <v>145203.5688</v>
      </c>
      <c r="N14" s="284">
        <f t="shared" si="5"/>
        <v>1313.07</v>
      </c>
      <c r="O14" s="284">
        <v>1313.07</v>
      </c>
      <c r="P14" s="284"/>
      <c r="Q14" s="284">
        <f t="shared" si="3"/>
        <v>146516.6388</v>
      </c>
    </row>
    <row r="15" ht="21" customHeight="1" spans="1:17">
      <c r="A15" s="269" t="s">
        <v>32</v>
      </c>
      <c r="B15" s="268">
        <v>900</v>
      </c>
      <c r="C15" s="268"/>
      <c r="D15" s="268">
        <f t="shared" si="0"/>
        <v>900</v>
      </c>
      <c r="E15" s="268">
        <f t="shared" si="4"/>
        <v>0</v>
      </c>
      <c r="F15" s="268"/>
      <c r="G15" s="268"/>
      <c r="H15" s="268">
        <f t="shared" si="6"/>
        <v>900</v>
      </c>
      <c r="I15" s="282">
        <v>211</v>
      </c>
      <c r="J15" s="283" t="s">
        <v>33</v>
      </c>
      <c r="K15" s="284">
        <v>3925.0845</v>
      </c>
      <c r="L15" s="284"/>
      <c r="M15" s="284">
        <f t="shared" si="2"/>
        <v>3925.0845</v>
      </c>
      <c r="N15" s="284">
        <f t="shared" si="5"/>
        <v>2050.792033</v>
      </c>
      <c r="O15" s="284">
        <v>2050.792033</v>
      </c>
      <c r="P15" s="284"/>
      <c r="Q15" s="284">
        <f t="shared" si="3"/>
        <v>5975.876533</v>
      </c>
    </row>
    <row r="16" ht="21" customHeight="1" spans="1:17">
      <c r="A16" s="269" t="s">
        <v>34</v>
      </c>
      <c r="B16" s="268">
        <v>750</v>
      </c>
      <c r="C16" s="268"/>
      <c r="D16" s="268">
        <f t="shared" si="0"/>
        <v>750</v>
      </c>
      <c r="E16" s="268">
        <f t="shared" si="4"/>
        <v>0</v>
      </c>
      <c r="F16" s="268"/>
      <c r="G16" s="268"/>
      <c r="H16" s="268">
        <f t="shared" si="6"/>
        <v>750</v>
      </c>
      <c r="I16" s="282">
        <v>212</v>
      </c>
      <c r="J16" s="283" t="s">
        <v>35</v>
      </c>
      <c r="K16" s="284">
        <v>13702.7947</v>
      </c>
      <c r="L16" s="284"/>
      <c r="M16" s="284">
        <f t="shared" si="2"/>
        <v>13702.7947</v>
      </c>
      <c r="N16" s="284">
        <f t="shared" si="5"/>
        <v>8996.051614</v>
      </c>
      <c r="O16" s="284">
        <f>8431.324014+334.7276+128+102</f>
        <v>8996.051614</v>
      </c>
      <c r="P16" s="284"/>
      <c r="Q16" s="284">
        <f t="shared" si="3"/>
        <v>22698.846314</v>
      </c>
    </row>
    <row r="17" ht="21" customHeight="1" spans="1:17">
      <c r="A17" s="269" t="s">
        <v>36</v>
      </c>
      <c r="B17" s="268">
        <v>3100</v>
      </c>
      <c r="C17" s="268"/>
      <c r="D17" s="268">
        <f t="shared" si="0"/>
        <v>3100</v>
      </c>
      <c r="E17" s="268">
        <f t="shared" si="4"/>
        <v>0</v>
      </c>
      <c r="F17" s="268"/>
      <c r="G17" s="268"/>
      <c r="H17" s="268">
        <f t="shared" si="6"/>
        <v>3100</v>
      </c>
      <c r="I17" s="282">
        <v>213</v>
      </c>
      <c r="J17" s="283" t="s">
        <v>37</v>
      </c>
      <c r="K17" s="284">
        <v>69454.4916</v>
      </c>
      <c r="L17" s="284"/>
      <c r="M17" s="284">
        <f t="shared" si="2"/>
        <v>69454.4916</v>
      </c>
      <c r="N17" s="284">
        <f t="shared" si="5"/>
        <v>12426.623715</v>
      </c>
      <c r="O17" s="284">
        <f>12231.623715+25+170</f>
        <v>12426.623715</v>
      </c>
      <c r="P17" s="284"/>
      <c r="Q17" s="284">
        <f t="shared" si="3"/>
        <v>81881.115315</v>
      </c>
    </row>
    <row r="18" ht="21" customHeight="1" spans="1:17">
      <c r="A18" s="269" t="s">
        <v>38</v>
      </c>
      <c r="B18" s="268">
        <v>1000</v>
      </c>
      <c r="C18" s="268"/>
      <c r="D18" s="268">
        <f t="shared" si="0"/>
        <v>1000</v>
      </c>
      <c r="E18" s="268">
        <f t="shared" si="4"/>
        <v>0</v>
      </c>
      <c r="F18" s="268"/>
      <c r="G18" s="268"/>
      <c r="H18" s="268">
        <f t="shared" si="6"/>
        <v>1000</v>
      </c>
      <c r="I18" s="282">
        <v>214</v>
      </c>
      <c r="J18" s="283" t="s">
        <v>39</v>
      </c>
      <c r="K18" s="284">
        <v>13702.5668</v>
      </c>
      <c r="L18" s="284"/>
      <c r="M18" s="284">
        <f t="shared" si="2"/>
        <v>13702.5668</v>
      </c>
      <c r="N18" s="284">
        <f t="shared" si="5"/>
        <v>2608.96</v>
      </c>
      <c r="O18" s="284">
        <f>2519.95+89.01</f>
        <v>2608.96</v>
      </c>
      <c r="P18" s="284"/>
      <c r="Q18" s="284">
        <f t="shared" si="3"/>
        <v>16311.5268</v>
      </c>
    </row>
    <row r="19" ht="21" customHeight="1" spans="1:17">
      <c r="A19" s="269" t="s">
        <v>40</v>
      </c>
      <c r="B19" s="268">
        <v>252</v>
      </c>
      <c r="C19" s="268"/>
      <c r="D19" s="268">
        <f t="shared" si="0"/>
        <v>252</v>
      </c>
      <c r="E19" s="268">
        <f t="shared" si="4"/>
        <v>0</v>
      </c>
      <c r="F19" s="268"/>
      <c r="G19" s="268"/>
      <c r="H19" s="268">
        <f t="shared" si="6"/>
        <v>252</v>
      </c>
      <c r="I19" s="282">
        <v>215</v>
      </c>
      <c r="J19" s="283" t="s">
        <v>41</v>
      </c>
      <c r="K19" s="284">
        <v>168</v>
      </c>
      <c r="L19" s="284"/>
      <c r="M19" s="284">
        <f t="shared" si="2"/>
        <v>168</v>
      </c>
      <c r="N19" s="284">
        <f t="shared" si="5"/>
        <v>0</v>
      </c>
      <c r="O19" s="284"/>
      <c r="P19" s="284"/>
      <c r="Q19" s="284">
        <f t="shared" si="3"/>
        <v>168</v>
      </c>
    </row>
    <row r="20" ht="21" customHeight="1" spans="1:17">
      <c r="A20" s="269" t="s">
        <v>42</v>
      </c>
      <c r="B20" s="268">
        <v>1500</v>
      </c>
      <c r="C20" s="268"/>
      <c r="D20" s="268">
        <f t="shared" si="0"/>
        <v>1500</v>
      </c>
      <c r="E20" s="268">
        <f t="shared" si="4"/>
        <v>0</v>
      </c>
      <c r="F20" s="268"/>
      <c r="G20" s="268"/>
      <c r="H20" s="268">
        <f t="shared" si="6"/>
        <v>1500</v>
      </c>
      <c r="I20" s="282">
        <v>216</v>
      </c>
      <c r="J20" s="283" t="s">
        <v>43</v>
      </c>
      <c r="K20" s="284">
        <v>286.4588</v>
      </c>
      <c r="L20" s="284"/>
      <c r="M20" s="284">
        <f t="shared" si="2"/>
        <v>286.4588</v>
      </c>
      <c r="N20" s="284">
        <f t="shared" si="5"/>
        <v>21.9553</v>
      </c>
      <c r="O20" s="284">
        <v>21.9553</v>
      </c>
      <c r="P20" s="284"/>
      <c r="Q20" s="284">
        <f t="shared" si="3"/>
        <v>308.4141</v>
      </c>
    </row>
    <row r="21" ht="21" customHeight="1" spans="1:17">
      <c r="A21" s="269" t="s">
        <v>44</v>
      </c>
      <c r="B21" s="268">
        <v>6300</v>
      </c>
      <c r="C21" s="268"/>
      <c r="D21" s="268">
        <f t="shared" si="0"/>
        <v>6300</v>
      </c>
      <c r="E21" s="268">
        <f t="shared" si="4"/>
        <v>0</v>
      </c>
      <c r="F21" s="268"/>
      <c r="G21" s="268"/>
      <c r="H21" s="268">
        <f t="shared" si="6"/>
        <v>6300</v>
      </c>
      <c r="I21" s="282">
        <v>217</v>
      </c>
      <c r="J21" s="283" t="s">
        <v>45</v>
      </c>
      <c r="K21" s="284">
        <v>79.4397</v>
      </c>
      <c r="L21" s="284"/>
      <c r="M21" s="284">
        <f t="shared" si="2"/>
        <v>79.4397</v>
      </c>
      <c r="N21" s="284">
        <f t="shared" si="5"/>
        <v>0</v>
      </c>
      <c r="O21" s="284"/>
      <c r="P21" s="284"/>
      <c r="Q21" s="284">
        <f t="shared" si="3"/>
        <v>79.4397</v>
      </c>
    </row>
    <row r="22" ht="21" customHeight="1" spans="1:17">
      <c r="A22" s="269" t="s">
        <v>46</v>
      </c>
      <c r="B22" s="268"/>
      <c r="C22" s="268"/>
      <c r="D22" s="268">
        <f t="shared" si="0"/>
        <v>0</v>
      </c>
      <c r="E22" s="268">
        <f t="shared" si="4"/>
        <v>0</v>
      </c>
      <c r="F22" s="268"/>
      <c r="G22" s="268"/>
      <c r="H22" s="268">
        <f t="shared" ref="H22:H53" si="7">B22+E22</f>
        <v>0</v>
      </c>
      <c r="I22" s="282">
        <v>219</v>
      </c>
      <c r="J22" s="283" t="s">
        <v>47</v>
      </c>
      <c r="K22" s="284">
        <v>0</v>
      </c>
      <c r="L22" s="284"/>
      <c r="M22" s="284">
        <f t="shared" si="2"/>
        <v>0</v>
      </c>
      <c r="N22" s="284">
        <f t="shared" si="5"/>
        <v>0</v>
      </c>
      <c r="O22" s="284"/>
      <c r="P22" s="284"/>
      <c r="Q22" s="284">
        <f t="shared" si="3"/>
        <v>0</v>
      </c>
    </row>
    <row r="23" ht="21" customHeight="1" spans="1:17">
      <c r="A23" s="267" t="s">
        <v>48</v>
      </c>
      <c r="B23" s="268">
        <f>SUM(B24:B31)</f>
        <v>18750</v>
      </c>
      <c r="C23" s="268">
        <f>SUM(C24:C31)</f>
        <v>0</v>
      </c>
      <c r="D23" s="268">
        <f>SUM(D24:D31)</f>
        <v>18750</v>
      </c>
      <c r="E23" s="268">
        <f t="shared" si="4"/>
        <v>0</v>
      </c>
      <c r="F23" s="268"/>
      <c r="G23" s="268"/>
      <c r="H23" s="268">
        <f t="shared" si="7"/>
        <v>18750</v>
      </c>
      <c r="I23" s="282">
        <v>220</v>
      </c>
      <c r="J23" s="283" t="s">
        <v>49</v>
      </c>
      <c r="K23" s="284">
        <v>32889.2391</v>
      </c>
      <c r="L23" s="284"/>
      <c r="M23" s="284">
        <f t="shared" si="2"/>
        <v>32889.2391</v>
      </c>
      <c r="N23" s="284">
        <f t="shared" si="5"/>
        <v>5401.769537</v>
      </c>
      <c r="O23" s="284">
        <f>5371.969537+29.8</f>
        <v>5401.769537</v>
      </c>
      <c r="P23" s="284"/>
      <c r="Q23" s="284">
        <f t="shared" si="3"/>
        <v>38291.008637</v>
      </c>
    </row>
    <row r="24" ht="21" customHeight="1" spans="1:17">
      <c r="A24" s="269" t="s">
        <v>50</v>
      </c>
      <c r="B24" s="270">
        <v>4050</v>
      </c>
      <c r="C24" s="270"/>
      <c r="D24" s="268">
        <f t="shared" si="0"/>
        <v>4050</v>
      </c>
      <c r="E24" s="268">
        <f t="shared" si="4"/>
        <v>0</v>
      </c>
      <c r="F24" s="268"/>
      <c r="G24" s="270"/>
      <c r="H24" s="268">
        <f t="shared" si="7"/>
        <v>4050</v>
      </c>
      <c r="I24" s="285">
        <v>221</v>
      </c>
      <c r="J24" s="283" t="s">
        <v>51</v>
      </c>
      <c r="K24" s="284">
        <v>38067.025</v>
      </c>
      <c r="L24" s="284"/>
      <c r="M24" s="284">
        <f t="shared" si="2"/>
        <v>38067.025</v>
      </c>
      <c r="N24" s="284">
        <f t="shared" si="5"/>
        <v>0</v>
      </c>
      <c r="O24" s="284"/>
      <c r="P24" s="284"/>
      <c r="Q24" s="284">
        <f t="shared" si="3"/>
        <v>38067.025</v>
      </c>
    </row>
    <row r="25" ht="21" customHeight="1" spans="1:17">
      <c r="A25" s="269" t="s">
        <v>52</v>
      </c>
      <c r="B25" s="270">
        <v>5743.8</v>
      </c>
      <c r="C25" s="270"/>
      <c r="D25" s="268">
        <f t="shared" si="0"/>
        <v>5743.8</v>
      </c>
      <c r="E25" s="268">
        <f t="shared" si="4"/>
        <v>0</v>
      </c>
      <c r="F25" s="268"/>
      <c r="G25" s="270"/>
      <c r="H25" s="268">
        <f t="shared" si="7"/>
        <v>5743.8</v>
      </c>
      <c r="I25" s="285">
        <v>222</v>
      </c>
      <c r="J25" s="283" t="s">
        <v>53</v>
      </c>
      <c r="K25" s="284">
        <v>1264.8177</v>
      </c>
      <c r="L25" s="284"/>
      <c r="M25" s="284">
        <f t="shared" si="2"/>
        <v>1264.8177</v>
      </c>
      <c r="N25" s="284">
        <f t="shared" si="5"/>
        <v>619.14034</v>
      </c>
      <c r="O25" s="284">
        <f>538.95+80.19034</f>
        <v>619.14034</v>
      </c>
      <c r="P25" s="284"/>
      <c r="Q25" s="284">
        <f t="shared" si="3"/>
        <v>1883.95804</v>
      </c>
    </row>
    <row r="26" ht="13.2" spans="1:17">
      <c r="A26" s="269" t="s">
        <v>54</v>
      </c>
      <c r="B26" s="270">
        <v>5628</v>
      </c>
      <c r="C26" s="270"/>
      <c r="D26" s="268">
        <f t="shared" si="0"/>
        <v>5628</v>
      </c>
      <c r="E26" s="268">
        <f t="shared" si="4"/>
        <v>0</v>
      </c>
      <c r="F26" s="268"/>
      <c r="G26" s="270"/>
      <c r="H26" s="268">
        <f t="shared" si="7"/>
        <v>5628</v>
      </c>
      <c r="I26" s="285">
        <v>224</v>
      </c>
      <c r="J26" s="283" t="s">
        <v>55</v>
      </c>
      <c r="K26" s="284">
        <v>1253.9448</v>
      </c>
      <c r="L26" s="284"/>
      <c r="M26" s="284">
        <f t="shared" si="2"/>
        <v>1253.9448</v>
      </c>
      <c r="N26" s="284">
        <f t="shared" si="5"/>
        <v>664.017</v>
      </c>
      <c r="O26" s="284">
        <v>664.017</v>
      </c>
      <c r="P26" s="284"/>
      <c r="Q26" s="284">
        <f t="shared" si="3"/>
        <v>1917.9618</v>
      </c>
    </row>
    <row r="27" ht="21" customHeight="1" spans="1:17">
      <c r="A27" s="269" t="s">
        <v>56</v>
      </c>
      <c r="B27" s="270"/>
      <c r="C27" s="270"/>
      <c r="D27" s="268">
        <f t="shared" si="0"/>
        <v>0</v>
      </c>
      <c r="E27" s="268">
        <f t="shared" si="4"/>
        <v>0</v>
      </c>
      <c r="F27" s="268"/>
      <c r="G27" s="270"/>
      <c r="H27" s="268">
        <f t="shared" si="7"/>
        <v>0</v>
      </c>
      <c r="I27" s="285">
        <v>227</v>
      </c>
      <c r="J27" s="283" t="s">
        <v>57</v>
      </c>
      <c r="K27" s="284">
        <v>5000</v>
      </c>
      <c r="L27" s="284"/>
      <c r="M27" s="284">
        <f t="shared" si="2"/>
        <v>5000</v>
      </c>
      <c r="N27" s="284">
        <f t="shared" si="5"/>
        <v>0</v>
      </c>
      <c r="O27" s="284"/>
      <c r="P27" s="284"/>
      <c r="Q27" s="284">
        <f t="shared" si="3"/>
        <v>5000</v>
      </c>
    </row>
    <row r="28" ht="21" customHeight="1" spans="1:17">
      <c r="A28" s="271" t="s">
        <v>58</v>
      </c>
      <c r="B28" s="270">
        <v>2889</v>
      </c>
      <c r="C28" s="270"/>
      <c r="D28" s="268">
        <f t="shared" si="0"/>
        <v>2889</v>
      </c>
      <c r="E28" s="268">
        <f t="shared" si="4"/>
        <v>0</v>
      </c>
      <c r="F28" s="268"/>
      <c r="G28" s="270"/>
      <c r="H28" s="268">
        <f t="shared" si="7"/>
        <v>2889</v>
      </c>
      <c r="I28" s="285">
        <v>229</v>
      </c>
      <c r="J28" s="283" t="s">
        <v>59</v>
      </c>
      <c r="K28" s="284">
        <v>1510</v>
      </c>
      <c r="L28" s="284"/>
      <c r="M28" s="284">
        <f t="shared" si="2"/>
        <v>1510</v>
      </c>
      <c r="N28" s="284">
        <f t="shared" si="5"/>
        <v>0</v>
      </c>
      <c r="O28" s="284"/>
      <c r="P28" s="284"/>
      <c r="Q28" s="284">
        <f t="shared" si="3"/>
        <v>1510</v>
      </c>
    </row>
    <row r="29" ht="21" customHeight="1" spans="1:17">
      <c r="A29" s="271" t="s">
        <v>60</v>
      </c>
      <c r="B29" s="270">
        <v>399.2</v>
      </c>
      <c r="C29" s="270"/>
      <c r="D29" s="268">
        <f t="shared" si="0"/>
        <v>399.2</v>
      </c>
      <c r="E29" s="268">
        <f t="shared" si="4"/>
        <v>0</v>
      </c>
      <c r="F29" s="268"/>
      <c r="G29" s="270"/>
      <c r="H29" s="268">
        <f t="shared" si="7"/>
        <v>399.2</v>
      </c>
      <c r="I29" s="285">
        <v>232</v>
      </c>
      <c r="J29" s="283" t="s">
        <v>61</v>
      </c>
      <c r="K29" s="284">
        <v>2800</v>
      </c>
      <c r="L29" s="284"/>
      <c r="M29" s="284">
        <f t="shared" si="2"/>
        <v>2800</v>
      </c>
      <c r="N29" s="284">
        <f t="shared" si="5"/>
        <v>0</v>
      </c>
      <c r="O29" s="284"/>
      <c r="P29" s="284"/>
      <c r="Q29" s="284">
        <f t="shared" si="3"/>
        <v>2800</v>
      </c>
    </row>
    <row r="30" ht="21" customHeight="1" spans="1:17">
      <c r="A30" s="271" t="s">
        <v>62</v>
      </c>
      <c r="B30" s="270">
        <v>40</v>
      </c>
      <c r="C30" s="270"/>
      <c r="D30" s="268">
        <f t="shared" si="0"/>
        <v>40</v>
      </c>
      <c r="E30" s="268">
        <f t="shared" si="4"/>
        <v>0</v>
      </c>
      <c r="F30" s="268"/>
      <c r="G30" s="270"/>
      <c r="H30" s="268">
        <f t="shared" si="7"/>
        <v>40</v>
      </c>
      <c r="I30" s="285">
        <v>233</v>
      </c>
      <c r="J30" s="283" t="s">
        <v>63</v>
      </c>
      <c r="K30" s="284">
        <v>80</v>
      </c>
      <c r="L30" s="284"/>
      <c r="M30" s="284">
        <f t="shared" si="2"/>
        <v>80</v>
      </c>
      <c r="N30" s="284">
        <f t="shared" si="5"/>
        <v>0</v>
      </c>
      <c r="O30" s="284"/>
      <c r="P30" s="284"/>
      <c r="Q30" s="284">
        <f t="shared" si="3"/>
        <v>80</v>
      </c>
    </row>
    <row r="31" ht="21" customHeight="1" spans="1:17">
      <c r="A31" s="272" t="s">
        <v>64</v>
      </c>
      <c r="B31" s="270"/>
      <c r="C31" s="270"/>
      <c r="D31" s="268">
        <f t="shared" si="0"/>
        <v>0</v>
      </c>
      <c r="E31" s="268">
        <f t="shared" si="4"/>
        <v>0</v>
      </c>
      <c r="F31" s="268"/>
      <c r="G31" s="270"/>
      <c r="H31" s="268">
        <f t="shared" si="7"/>
        <v>0</v>
      </c>
      <c r="I31" s="285"/>
      <c r="J31" s="286"/>
      <c r="K31" s="287"/>
      <c r="L31" s="287"/>
      <c r="M31" s="284">
        <f t="shared" si="2"/>
        <v>0</v>
      </c>
      <c r="N31" s="287"/>
      <c r="O31" s="287"/>
      <c r="P31" s="287"/>
      <c r="Q31" s="284">
        <f t="shared" si="3"/>
        <v>0</v>
      </c>
    </row>
    <row r="32" ht="20" customHeight="1" spans="1:17">
      <c r="A32" s="273" t="s">
        <v>65</v>
      </c>
      <c r="B32" s="270">
        <f>B6+B23</f>
        <v>58502</v>
      </c>
      <c r="C32" s="270">
        <f>C6+C23</f>
        <v>0</v>
      </c>
      <c r="D32" s="270">
        <f>D6+D23</f>
        <v>58502</v>
      </c>
      <c r="E32" s="268">
        <f t="shared" si="4"/>
        <v>0</v>
      </c>
      <c r="F32" s="270"/>
      <c r="G32" s="270">
        <f>G6+G23</f>
        <v>0</v>
      </c>
      <c r="H32" s="268">
        <f t="shared" si="7"/>
        <v>58502</v>
      </c>
      <c r="I32" s="285"/>
      <c r="J32" s="286"/>
      <c r="K32" s="287"/>
      <c r="L32" s="287"/>
      <c r="M32" s="284">
        <f t="shared" si="2"/>
        <v>0</v>
      </c>
      <c r="N32" s="287"/>
      <c r="O32" s="287"/>
      <c r="P32" s="287"/>
      <c r="Q32" s="284">
        <f t="shared" si="3"/>
        <v>0</v>
      </c>
    </row>
    <row r="33" ht="20" customHeight="1" spans="1:17">
      <c r="A33" s="267" t="s">
        <v>66</v>
      </c>
      <c r="B33" s="268">
        <f t="shared" ref="B33:H33" si="8">SUM(B34+B39+B77)</f>
        <v>374427.38</v>
      </c>
      <c r="C33" s="268">
        <f t="shared" si="8"/>
        <v>0</v>
      </c>
      <c r="D33" s="268">
        <f t="shared" si="8"/>
        <v>374427.38</v>
      </c>
      <c r="E33" s="268">
        <f t="shared" si="8"/>
        <v>3487.95</v>
      </c>
      <c r="F33" s="268">
        <f t="shared" si="8"/>
        <v>3487.95</v>
      </c>
      <c r="G33" s="268">
        <f t="shared" si="8"/>
        <v>0</v>
      </c>
      <c r="H33" s="268">
        <f t="shared" si="8"/>
        <v>377915.33</v>
      </c>
      <c r="I33" s="282"/>
      <c r="J33" s="288" t="s">
        <v>67</v>
      </c>
      <c r="K33" s="289">
        <f t="shared" ref="K33:P33" si="9">SUM(K6:K30)</f>
        <v>796090.0312</v>
      </c>
      <c r="L33" s="289">
        <f t="shared" si="9"/>
        <v>0</v>
      </c>
      <c r="M33" s="289">
        <f t="shared" si="9"/>
        <v>796090.0312</v>
      </c>
      <c r="N33" s="289">
        <f t="shared" si="9"/>
        <v>46705.732768</v>
      </c>
      <c r="O33" s="289">
        <f t="shared" si="9"/>
        <v>46905.732768</v>
      </c>
      <c r="P33" s="289">
        <f t="shared" si="9"/>
        <v>200</v>
      </c>
      <c r="Q33" s="284">
        <f t="shared" si="3"/>
        <v>842795.763968</v>
      </c>
    </row>
    <row r="34" ht="20" customHeight="1" spans="1:17">
      <c r="A34" s="267" t="s">
        <v>68</v>
      </c>
      <c r="B34" s="274">
        <f>SUM(B35:B38)</f>
        <v>6646</v>
      </c>
      <c r="C34" s="274">
        <f t="shared" ref="C34:H34" si="10">SUM(C35:C38)</f>
        <v>0</v>
      </c>
      <c r="D34" s="274">
        <f t="shared" si="10"/>
        <v>6646</v>
      </c>
      <c r="E34" s="268">
        <f t="shared" ref="E33:E64" si="11">F34-G34</f>
        <v>1472.95</v>
      </c>
      <c r="F34" s="274">
        <f t="shared" si="10"/>
        <v>1472.95</v>
      </c>
      <c r="G34" s="274"/>
      <c r="H34" s="274">
        <f t="shared" si="10"/>
        <v>8118.95</v>
      </c>
      <c r="I34" s="290"/>
      <c r="J34" s="283"/>
      <c r="K34" s="284"/>
      <c r="L34" s="284"/>
      <c r="M34" s="284">
        <f t="shared" ref="M34:M44" si="12">K34+L34</f>
        <v>0</v>
      </c>
      <c r="N34" s="284"/>
      <c r="O34" s="284"/>
      <c r="P34" s="284"/>
      <c r="Q34" s="284">
        <f t="shared" si="3"/>
        <v>0</v>
      </c>
    </row>
    <row r="35" ht="20" customHeight="1" spans="1:17">
      <c r="A35" s="275" t="s">
        <v>69</v>
      </c>
      <c r="B35" s="268">
        <v>539</v>
      </c>
      <c r="C35" s="268"/>
      <c r="D35" s="268">
        <f>B35+C35</f>
        <v>539</v>
      </c>
      <c r="E35" s="268">
        <f t="shared" si="11"/>
        <v>0</v>
      </c>
      <c r="F35" s="268"/>
      <c r="G35" s="268"/>
      <c r="H35" s="268">
        <f t="shared" si="7"/>
        <v>539</v>
      </c>
      <c r="I35" s="282">
        <v>230</v>
      </c>
      <c r="J35" s="283" t="s">
        <v>70</v>
      </c>
      <c r="K35" s="289">
        <f>K36+K37+K38</f>
        <v>6845</v>
      </c>
      <c r="L35" s="289">
        <f>L36+L37+L38</f>
        <v>0</v>
      </c>
      <c r="M35" s="284">
        <f t="shared" si="12"/>
        <v>6845</v>
      </c>
      <c r="N35" s="289"/>
      <c r="O35" s="289"/>
      <c r="P35" s="289"/>
      <c r="Q35" s="284">
        <f t="shared" si="3"/>
        <v>6845</v>
      </c>
    </row>
    <row r="36" ht="20" customHeight="1" spans="1:17">
      <c r="A36" s="275" t="s">
        <v>71</v>
      </c>
      <c r="B36" s="268">
        <v>4239</v>
      </c>
      <c r="C36" s="268"/>
      <c r="D36" s="268">
        <f>B36+C36</f>
        <v>4239</v>
      </c>
      <c r="E36" s="268">
        <f t="shared" si="11"/>
        <v>0</v>
      </c>
      <c r="F36" s="268"/>
      <c r="G36" s="268"/>
      <c r="H36" s="268">
        <f t="shared" si="7"/>
        <v>4239</v>
      </c>
      <c r="I36" s="282"/>
      <c r="J36" s="283" t="s">
        <v>72</v>
      </c>
      <c r="K36" s="291">
        <v>559</v>
      </c>
      <c r="L36" s="291"/>
      <c r="M36" s="284">
        <f t="shared" si="12"/>
        <v>559</v>
      </c>
      <c r="N36" s="291"/>
      <c r="O36" s="291"/>
      <c r="P36" s="291"/>
      <c r="Q36" s="284">
        <f t="shared" si="3"/>
        <v>559</v>
      </c>
    </row>
    <row r="37" ht="20" customHeight="1" spans="1:17">
      <c r="A37" s="271" t="s">
        <v>73</v>
      </c>
      <c r="B37" s="268">
        <v>1868</v>
      </c>
      <c r="C37" s="268"/>
      <c r="D37" s="268">
        <f>B37+C37</f>
        <v>1868</v>
      </c>
      <c r="E37" s="268">
        <f t="shared" si="11"/>
        <v>0</v>
      </c>
      <c r="F37" s="268"/>
      <c r="G37" s="268"/>
      <c r="H37" s="268">
        <f t="shared" si="7"/>
        <v>1868</v>
      </c>
      <c r="I37" s="282"/>
      <c r="J37" s="283" t="s">
        <v>74</v>
      </c>
      <c r="K37" s="291">
        <v>0</v>
      </c>
      <c r="L37" s="291"/>
      <c r="M37" s="284">
        <f t="shared" si="12"/>
        <v>0</v>
      </c>
      <c r="N37" s="291"/>
      <c r="O37" s="291"/>
      <c r="P37" s="291"/>
      <c r="Q37" s="284">
        <f t="shared" si="3"/>
        <v>0</v>
      </c>
    </row>
    <row r="38" ht="27" customHeight="1" spans="1:17">
      <c r="A38" s="271" t="s">
        <v>75</v>
      </c>
      <c r="B38" s="268"/>
      <c r="C38" s="268"/>
      <c r="D38" s="268"/>
      <c r="E38" s="268">
        <f t="shared" si="11"/>
        <v>1472.95</v>
      </c>
      <c r="F38" s="268">
        <v>1472.95</v>
      </c>
      <c r="G38" s="268"/>
      <c r="H38" s="268">
        <f t="shared" si="7"/>
        <v>1472.95</v>
      </c>
      <c r="I38" s="282"/>
      <c r="J38" s="283" t="s">
        <v>76</v>
      </c>
      <c r="K38" s="291">
        <v>6286</v>
      </c>
      <c r="L38" s="291"/>
      <c r="M38" s="284">
        <f t="shared" si="12"/>
        <v>6286</v>
      </c>
      <c r="N38" s="291"/>
      <c r="O38" s="291"/>
      <c r="P38" s="291"/>
      <c r="Q38" s="284">
        <f t="shared" si="3"/>
        <v>6286</v>
      </c>
    </row>
    <row r="39" ht="20" customHeight="1" spans="1:17">
      <c r="A39" s="276" t="s">
        <v>77</v>
      </c>
      <c r="B39" s="268">
        <f>SUM(B40:B76)</f>
        <v>332842.36</v>
      </c>
      <c r="C39" s="268">
        <f>SUM(C40:C76)</f>
        <v>0</v>
      </c>
      <c r="D39" s="268">
        <f>SUM(D40:D76)</f>
        <v>332842.36</v>
      </c>
      <c r="E39" s="268">
        <f t="shared" si="11"/>
        <v>2015</v>
      </c>
      <c r="F39" s="268">
        <f>SUM(F40:F76)</f>
        <v>2015</v>
      </c>
      <c r="G39" s="268">
        <f>SUM(G40:G76)</f>
        <v>0</v>
      </c>
      <c r="H39" s="268">
        <f t="shared" si="7"/>
        <v>334857.36</v>
      </c>
      <c r="I39" s="282"/>
      <c r="J39" s="283" t="s">
        <v>78</v>
      </c>
      <c r="K39" s="284">
        <v>3708.0068</v>
      </c>
      <c r="L39" s="284"/>
      <c r="M39" s="284">
        <f t="shared" si="12"/>
        <v>3708.0068</v>
      </c>
      <c r="N39" s="284"/>
      <c r="O39" s="284"/>
      <c r="P39" s="284"/>
      <c r="Q39" s="284">
        <f t="shared" si="3"/>
        <v>3708.0068</v>
      </c>
    </row>
    <row r="40" ht="20" customHeight="1" spans="1:17">
      <c r="A40" s="277" t="s">
        <v>79</v>
      </c>
      <c r="B40" s="268"/>
      <c r="C40" s="268"/>
      <c r="D40" s="268">
        <f t="shared" ref="D40:D70" si="13">B40+C40</f>
        <v>0</v>
      </c>
      <c r="E40" s="268">
        <f t="shared" si="11"/>
        <v>0</v>
      </c>
      <c r="F40" s="268"/>
      <c r="G40" s="268"/>
      <c r="H40" s="268">
        <f t="shared" si="7"/>
        <v>0</v>
      </c>
      <c r="I40" s="282">
        <v>231</v>
      </c>
      <c r="J40" s="283" t="s">
        <v>80</v>
      </c>
      <c r="K40" s="291">
        <v>0</v>
      </c>
      <c r="L40" s="291"/>
      <c r="M40" s="284">
        <f t="shared" si="12"/>
        <v>0</v>
      </c>
      <c r="N40" s="291"/>
      <c r="O40" s="291"/>
      <c r="P40" s="291"/>
      <c r="Q40" s="284">
        <f t="shared" si="3"/>
        <v>0</v>
      </c>
    </row>
    <row r="41" ht="13.2" spans="1:17">
      <c r="A41" s="277" t="s">
        <v>81</v>
      </c>
      <c r="B41" s="268">
        <v>40278</v>
      </c>
      <c r="C41" s="268"/>
      <c r="D41" s="268">
        <f t="shared" si="13"/>
        <v>40278</v>
      </c>
      <c r="E41" s="268">
        <f t="shared" si="11"/>
        <v>2015</v>
      </c>
      <c r="F41" s="268">
        <v>2015</v>
      </c>
      <c r="G41" s="268"/>
      <c r="H41" s="268">
        <f t="shared" si="7"/>
        <v>42293</v>
      </c>
      <c r="I41" s="282"/>
      <c r="J41" s="283" t="s">
        <v>82</v>
      </c>
      <c r="K41" s="291">
        <v>0</v>
      </c>
      <c r="L41" s="291"/>
      <c r="M41" s="284">
        <f t="shared" si="12"/>
        <v>0</v>
      </c>
      <c r="N41" s="291"/>
      <c r="O41" s="291"/>
      <c r="P41" s="291"/>
      <c r="Q41" s="284">
        <f t="shared" si="3"/>
        <v>0</v>
      </c>
    </row>
    <row r="42" ht="24" customHeight="1" spans="1:17">
      <c r="A42" s="277" t="s">
        <v>83</v>
      </c>
      <c r="B42" s="268">
        <v>50503</v>
      </c>
      <c r="C42" s="268"/>
      <c r="D42" s="268">
        <f t="shared" si="13"/>
        <v>50503</v>
      </c>
      <c r="E42" s="268">
        <f t="shared" si="11"/>
        <v>0</v>
      </c>
      <c r="F42" s="268"/>
      <c r="G42" s="268"/>
      <c r="H42" s="268">
        <f t="shared" si="7"/>
        <v>50503</v>
      </c>
      <c r="I42" s="282"/>
      <c r="J42" s="283" t="s">
        <v>84</v>
      </c>
      <c r="K42" s="291">
        <v>0</v>
      </c>
      <c r="L42" s="291"/>
      <c r="M42" s="284">
        <f t="shared" si="12"/>
        <v>0</v>
      </c>
      <c r="N42" s="291"/>
      <c r="O42" s="291"/>
      <c r="P42" s="291"/>
      <c r="Q42" s="284">
        <f t="shared" si="3"/>
        <v>0</v>
      </c>
    </row>
    <row r="43" ht="20" customHeight="1" spans="1:17">
      <c r="A43" s="277" t="s">
        <v>85</v>
      </c>
      <c r="B43" s="274">
        <v>1984</v>
      </c>
      <c r="C43" s="274"/>
      <c r="D43" s="268">
        <f t="shared" si="13"/>
        <v>1984</v>
      </c>
      <c r="E43" s="268">
        <f t="shared" si="11"/>
        <v>0</v>
      </c>
      <c r="F43" s="268"/>
      <c r="G43" s="274"/>
      <c r="H43" s="268">
        <f t="shared" si="7"/>
        <v>1984</v>
      </c>
      <c r="I43" s="290"/>
      <c r="J43" s="283" t="s">
        <v>86</v>
      </c>
      <c r="K43" s="291">
        <v>0</v>
      </c>
      <c r="L43" s="291"/>
      <c r="M43" s="284">
        <f t="shared" si="12"/>
        <v>0</v>
      </c>
      <c r="N43" s="291"/>
      <c r="O43" s="291"/>
      <c r="P43" s="291"/>
      <c r="Q43" s="284">
        <f t="shared" si="3"/>
        <v>0</v>
      </c>
    </row>
    <row r="44" ht="20" customHeight="1" spans="1:17">
      <c r="A44" s="277" t="s">
        <v>87</v>
      </c>
      <c r="B44" s="268">
        <v>3707</v>
      </c>
      <c r="C44" s="268"/>
      <c r="D44" s="268">
        <f t="shared" si="13"/>
        <v>3707</v>
      </c>
      <c r="E44" s="268">
        <f t="shared" si="11"/>
        <v>0</v>
      </c>
      <c r="F44" s="268"/>
      <c r="G44" s="268"/>
      <c r="H44" s="268">
        <f t="shared" si="7"/>
        <v>3707</v>
      </c>
      <c r="I44" s="282"/>
      <c r="J44" s="283" t="s">
        <v>88</v>
      </c>
      <c r="K44" s="291">
        <v>0</v>
      </c>
      <c r="L44" s="291"/>
      <c r="M44" s="284">
        <f t="shared" si="12"/>
        <v>0</v>
      </c>
      <c r="N44" s="291"/>
      <c r="O44" s="291"/>
      <c r="P44" s="291"/>
      <c r="Q44" s="284">
        <f t="shared" si="3"/>
        <v>0</v>
      </c>
    </row>
    <row r="45" ht="20" customHeight="1" spans="1:17">
      <c r="A45" s="277" t="s">
        <v>89</v>
      </c>
      <c r="B45" s="268">
        <v>434.63</v>
      </c>
      <c r="C45" s="268"/>
      <c r="D45" s="268">
        <f t="shared" si="13"/>
        <v>434.63</v>
      </c>
      <c r="E45" s="268">
        <f t="shared" si="11"/>
        <v>0</v>
      </c>
      <c r="F45" s="268"/>
      <c r="G45" s="268"/>
      <c r="H45" s="268">
        <f t="shared" si="7"/>
        <v>434.63</v>
      </c>
      <c r="I45" s="282"/>
      <c r="J45" s="283"/>
      <c r="K45" s="291"/>
      <c r="L45" s="291"/>
      <c r="M45" s="284"/>
      <c r="N45" s="291"/>
      <c r="O45" s="291"/>
      <c r="P45" s="291"/>
      <c r="Q45" s="284">
        <f t="shared" si="3"/>
        <v>0</v>
      </c>
    </row>
    <row r="46" ht="20" customHeight="1" spans="1:17">
      <c r="A46" s="277" t="s">
        <v>90</v>
      </c>
      <c r="B46" s="268">
        <v>770.7</v>
      </c>
      <c r="C46" s="268"/>
      <c r="D46" s="268">
        <f t="shared" si="13"/>
        <v>770.7</v>
      </c>
      <c r="E46" s="268">
        <f t="shared" si="11"/>
        <v>0</v>
      </c>
      <c r="F46" s="268"/>
      <c r="G46" s="268"/>
      <c r="H46" s="268">
        <f t="shared" si="7"/>
        <v>770.7</v>
      </c>
      <c r="I46" s="292"/>
      <c r="J46" s="286"/>
      <c r="K46" s="287"/>
      <c r="L46" s="287"/>
      <c r="M46" s="284">
        <f t="shared" ref="M39:M98" si="14">K46+L46</f>
        <v>0</v>
      </c>
      <c r="N46" s="287"/>
      <c r="O46" s="287"/>
      <c r="P46" s="287"/>
      <c r="Q46" s="284">
        <f t="shared" si="3"/>
        <v>0</v>
      </c>
    </row>
    <row r="47" ht="20" customHeight="1" spans="1:17">
      <c r="A47" s="277" t="s">
        <v>91</v>
      </c>
      <c r="B47" s="268">
        <v>2936.3</v>
      </c>
      <c r="C47" s="268"/>
      <c r="D47" s="268">
        <f t="shared" si="13"/>
        <v>2936.3</v>
      </c>
      <c r="E47" s="268">
        <f t="shared" si="11"/>
        <v>0</v>
      </c>
      <c r="F47" s="268"/>
      <c r="G47" s="268"/>
      <c r="H47" s="268">
        <f t="shared" si="7"/>
        <v>2936.3</v>
      </c>
      <c r="I47" s="292"/>
      <c r="J47" s="286"/>
      <c r="K47" s="287"/>
      <c r="L47" s="287"/>
      <c r="M47" s="284">
        <f t="shared" si="14"/>
        <v>0</v>
      </c>
      <c r="N47" s="287"/>
      <c r="O47" s="287"/>
      <c r="P47" s="287"/>
      <c r="Q47" s="284">
        <f t="shared" si="3"/>
        <v>0</v>
      </c>
    </row>
    <row r="48" ht="20" customHeight="1" spans="1:17">
      <c r="A48" s="277" t="s">
        <v>92</v>
      </c>
      <c r="B48" s="268">
        <v>65869.18</v>
      </c>
      <c r="C48" s="268"/>
      <c r="D48" s="268">
        <f t="shared" si="13"/>
        <v>65869.18</v>
      </c>
      <c r="E48" s="268">
        <f t="shared" si="11"/>
        <v>0</v>
      </c>
      <c r="F48" s="268"/>
      <c r="G48" s="268"/>
      <c r="H48" s="268">
        <f t="shared" si="7"/>
        <v>65869.18</v>
      </c>
      <c r="I48" s="292"/>
      <c r="J48" s="286"/>
      <c r="K48" s="287"/>
      <c r="L48" s="287"/>
      <c r="M48" s="284">
        <f t="shared" si="14"/>
        <v>0</v>
      </c>
      <c r="N48" s="287"/>
      <c r="O48" s="287"/>
      <c r="P48" s="287"/>
      <c r="Q48" s="284">
        <f t="shared" si="3"/>
        <v>0</v>
      </c>
    </row>
    <row r="49" ht="20" customHeight="1" spans="1:17">
      <c r="A49" s="277" t="s">
        <v>93</v>
      </c>
      <c r="B49" s="268"/>
      <c r="C49" s="268"/>
      <c r="D49" s="268">
        <f t="shared" si="13"/>
        <v>0</v>
      </c>
      <c r="E49" s="268">
        <f t="shared" si="11"/>
        <v>0</v>
      </c>
      <c r="F49" s="268"/>
      <c r="G49" s="268"/>
      <c r="H49" s="268">
        <f t="shared" si="7"/>
        <v>0</v>
      </c>
      <c r="I49" s="292"/>
      <c r="J49" s="283"/>
      <c r="K49" s="291">
        <v>0</v>
      </c>
      <c r="L49" s="291"/>
      <c r="M49" s="284">
        <f t="shared" si="14"/>
        <v>0</v>
      </c>
      <c r="N49" s="291"/>
      <c r="O49" s="291"/>
      <c r="P49" s="291"/>
      <c r="Q49" s="284">
        <f t="shared" si="3"/>
        <v>0</v>
      </c>
    </row>
    <row r="50" ht="20" customHeight="1" spans="1:17">
      <c r="A50" s="277" t="s">
        <v>94</v>
      </c>
      <c r="B50" s="268">
        <v>670.5</v>
      </c>
      <c r="C50" s="268"/>
      <c r="D50" s="268">
        <f t="shared" si="13"/>
        <v>670.5</v>
      </c>
      <c r="E50" s="268">
        <f t="shared" si="11"/>
        <v>0</v>
      </c>
      <c r="F50" s="268"/>
      <c r="G50" s="268"/>
      <c r="H50" s="268">
        <f t="shared" si="7"/>
        <v>670.5</v>
      </c>
      <c r="I50" s="292"/>
      <c r="J50" s="283"/>
      <c r="K50" s="291">
        <v>0</v>
      </c>
      <c r="L50" s="291"/>
      <c r="M50" s="284">
        <f t="shared" si="14"/>
        <v>0</v>
      </c>
      <c r="N50" s="291"/>
      <c r="O50" s="291"/>
      <c r="P50" s="291"/>
      <c r="Q50" s="284">
        <f t="shared" si="3"/>
        <v>0</v>
      </c>
    </row>
    <row r="51" ht="20" customHeight="1" spans="1:17">
      <c r="A51" s="277" t="s">
        <v>95</v>
      </c>
      <c r="B51" s="268">
        <v>714</v>
      </c>
      <c r="C51" s="268"/>
      <c r="D51" s="268">
        <f t="shared" si="13"/>
        <v>714</v>
      </c>
      <c r="E51" s="268">
        <f t="shared" si="11"/>
        <v>0</v>
      </c>
      <c r="F51" s="268"/>
      <c r="G51" s="268"/>
      <c r="H51" s="268">
        <f t="shared" si="7"/>
        <v>714</v>
      </c>
      <c r="I51" s="292"/>
      <c r="J51" s="283"/>
      <c r="K51" s="291">
        <v>0</v>
      </c>
      <c r="L51" s="291"/>
      <c r="M51" s="284">
        <f t="shared" si="14"/>
        <v>0</v>
      </c>
      <c r="N51" s="291"/>
      <c r="O51" s="291"/>
      <c r="P51" s="291"/>
      <c r="Q51" s="284">
        <f t="shared" si="3"/>
        <v>0</v>
      </c>
    </row>
    <row r="52" ht="17" customHeight="1" spans="1:17">
      <c r="A52" s="277" t="s">
        <v>96</v>
      </c>
      <c r="B52" s="268">
        <v>33479</v>
      </c>
      <c r="C52" s="268"/>
      <c r="D52" s="268">
        <f t="shared" si="13"/>
        <v>33479</v>
      </c>
      <c r="E52" s="268">
        <f t="shared" si="11"/>
        <v>0</v>
      </c>
      <c r="F52" s="268"/>
      <c r="G52" s="268"/>
      <c r="H52" s="268">
        <f t="shared" si="7"/>
        <v>33479</v>
      </c>
      <c r="I52" s="292"/>
      <c r="J52" s="283"/>
      <c r="K52" s="291">
        <v>0</v>
      </c>
      <c r="L52" s="291"/>
      <c r="M52" s="284">
        <f t="shared" si="14"/>
        <v>0</v>
      </c>
      <c r="N52" s="291"/>
      <c r="O52" s="291"/>
      <c r="P52" s="291"/>
      <c r="Q52" s="284">
        <f t="shared" si="3"/>
        <v>0</v>
      </c>
    </row>
    <row r="53" ht="17" customHeight="1" spans="1:17">
      <c r="A53" s="277" t="s">
        <v>97</v>
      </c>
      <c r="B53" s="268"/>
      <c r="C53" s="268"/>
      <c r="D53" s="268">
        <f t="shared" si="13"/>
        <v>0</v>
      </c>
      <c r="E53" s="268">
        <f t="shared" si="11"/>
        <v>0</v>
      </c>
      <c r="F53" s="268"/>
      <c r="G53" s="268"/>
      <c r="H53" s="268">
        <f t="shared" si="7"/>
        <v>0</v>
      </c>
      <c r="I53" s="292"/>
      <c r="J53" s="283"/>
      <c r="K53" s="291">
        <v>0</v>
      </c>
      <c r="L53" s="291"/>
      <c r="M53" s="284">
        <f t="shared" si="14"/>
        <v>0</v>
      </c>
      <c r="N53" s="291"/>
      <c r="O53" s="291"/>
      <c r="P53" s="291"/>
      <c r="Q53" s="284">
        <f t="shared" si="3"/>
        <v>0</v>
      </c>
    </row>
    <row r="54" ht="17" customHeight="1" spans="1:17">
      <c r="A54" s="277" t="s">
        <v>98</v>
      </c>
      <c r="B54" s="268">
        <v>434</v>
      </c>
      <c r="C54" s="268"/>
      <c r="D54" s="268">
        <f t="shared" si="13"/>
        <v>434</v>
      </c>
      <c r="E54" s="268">
        <f t="shared" si="11"/>
        <v>0</v>
      </c>
      <c r="F54" s="268"/>
      <c r="G54" s="268"/>
      <c r="H54" s="268">
        <f t="shared" ref="H54:H77" si="15">B54+E54</f>
        <v>434</v>
      </c>
      <c r="I54" s="292"/>
      <c r="J54" s="283"/>
      <c r="K54" s="291">
        <v>0</v>
      </c>
      <c r="L54" s="291"/>
      <c r="M54" s="284">
        <f t="shared" si="14"/>
        <v>0</v>
      </c>
      <c r="N54" s="291"/>
      <c r="O54" s="291"/>
      <c r="P54" s="291"/>
      <c r="Q54" s="284">
        <f t="shared" si="3"/>
        <v>0</v>
      </c>
    </row>
    <row r="55" ht="17" customHeight="1" spans="1:17">
      <c r="A55" s="277" t="s">
        <v>99</v>
      </c>
      <c r="B55" s="268">
        <v>3700</v>
      </c>
      <c r="C55" s="268"/>
      <c r="D55" s="268">
        <f t="shared" si="13"/>
        <v>3700</v>
      </c>
      <c r="E55" s="268">
        <f t="shared" si="11"/>
        <v>0</v>
      </c>
      <c r="F55" s="268"/>
      <c r="G55" s="268"/>
      <c r="H55" s="268">
        <f t="shared" si="15"/>
        <v>3700</v>
      </c>
      <c r="I55" s="292"/>
      <c r="J55" s="283"/>
      <c r="K55" s="291">
        <v>0</v>
      </c>
      <c r="L55" s="291"/>
      <c r="M55" s="284">
        <f t="shared" si="14"/>
        <v>0</v>
      </c>
      <c r="N55" s="291"/>
      <c r="O55" s="291"/>
      <c r="P55" s="291"/>
      <c r="Q55" s="284">
        <f t="shared" si="3"/>
        <v>0</v>
      </c>
    </row>
    <row r="56" ht="27" customHeight="1" spans="1:17">
      <c r="A56" s="277" t="s">
        <v>100</v>
      </c>
      <c r="B56" s="268"/>
      <c r="C56" s="268"/>
      <c r="D56" s="268">
        <f t="shared" si="13"/>
        <v>0</v>
      </c>
      <c r="E56" s="268">
        <f t="shared" si="11"/>
        <v>0</v>
      </c>
      <c r="F56" s="268"/>
      <c r="G56" s="268"/>
      <c r="H56" s="268">
        <f t="shared" si="15"/>
        <v>0</v>
      </c>
      <c r="I56" s="292"/>
      <c r="J56" s="283"/>
      <c r="K56" s="291">
        <v>0</v>
      </c>
      <c r="L56" s="291"/>
      <c r="M56" s="284">
        <f t="shared" si="14"/>
        <v>0</v>
      </c>
      <c r="N56" s="291"/>
      <c r="O56" s="291"/>
      <c r="P56" s="291"/>
      <c r="Q56" s="284">
        <f t="shared" si="3"/>
        <v>0</v>
      </c>
    </row>
    <row r="57" ht="18" customHeight="1" spans="1:17">
      <c r="A57" s="277" t="s">
        <v>101</v>
      </c>
      <c r="B57" s="268"/>
      <c r="C57" s="268"/>
      <c r="D57" s="268">
        <f t="shared" si="13"/>
        <v>0</v>
      </c>
      <c r="E57" s="268">
        <f t="shared" si="11"/>
        <v>0</v>
      </c>
      <c r="F57" s="268"/>
      <c r="G57" s="268"/>
      <c r="H57" s="268">
        <f t="shared" si="15"/>
        <v>0</v>
      </c>
      <c r="I57" s="292"/>
      <c r="J57" s="283"/>
      <c r="K57" s="291">
        <v>0</v>
      </c>
      <c r="L57" s="291"/>
      <c r="M57" s="284">
        <f t="shared" si="14"/>
        <v>0</v>
      </c>
      <c r="N57" s="291"/>
      <c r="O57" s="291"/>
      <c r="P57" s="291"/>
      <c r="Q57" s="284">
        <f t="shared" si="3"/>
        <v>0</v>
      </c>
    </row>
    <row r="58" ht="18" customHeight="1" spans="1:17">
      <c r="A58" s="277" t="s">
        <v>102</v>
      </c>
      <c r="B58" s="268"/>
      <c r="C58" s="268"/>
      <c r="D58" s="268">
        <f t="shared" si="13"/>
        <v>0</v>
      </c>
      <c r="E58" s="268">
        <f t="shared" si="11"/>
        <v>0</v>
      </c>
      <c r="F58" s="268"/>
      <c r="G58" s="268"/>
      <c r="H58" s="268">
        <f t="shared" si="15"/>
        <v>0</v>
      </c>
      <c r="I58" s="292"/>
      <c r="J58" s="283"/>
      <c r="K58" s="291">
        <v>0</v>
      </c>
      <c r="L58" s="291"/>
      <c r="M58" s="284">
        <f t="shared" si="14"/>
        <v>0</v>
      </c>
      <c r="N58" s="291"/>
      <c r="O58" s="291"/>
      <c r="P58" s="291"/>
      <c r="Q58" s="284">
        <f t="shared" si="3"/>
        <v>0</v>
      </c>
    </row>
    <row r="59" ht="13.2" spans="1:17">
      <c r="A59" s="277" t="s">
        <v>103</v>
      </c>
      <c r="B59" s="268">
        <v>1948</v>
      </c>
      <c r="C59" s="268"/>
      <c r="D59" s="268">
        <f t="shared" si="13"/>
        <v>1948</v>
      </c>
      <c r="E59" s="268">
        <f t="shared" si="11"/>
        <v>0</v>
      </c>
      <c r="F59" s="268"/>
      <c r="G59" s="268"/>
      <c r="H59" s="268">
        <f t="shared" si="15"/>
        <v>1948</v>
      </c>
      <c r="I59" s="292"/>
      <c r="J59" s="283"/>
      <c r="K59" s="291">
        <v>0</v>
      </c>
      <c r="L59" s="291"/>
      <c r="M59" s="284">
        <f t="shared" si="14"/>
        <v>0</v>
      </c>
      <c r="N59" s="291"/>
      <c r="O59" s="291"/>
      <c r="P59" s="291"/>
      <c r="Q59" s="284">
        <f t="shared" si="3"/>
        <v>0</v>
      </c>
    </row>
    <row r="60" ht="21" customHeight="1" spans="1:17">
      <c r="A60" s="277" t="s">
        <v>104</v>
      </c>
      <c r="B60" s="268">
        <v>39631.3</v>
      </c>
      <c r="C60" s="268"/>
      <c r="D60" s="268">
        <f t="shared" si="13"/>
        <v>39631.3</v>
      </c>
      <c r="E60" s="268">
        <f t="shared" si="11"/>
        <v>0</v>
      </c>
      <c r="F60" s="268"/>
      <c r="G60" s="268"/>
      <c r="H60" s="268">
        <f t="shared" si="15"/>
        <v>39631.3</v>
      </c>
      <c r="I60" s="292"/>
      <c r="J60" s="283"/>
      <c r="K60" s="291">
        <v>0</v>
      </c>
      <c r="L60" s="291"/>
      <c r="M60" s="284">
        <f t="shared" si="14"/>
        <v>0</v>
      </c>
      <c r="N60" s="291"/>
      <c r="O60" s="291"/>
      <c r="P60" s="291"/>
      <c r="Q60" s="284">
        <f t="shared" si="3"/>
        <v>0</v>
      </c>
    </row>
    <row r="61" ht="13.2" spans="1:17">
      <c r="A61" s="277" t="s">
        <v>105</v>
      </c>
      <c r="B61" s="268"/>
      <c r="C61" s="268"/>
      <c r="D61" s="268">
        <f t="shared" si="13"/>
        <v>0</v>
      </c>
      <c r="E61" s="268">
        <f t="shared" si="11"/>
        <v>0</v>
      </c>
      <c r="F61" s="268"/>
      <c r="G61" s="268"/>
      <c r="H61" s="268">
        <f t="shared" si="15"/>
        <v>0</v>
      </c>
      <c r="I61" s="292"/>
      <c r="J61" s="283"/>
      <c r="K61" s="291">
        <v>0</v>
      </c>
      <c r="L61" s="291"/>
      <c r="M61" s="284">
        <f t="shared" si="14"/>
        <v>0</v>
      </c>
      <c r="N61" s="291"/>
      <c r="O61" s="291"/>
      <c r="P61" s="291"/>
      <c r="Q61" s="284">
        <f t="shared" si="3"/>
        <v>0</v>
      </c>
    </row>
    <row r="62" ht="21.6" spans="1:17">
      <c r="A62" s="277" t="s">
        <v>106</v>
      </c>
      <c r="B62" s="268">
        <v>90.08</v>
      </c>
      <c r="C62" s="268"/>
      <c r="D62" s="268">
        <f t="shared" si="13"/>
        <v>90.08</v>
      </c>
      <c r="E62" s="268">
        <f t="shared" si="11"/>
        <v>0</v>
      </c>
      <c r="F62" s="268"/>
      <c r="G62" s="268"/>
      <c r="H62" s="268">
        <f t="shared" si="15"/>
        <v>90.08</v>
      </c>
      <c r="I62" s="292"/>
      <c r="J62" s="283"/>
      <c r="K62" s="291">
        <v>0</v>
      </c>
      <c r="L62" s="291"/>
      <c r="M62" s="284">
        <f t="shared" si="14"/>
        <v>0</v>
      </c>
      <c r="N62" s="291"/>
      <c r="O62" s="291"/>
      <c r="P62" s="291"/>
      <c r="Q62" s="284">
        <f t="shared" si="3"/>
        <v>0</v>
      </c>
    </row>
    <row r="63" ht="21.6" spans="1:17">
      <c r="A63" s="277" t="s">
        <v>107</v>
      </c>
      <c r="B63" s="268">
        <v>65938.3</v>
      </c>
      <c r="C63" s="268"/>
      <c r="D63" s="268">
        <f t="shared" si="13"/>
        <v>65938.3</v>
      </c>
      <c r="E63" s="268">
        <f t="shared" si="11"/>
        <v>0</v>
      </c>
      <c r="F63" s="268"/>
      <c r="G63" s="268"/>
      <c r="H63" s="268">
        <f t="shared" si="15"/>
        <v>65938.3</v>
      </c>
      <c r="I63" s="292"/>
      <c r="J63" s="283"/>
      <c r="K63" s="291">
        <v>0</v>
      </c>
      <c r="L63" s="291"/>
      <c r="M63" s="284">
        <f t="shared" si="14"/>
        <v>0</v>
      </c>
      <c r="N63" s="291"/>
      <c r="O63" s="291"/>
      <c r="P63" s="291"/>
      <c r="Q63" s="284">
        <f t="shared" si="3"/>
        <v>0</v>
      </c>
    </row>
    <row r="64" ht="13.2" spans="1:17">
      <c r="A64" s="277" t="s">
        <v>108</v>
      </c>
      <c r="B64" s="268">
        <v>12134.36</v>
      </c>
      <c r="C64" s="268"/>
      <c r="D64" s="268">
        <f t="shared" si="13"/>
        <v>12134.36</v>
      </c>
      <c r="E64" s="268">
        <f t="shared" si="11"/>
        <v>0</v>
      </c>
      <c r="F64" s="268"/>
      <c r="G64" s="268"/>
      <c r="H64" s="268">
        <f t="shared" si="15"/>
        <v>12134.36</v>
      </c>
      <c r="I64" s="292"/>
      <c r="J64" s="283"/>
      <c r="K64" s="291">
        <v>0</v>
      </c>
      <c r="L64" s="291"/>
      <c r="M64" s="284">
        <f t="shared" si="14"/>
        <v>0</v>
      </c>
      <c r="N64" s="291"/>
      <c r="O64" s="291"/>
      <c r="P64" s="291"/>
      <c r="Q64" s="284">
        <f t="shared" si="3"/>
        <v>0</v>
      </c>
    </row>
    <row r="65" ht="13.2" spans="1:17">
      <c r="A65" s="277" t="s">
        <v>109</v>
      </c>
      <c r="B65" s="268"/>
      <c r="C65" s="268"/>
      <c r="D65" s="268">
        <f t="shared" si="13"/>
        <v>0</v>
      </c>
      <c r="E65" s="268">
        <f t="shared" ref="E65:E107" si="16">F65-G65</f>
        <v>0</v>
      </c>
      <c r="F65" s="268"/>
      <c r="G65" s="268"/>
      <c r="H65" s="268">
        <f t="shared" si="15"/>
        <v>0</v>
      </c>
      <c r="I65" s="292"/>
      <c r="J65" s="283"/>
      <c r="K65" s="291">
        <v>0</v>
      </c>
      <c r="L65" s="291"/>
      <c r="M65" s="284">
        <f t="shared" si="14"/>
        <v>0</v>
      </c>
      <c r="N65" s="291"/>
      <c r="O65" s="291"/>
      <c r="P65" s="291"/>
      <c r="Q65" s="284">
        <f t="shared" si="3"/>
        <v>0</v>
      </c>
    </row>
    <row r="66" ht="13.2" spans="1:17">
      <c r="A66" s="277" t="s">
        <v>110</v>
      </c>
      <c r="B66" s="268"/>
      <c r="C66" s="268"/>
      <c r="D66" s="268">
        <f t="shared" si="13"/>
        <v>0</v>
      </c>
      <c r="E66" s="268">
        <f t="shared" si="16"/>
        <v>0</v>
      </c>
      <c r="F66" s="268"/>
      <c r="G66" s="268"/>
      <c r="H66" s="268">
        <f t="shared" si="15"/>
        <v>0</v>
      </c>
      <c r="I66" s="292"/>
      <c r="J66" s="283"/>
      <c r="K66" s="291">
        <v>0</v>
      </c>
      <c r="L66" s="291"/>
      <c r="M66" s="284">
        <f t="shared" si="14"/>
        <v>0</v>
      </c>
      <c r="N66" s="291"/>
      <c r="O66" s="291"/>
      <c r="P66" s="291"/>
      <c r="Q66" s="284">
        <f t="shared" si="3"/>
        <v>0</v>
      </c>
    </row>
    <row r="67" ht="13.2" spans="1:17">
      <c r="A67" s="277" t="s">
        <v>111</v>
      </c>
      <c r="B67" s="268">
        <v>57.51</v>
      </c>
      <c r="C67" s="268"/>
      <c r="D67" s="268">
        <f t="shared" si="13"/>
        <v>57.51</v>
      </c>
      <c r="E67" s="268">
        <f t="shared" si="16"/>
        <v>0</v>
      </c>
      <c r="F67" s="268"/>
      <c r="G67" s="268"/>
      <c r="H67" s="268">
        <f t="shared" si="15"/>
        <v>57.51</v>
      </c>
      <c r="I67" s="292"/>
      <c r="J67" s="283"/>
      <c r="K67" s="291">
        <v>0</v>
      </c>
      <c r="L67" s="291"/>
      <c r="M67" s="284">
        <f t="shared" si="14"/>
        <v>0</v>
      </c>
      <c r="N67" s="291"/>
      <c r="O67" s="291"/>
      <c r="P67" s="291"/>
      <c r="Q67" s="284">
        <f t="shared" si="3"/>
        <v>0</v>
      </c>
    </row>
    <row r="68" ht="13.2" spans="1:17">
      <c r="A68" s="277" t="s">
        <v>112</v>
      </c>
      <c r="B68" s="268"/>
      <c r="C68" s="268"/>
      <c r="D68" s="268">
        <f t="shared" si="13"/>
        <v>0</v>
      </c>
      <c r="E68" s="268">
        <f t="shared" si="16"/>
        <v>0</v>
      </c>
      <c r="F68" s="268"/>
      <c r="G68" s="268"/>
      <c r="H68" s="268">
        <f t="shared" si="15"/>
        <v>0</v>
      </c>
      <c r="I68" s="292"/>
      <c r="J68" s="283"/>
      <c r="K68" s="291">
        <v>0</v>
      </c>
      <c r="L68" s="291"/>
      <c r="M68" s="284">
        <f t="shared" si="14"/>
        <v>0</v>
      </c>
      <c r="N68" s="291"/>
      <c r="O68" s="291"/>
      <c r="P68" s="291"/>
      <c r="Q68" s="284">
        <f t="shared" si="3"/>
        <v>0</v>
      </c>
    </row>
    <row r="69" ht="21.6" spans="1:17">
      <c r="A69" s="277" t="s">
        <v>113</v>
      </c>
      <c r="B69" s="268"/>
      <c r="C69" s="268"/>
      <c r="D69" s="268">
        <f t="shared" si="13"/>
        <v>0</v>
      </c>
      <c r="E69" s="268">
        <f t="shared" si="16"/>
        <v>0</v>
      </c>
      <c r="F69" s="268"/>
      <c r="G69" s="268"/>
      <c r="H69" s="268">
        <f t="shared" si="15"/>
        <v>0</v>
      </c>
      <c r="I69" s="292"/>
      <c r="J69" s="283"/>
      <c r="K69" s="297">
        <v>0</v>
      </c>
      <c r="L69" s="297"/>
      <c r="M69" s="284">
        <f t="shared" si="14"/>
        <v>0</v>
      </c>
      <c r="N69" s="297"/>
      <c r="O69" s="297"/>
      <c r="P69" s="297"/>
      <c r="Q69" s="284">
        <f t="shared" si="3"/>
        <v>0</v>
      </c>
    </row>
    <row r="70" ht="21.6" spans="1:17">
      <c r="A70" s="277" t="s">
        <v>114</v>
      </c>
      <c r="B70" s="268"/>
      <c r="C70" s="268"/>
      <c r="D70" s="268">
        <f t="shared" si="13"/>
        <v>0</v>
      </c>
      <c r="E70" s="268">
        <f t="shared" si="16"/>
        <v>0</v>
      </c>
      <c r="F70" s="268"/>
      <c r="G70" s="268"/>
      <c r="H70" s="268">
        <f t="shared" si="15"/>
        <v>0</v>
      </c>
      <c r="I70" s="292"/>
      <c r="J70" s="288"/>
      <c r="K70" s="291">
        <v>0</v>
      </c>
      <c r="L70" s="291"/>
      <c r="M70" s="284">
        <f t="shared" si="14"/>
        <v>0</v>
      </c>
      <c r="N70" s="291"/>
      <c r="O70" s="291"/>
      <c r="P70" s="291"/>
      <c r="Q70" s="284">
        <f>M70+N70</f>
        <v>0</v>
      </c>
    </row>
    <row r="71" ht="24" customHeight="1" spans="1:17">
      <c r="A71" s="277" t="s">
        <v>115</v>
      </c>
      <c r="B71" s="268"/>
      <c r="C71" s="268"/>
      <c r="D71" s="268">
        <f t="shared" ref="D71:D108" si="17">B71+C71</f>
        <v>0</v>
      </c>
      <c r="E71" s="268">
        <f t="shared" si="16"/>
        <v>0</v>
      </c>
      <c r="F71" s="268"/>
      <c r="G71" s="268"/>
      <c r="H71" s="268">
        <f t="shared" si="15"/>
        <v>0</v>
      </c>
      <c r="I71" s="292"/>
      <c r="J71" s="286"/>
      <c r="K71" s="297">
        <v>0</v>
      </c>
      <c r="L71" s="297"/>
      <c r="M71" s="284">
        <f t="shared" si="14"/>
        <v>0</v>
      </c>
      <c r="N71" s="297"/>
      <c r="O71" s="297"/>
      <c r="P71" s="297"/>
      <c r="Q71" s="284">
        <f t="shared" ref="Q71:Q107" si="18">M71+N71</f>
        <v>0</v>
      </c>
    </row>
    <row r="72" ht="28" customHeight="1" spans="1:17">
      <c r="A72" s="277" t="s">
        <v>116</v>
      </c>
      <c r="B72" s="268"/>
      <c r="C72" s="268"/>
      <c r="D72" s="268">
        <f t="shared" si="17"/>
        <v>0</v>
      </c>
      <c r="E72" s="268">
        <f t="shared" si="16"/>
        <v>0</v>
      </c>
      <c r="F72" s="268"/>
      <c r="G72" s="268"/>
      <c r="H72" s="268">
        <f t="shared" si="15"/>
        <v>0</v>
      </c>
      <c r="I72" s="292"/>
      <c r="J72" s="286"/>
      <c r="K72" s="298">
        <v>0</v>
      </c>
      <c r="L72" s="298"/>
      <c r="M72" s="284">
        <f t="shared" si="14"/>
        <v>0</v>
      </c>
      <c r="N72" s="298"/>
      <c r="O72" s="298"/>
      <c r="P72" s="298"/>
      <c r="Q72" s="284">
        <f t="shared" si="18"/>
        <v>0</v>
      </c>
    </row>
    <row r="73" ht="13.2" spans="1:17">
      <c r="A73" s="277" t="s">
        <v>117</v>
      </c>
      <c r="B73" s="268"/>
      <c r="C73" s="268"/>
      <c r="D73" s="268">
        <f t="shared" si="17"/>
        <v>0</v>
      </c>
      <c r="E73" s="268">
        <f t="shared" si="16"/>
        <v>0</v>
      </c>
      <c r="F73" s="268"/>
      <c r="G73" s="268"/>
      <c r="H73" s="268">
        <f t="shared" si="15"/>
        <v>0</v>
      </c>
      <c r="I73" s="292"/>
      <c r="J73" s="286"/>
      <c r="K73" s="298">
        <v>0</v>
      </c>
      <c r="L73" s="298"/>
      <c r="M73" s="284">
        <f t="shared" si="14"/>
        <v>0</v>
      </c>
      <c r="N73" s="298"/>
      <c r="O73" s="298"/>
      <c r="P73" s="298"/>
      <c r="Q73" s="284">
        <f t="shared" si="18"/>
        <v>0</v>
      </c>
    </row>
    <row r="74" ht="26" customHeight="1" spans="1:17">
      <c r="A74" s="277" t="s">
        <v>118</v>
      </c>
      <c r="B74" s="268"/>
      <c r="C74" s="268"/>
      <c r="D74" s="268">
        <f t="shared" si="17"/>
        <v>0</v>
      </c>
      <c r="E74" s="268">
        <f t="shared" si="16"/>
        <v>0</v>
      </c>
      <c r="F74" s="268"/>
      <c r="G74" s="268"/>
      <c r="H74" s="268">
        <f t="shared" si="15"/>
        <v>0</v>
      </c>
      <c r="I74" s="292"/>
      <c r="J74" s="286"/>
      <c r="K74" s="298">
        <v>0</v>
      </c>
      <c r="L74" s="298"/>
      <c r="M74" s="284">
        <f t="shared" si="14"/>
        <v>0</v>
      </c>
      <c r="N74" s="298"/>
      <c r="O74" s="298"/>
      <c r="P74" s="298"/>
      <c r="Q74" s="284">
        <f t="shared" si="18"/>
        <v>0</v>
      </c>
    </row>
    <row r="75" ht="16" customHeight="1" spans="1:17">
      <c r="A75" s="277" t="s">
        <v>119</v>
      </c>
      <c r="B75" s="268"/>
      <c r="C75" s="268"/>
      <c r="D75" s="268">
        <f t="shared" si="17"/>
        <v>0</v>
      </c>
      <c r="E75" s="268">
        <f t="shared" si="16"/>
        <v>0</v>
      </c>
      <c r="F75" s="268"/>
      <c r="G75" s="268"/>
      <c r="H75" s="268">
        <f t="shared" si="15"/>
        <v>0</v>
      </c>
      <c r="I75" s="292"/>
      <c r="J75" s="286"/>
      <c r="K75" s="298">
        <v>0</v>
      </c>
      <c r="L75" s="298"/>
      <c r="M75" s="284">
        <f t="shared" si="14"/>
        <v>0</v>
      </c>
      <c r="N75" s="298"/>
      <c r="O75" s="298"/>
      <c r="P75" s="298"/>
      <c r="Q75" s="284">
        <f t="shared" si="18"/>
        <v>0</v>
      </c>
    </row>
    <row r="76" ht="16" customHeight="1" spans="1:17">
      <c r="A76" s="277" t="s">
        <v>120</v>
      </c>
      <c r="B76" s="268">
        <v>7562.5</v>
      </c>
      <c r="C76" s="268"/>
      <c r="D76" s="268">
        <f t="shared" si="17"/>
        <v>7562.5</v>
      </c>
      <c r="E76" s="268">
        <f t="shared" si="16"/>
        <v>0</v>
      </c>
      <c r="F76" s="268"/>
      <c r="G76" s="268"/>
      <c r="H76" s="268">
        <f t="shared" si="15"/>
        <v>7562.5</v>
      </c>
      <c r="I76" s="292"/>
      <c r="J76" s="286"/>
      <c r="K76" s="298">
        <v>0</v>
      </c>
      <c r="L76" s="298"/>
      <c r="M76" s="284">
        <f t="shared" si="14"/>
        <v>0</v>
      </c>
      <c r="N76" s="298"/>
      <c r="O76" s="298"/>
      <c r="P76" s="298"/>
      <c r="Q76" s="284">
        <f t="shared" si="18"/>
        <v>0</v>
      </c>
    </row>
    <row r="77" ht="16" customHeight="1" spans="1:17">
      <c r="A77" s="293" t="s">
        <v>121</v>
      </c>
      <c r="B77" s="268">
        <v>34939.02</v>
      </c>
      <c r="C77" s="268"/>
      <c r="D77" s="268">
        <f t="shared" si="17"/>
        <v>34939.02</v>
      </c>
      <c r="E77" s="268">
        <f t="shared" si="16"/>
        <v>0</v>
      </c>
      <c r="F77" s="268"/>
      <c r="G77" s="268"/>
      <c r="H77" s="268">
        <f t="shared" si="15"/>
        <v>34939.02</v>
      </c>
      <c r="I77" s="292"/>
      <c r="J77" s="286"/>
      <c r="K77" s="299">
        <v>0</v>
      </c>
      <c r="L77" s="299"/>
      <c r="M77" s="284">
        <f t="shared" si="14"/>
        <v>0</v>
      </c>
      <c r="N77" s="299"/>
      <c r="O77" s="299"/>
      <c r="P77" s="299"/>
      <c r="Q77" s="284">
        <f t="shared" si="18"/>
        <v>0</v>
      </c>
    </row>
    <row r="78" ht="27" customHeight="1" spans="1:17">
      <c r="A78" s="276" t="s">
        <v>122</v>
      </c>
      <c r="B78" s="268">
        <v>3036</v>
      </c>
      <c r="C78" s="268"/>
      <c r="D78" s="268">
        <f t="shared" si="17"/>
        <v>3036</v>
      </c>
      <c r="E78" s="268">
        <f t="shared" si="16"/>
        <v>0</v>
      </c>
      <c r="F78" s="268"/>
      <c r="G78" s="268"/>
      <c r="H78" s="268">
        <f t="shared" ref="H67:H107" si="19">B78+G78</f>
        <v>3036</v>
      </c>
      <c r="I78" s="292"/>
      <c r="J78" s="286"/>
      <c r="K78" s="299">
        <v>0</v>
      </c>
      <c r="L78" s="299"/>
      <c r="M78" s="284">
        <f t="shared" si="14"/>
        <v>0</v>
      </c>
      <c r="N78" s="299"/>
      <c r="O78" s="299"/>
      <c r="P78" s="299"/>
      <c r="Q78" s="284">
        <f t="shared" si="18"/>
        <v>0</v>
      </c>
    </row>
    <row r="79" ht="13.2" spans="1:17">
      <c r="A79" s="277" t="s">
        <v>123</v>
      </c>
      <c r="B79" s="268"/>
      <c r="C79" s="268"/>
      <c r="D79" s="268">
        <f t="shared" si="17"/>
        <v>0</v>
      </c>
      <c r="E79" s="268">
        <f t="shared" si="16"/>
        <v>0</v>
      </c>
      <c r="F79" s="268"/>
      <c r="G79" s="268"/>
      <c r="H79" s="268">
        <f t="shared" si="19"/>
        <v>0</v>
      </c>
      <c r="I79" s="292"/>
      <c r="J79" s="286"/>
      <c r="K79" s="299">
        <v>0</v>
      </c>
      <c r="L79" s="299"/>
      <c r="M79" s="284">
        <f t="shared" si="14"/>
        <v>0</v>
      </c>
      <c r="N79" s="299"/>
      <c r="O79" s="299"/>
      <c r="P79" s="299"/>
      <c r="Q79" s="284">
        <f t="shared" si="18"/>
        <v>0</v>
      </c>
    </row>
    <row r="80" ht="13.2" spans="1:17">
      <c r="A80" s="277" t="s">
        <v>124</v>
      </c>
      <c r="B80" s="268"/>
      <c r="C80" s="268"/>
      <c r="D80" s="268">
        <f t="shared" si="17"/>
        <v>0</v>
      </c>
      <c r="E80" s="268">
        <f t="shared" si="16"/>
        <v>0</v>
      </c>
      <c r="F80" s="268"/>
      <c r="G80" s="268"/>
      <c r="H80" s="268">
        <f t="shared" si="19"/>
        <v>0</v>
      </c>
      <c r="I80" s="292"/>
      <c r="J80" s="286"/>
      <c r="K80" s="299">
        <v>0</v>
      </c>
      <c r="L80" s="299"/>
      <c r="M80" s="284">
        <f t="shared" si="14"/>
        <v>0</v>
      </c>
      <c r="N80" s="299"/>
      <c r="O80" s="299"/>
      <c r="P80" s="299"/>
      <c r="Q80" s="284">
        <f t="shared" si="18"/>
        <v>0</v>
      </c>
    </row>
    <row r="81" ht="13.2" spans="1:17">
      <c r="A81" s="277" t="s">
        <v>125</v>
      </c>
      <c r="B81" s="268"/>
      <c r="C81" s="268"/>
      <c r="D81" s="268">
        <f t="shared" si="17"/>
        <v>0</v>
      </c>
      <c r="E81" s="268">
        <f t="shared" si="16"/>
        <v>0</v>
      </c>
      <c r="F81" s="268"/>
      <c r="G81" s="268"/>
      <c r="H81" s="268">
        <f t="shared" si="19"/>
        <v>0</v>
      </c>
      <c r="I81" s="292"/>
      <c r="J81" s="286"/>
      <c r="K81" s="299">
        <v>0</v>
      </c>
      <c r="L81" s="299"/>
      <c r="M81" s="284">
        <f t="shared" si="14"/>
        <v>0</v>
      </c>
      <c r="N81" s="299"/>
      <c r="O81" s="299"/>
      <c r="P81" s="299"/>
      <c r="Q81" s="284">
        <f t="shared" si="18"/>
        <v>0</v>
      </c>
    </row>
    <row r="82" ht="13.2" spans="1:17">
      <c r="A82" s="277" t="s">
        <v>126</v>
      </c>
      <c r="B82" s="268"/>
      <c r="C82" s="268"/>
      <c r="D82" s="268">
        <f t="shared" si="17"/>
        <v>0</v>
      </c>
      <c r="E82" s="268">
        <f t="shared" si="16"/>
        <v>0</v>
      </c>
      <c r="F82" s="268"/>
      <c r="G82" s="268"/>
      <c r="H82" s="268">
        <f t="shared" si="19"/>
        <v>0</v>
      </c>
      <c r="I82" s="292"/>
      <c r="J82" s="286"/>
      <c r="K82" s="299">
        <v>0</v>
      </c>
      <c r="L82" s="299"/>
      <c r="M82" s="284">
        <f t="shared" si="14"/>
        <v>0</v>
      </c>
      <c r="N82" s="299"/>
      <c r="O82" s="299"/>
      <c r="P82" s="299"/>
      <c r="Q82" s="284">
        <f t="shared" si="18"/>
        <v>0</v>
      </c>
    </row>
    <row r="83" ht="13.2" spans="1:17">
      <c r="A83" s="277" t="s">
        <v>127</v>
      </c>
      <c r="B83" s="268"/>
      <c r="C83" s="268"/>
      <c r="D83" s="268">
        <f t="shared" si="17"/>
        <v>0</v>
      </c>
      <c r="E83" s="268">
        <f t="shared" si="16"/>
        <v>0</v>
      </c>
      <c r="F83" s="268"/>
      <c r="G83" s="268"/>
      <c r="H83" s="268">
        <f t="shared" si="19"/>
        <v>0</v>
      </c>
      <c r="I83" s="292"/>
      <c r="J83" s="286"/>
      <c r="K83" s="299">
        <v>0</v>
      </c>
      <c r="L83" s="299"/>
      <c r="M83" s="284">
        <f t="shared" si="14"/>
        <v>0</v>
      </c>
      <c r="N83" s="299"/>
      <c r="O83" s="299"/>
      <c r="P83" s="299"/>
      <c r="Q83" s="284">
        <f t="shared" si="18"/>
        <v>0</v>
      </c>
    </row>
    <row r="84" ht="13.2" spans="1:17">
      <c r="A84" s="277" t="s">
        <v>128</v>
      </c>
      <c r="B84" s="268"/>
      <c r="C84" s="268"/>
      <c r="D84" s="268">
        <f t="shared" si="17"/>
        <v>0</v>
      </c>
      <c r="E84" s="268">
        <f t="shared" si="16"/>
        <v>0</v>
      </c>
      <c r="F84" s="268"/>
      <c r="G84" s="268"/>
      <c r="H84" s="268">
        <f t="shared" si="19"/>
        <v>0</v>
      </c>
      <c r="I84" s="292"/>
      <c r="J84" s="286"/>
      <c r="K84" s="299">
        <v>0</v>
      </c>
      <c r="L84" s="299"/>
      <c r="M84" s="284">
        <f t="shared" si="14"/>
        <v>0</v>
      </c>
      <c r="N84" s="299"/>
      <c r="O84" s="299"/>
      <c r="P84" s="299"/>
      <c r="Q84" s="284">
        <f t="shared" si="18"/>
        <v>0</v>
      </c>
    </row>
    <row r="85" ht="13.2" spans="1:17">
      <c r="A85" s="277" t="s">
        <v>129</v>
      </c>
      <c r="B85" s="268"/>
      <c r="C85" s="268"/>
      <c r="D85" s="268">
        <f t="shared" si="17"/>
        <v>0</v>
      </c>
      <c r="E85" s="268">
        <f t="shared" si="16"/>
        <v>0</v>
      </c>
      <c r="F85" s="268"/>
      <c r="G85" s="268"/>
      <c r="H85" s="268">
        <f t="shared" si="19"/>
        <v>0</v>
      </c>
      <c r="I85" s="292"/>
      <c r="J85" s="286"/>
      <c r="K85" s="299">
        <v>0</v>
      </c>
      <c r="L85" s="299"/>
      <c r="M85" s="284">
        <f t="shared" si="14"/>
        <v>0</v>
      </c>
      <c r="N85" s="299"/>
      <c r="O85" s="299"/>
      <c r="P85" s="299"/>
      <c r="Q85" s="284">
        <f t="shared" si="18"/>
        <v>0</v>
      </c>
    </row>
    <row r="86" ht="13.2" spans="1:17">
      <c r="A86" s="277" t="s">
        <v>130</v>
      </c>
      <c r="B86" s="268"/>
      <c r="C86" s="268"/>
      <c r="D86" s="268">
        <f t="shared" si="17"/>
        <v>0</v>
      </c>
      <c r="E86" s="268">
        <f t="shared" si="16"/>
        <v>0</v>
      </c>
      <c r="F86" s="268"/>
      <c r="G86" s="268"/>
      <c r="H86" s="268">
        <f t="shared" si="19"/>
        <v>0</v>
      </c>
      <c r="I86" s="292"/>
      <c r="J86" s="286"/>
      <c r="K86" s="299">
        <v>0</v>
      </c>
      <c r="L86" s="299"/>
      <c r="M86" s="284">
        <f t="shared" si="14"/>
        <v>0</v>
      </c>
      <c r="N86" s="299"/>
      <c r="O86" s="299"/>
      <c r="P86" s="299"/>
      <c r="Q86" s="284">
        <f t="shared" si="18"/>
        <v>0</v>
      </c>
    </row>
    <row r="87" ht="13.2" spans="1:17">
      <c r="A87" s="277" t="s">
        <v>131</v>
      </c>
      <c r="B87" s="268"/>
      <c r="C87" s="268"/>
      <c r="D87" s="268">
        <f t="shared" si="17"/>
        <v>0</v>
      </c>
      <c r="E87" s="268">
        <f t="shared" si="16"/>
        <v>0</v>
      </c>
      <c r="F87" s="268"/>
      <c r="G87" s="268"/>
      <c r="H87" s="268">
        <f t="shared" si="19"/>
        <v>0</v>
      </c>
      <c r="I87" s="292"/>
      <c r="J87" s="286"/>
      <c r="K87" s="299">
        <v>0</v>
      </c>
      <c r="L87" s="299"/>
      <c r="M87" s="284">
        <f t="shared" si="14"/>
        <v>0</v>
      </c>
      <c r="N87" s="299"/>
      <c r="O87" s="299"/>
      <c r="P87" s="299"/>
      <c r="Q87" s="284">
        <f t="shared" si="18"/>
        <v>0</v>
      </c>
    </row>
    <row r="88" ht="13.2" spans="1:17">
      <c r="A88" s="277" t="s">
        <v>132</v>
      </c>
      <c r="B88" s="268"/>
      <c r="C88" s="268"/>
      <c r="D88" s="268">
        <f t="shared" si="17"/>
        <v>0</v>
      </c>
      <c r="E88" s="268">
        <f t="shared" si="16"/>
        <v>0</v>
      </c>
      <c r="F88" s="268"/>
      <c r="G88" s="268"/>
      <c r="H88" s="268">
        <f t="shared" si="19"/>
        <v>0</v>
      </c>
      <c r="I88" s="292"/>
      <c r="J88" s="286"/>
      <c r="K88" s="299">
        <v>0</v>
      </c>
      <c r="L88" s="299"/>
      <c r="M88" s="284">
        <f t="shared" si="14"/>
        <v>0</v>
      </c>
      <c r="N88" s="299"/>
      <c r="O88" s="299"/>
      <c r="P88" s="299"/>
      <c r="Q88" s="284">
        <f t="shared" si="18"/>
        <v>0</v>
      </c>
    </row>
    <row r="89" ht="13.2" spans="1:17">
      <c r="A89" s="277" t="s">
        <v>133</v>
      </c>
      <c r="B89" s="268"/>
      <c r="C89" s="268"/>
      <c r="D89" s="268">
        <f t="shared" si="17"/>
        <v>0</v>
      </c>
      <c r="E89" s="268">
        <f t="shared" si="16"/>
        <v>0</v>
      </c>
      <c r="F89" s="268"/>
      <c r="G89" s="268"/>
      <c r="H89" s="268">
        <f t="shared" si="19"/>
        <v>0</v>
      </c>
      <c r="I89" s="292"/>
      <c r="J89" s="286"/>
      <c r="K89" s="299">
        <v>0</v>
      </c>
      <c r="L89" s="299"/>
      <c r="M89" s="284">
        <f t="shared" si="14"/>
        <v>0</v>
      </c>
      <c r="N89" s="299"/>
      <c r="O89" s="299"/>
      <c r="P89" s="299"/>
      <c r="Q89" s="284">
        <f t="shared" si="18"/>
        <v>0</v>
      </c>
    </row>
    <row r="90" ht="13.2" spans="1:17">
      <c r="A90" s="277" t="s">
        <v>134</v>
      </c>
      <c r="B90" s="268"/>
      <c r="C90" s="268"/>
      <c r="D90" s="268">
        <f t="shared" si="17"/>
        <v>0</v>
      </c>
      <c r="E90" s="268">
        <f t="shared" si="16"/>
        <v>0</v>
      </c>
      <c r="F90" s="268"/>
      <c r="G90" s="268"/>
      <c r="H90" s="268">
        <f t="shared" si="19"/>
        <v>0</v>
      </c>
      <c r="I90" s="292"/>
      <c r="J90" s="286"/>
      <c r="K90" s="299">
        <v>0</v>
      </c>
      <c r="L90" s="299"/>
      <c r="M90" s="284">
        <f t="shared" si="14"/>
        <v>0</v>
      </c>
      <c r="N90" s="299"/>
      <c r="O90" s="299"/>
      <c r="P90" s="299"/>
      <c r="Q90" s="284">
        <f t="shared" si="18"/>
        <v>0</v>
      </c>
    </row>
    <row r="91" ht="13.2" spans="1:17">
      <c r="A91" s="277" t="s">
        <v>135</v>
      </c>
      <c r="B91" s="268"/>
      <c r="C91" s="268"/>
      <c r="D91" s="268">
        <f t="shared" si="17"/>
        <v>0</v>
      </c>
      <c r="E91" s="268">
        <f t="shared" si="16"/>
        <v>0</v>
      </c>
      <c r="F91" s="268"/>
      <c r="G91" s="268"/>
      <c r="H91" s="268">
        <f t="shared" si="19"/>
        <v>0</v>
      </c>
      <c r="I91" s="292"/>
      <c r="J91" s="286"/>
      <c r="K91" s="299">
        <v>0</v>
      </c>
      <c r="L91" s="299"/>
      <c r="M91" s="284">
        <f t="shared" si="14"/>
        <v>0</v>
      </c>
      <c r="N91" s="299"/>
      <c r="O91" s="299"/>
      <c r="P91" s="299"/>
      <c r="Q91" s="284">
        <f t="shared" si="18"/>
        <v>0</v>
      </c>
    </row>
    <row r="92" ht="13.2" spans="1:17">
      <c r="A92" s="277" t="s">
        <v>136</v>
      </c>
      <c r="B92" s="268"/>
      <c r="C92" s="268"/>
      <c r="D92" s="268">
        <f t="shared" si="17"/>
        <v>0</v>
      </c>
      <c r="E92" s="268">
        <f t="shared" si="16"/>
        <v>0</v>
      </c>
      <c r="F92" s="268"/>
      <c r="G92" s="268"/>
      <c r="H92" s="268">
        <f t="shared" si="19"/>
        <v>0</v>
      </c>
      <c r="I92" s="292"/>
      <c r="J92" s="286"/>
      <c r="K92" s="299">
        <v>0</v>
      </c>
      <c r="L92" s="299"/>
      <c r="M92" s="284">
        <f t="shared" si="14"/>
        <v>0</v>
      </c>
      <c r="N92" s="299"/>
      <c r="O92" s="299"/>
      <c r="P92" s="299"/>
      <c r="Q92" s="284">
        <f t="shared" si="18"/>
        <v>0</v>
      </c>
    </row>
    <row r="93" ht="13.2" spans="1:17">
      <c r="A93" s="277" t="s">
        <v>137</v>
      </c>
      <c r="B93" s="268"/>
      <c r="C93" s="268"/>
      <c r="D93" s="268">
        <f t="shared" si="17"/>
        <v>0</v>
      </c>
      <c r="E93" s="268">
        <f t="shared" si="16"/>
        <v>0</v>
      </c>
      <c r="F93" s="268"/>
      <c r="G93" s="268"/>
      <c r="H93" s="268">
        <f t="shared" si="19"/>
        <v>0</v>
      </c>
      <c r="I93" s="292"/>
      <c r="J93" s="286"/>
      <c r="K93" s="299">
        <v>0</v>
      </c>
      <c r="L93" s="299"/>
      <c r="M93" s="284">
        <f t="shared" si="14"/>
        <v>0</v>
      </c>
      <c r="N93" s="299"/>
      <c r="O93" s="299"/>
      <c r="P93" s="299"/>
      <c r="Q93" s="284">
        <f t="shared" si="18"/>
        <v>0</v>
      </c>
    </row>
    <row r="94" ht="13.2" spans="1:17">
      <c r="A94" s="277" t="s">
        <v>138</v>
      </c>
      <c r="B94" s="268"/>
      <c r="C94" s="268"/>
      <c r="D94" s="268">
        <f t="shared" si="17"/>
        <v>0</v>
      </c>
      <c r="E94" s="268">
        <f t="shared" si="16"/>
        <v>0</v>
      </c>
      <c r="F94" s="268"/>
      <c r="G94" s="268"/>
      <c r="H94" s="268">
        <f t="shared" si="19"/>
        <v>0</v>
      </c>
      <c r="I94" s="292"/>
      <c r="J94" s="286"/>
      <c r="K94" s="299">
        <v>0</v>
      </c>
      <c r="L94" s="299"/>
      <c r="M94" s="284">
        <f t="shared" si="14"/>
        <v>0</v>
      </c>
      <c r="N94" s="299"/>
      <c r="O94" s="299"/>
      <c r="P94" s="299"/>
      <c r="Q94" s="284">
        <f t="shared" si="18"/>
        <v>0</v>
      </c>
    </row>
    <row r="95" ht="13.2" spans="1:17">
      <c r="A95" s="277" t="s">
        <v>139</v>
      </c>
      <c r="B95" s="268"/>
      <c r="C95" s="268"/>
      <c r="D95" s="268">
        <f t="shared" si="17"/>
        <v>0</v>
      </c>
      <c r="E95" s="268">
        <f t="shared" si="16"/>
        <v>0</v>
      </c>
      <c r="F95" s="268"/>
      <c r="G95" s="268"/>
      <c r="H95" s="268">
        <f t="shared" si="19"/>
        <v>0</v>
      </c>
      <c r="I95" s="292"/>
      <c r="J95" s="286"/>
      <c r="K95" s="299">
        <v>0</v>
      </c>
      <c r="L95" s="299"/>
      <c r="M95" s="284">
        <f t="shared" si="14"/>
        <v>0</v>
      </c>
      <c r="N95" s="299"/>
      <c r="O95" s="299"/>
      <c r="P95" s="299"/>
      <c r="Q95" s="284">
        <f t="shared" si="18"/>
        <v>0</v>
      </c>
    </row>
    <row r="96" ht="13.2" spans="1:17">
      <c r="A96" s="277" t="s">
        <v>140</v>
      </c>
      <c r="B96" s="268"/>
      <c r="C96" s="268"/>
      <c r="D96" s="268">
        <f t="shared" si="17"/>
        <v>0</v>
      </c>
      <c r="E96" s="268">
        <f t="shared" si="16"/>
        <v>0</v>
      </c>
      <c r="F96" s="268"/>
      <c r="G96" s="268"/>
      <c r="H96" s="268">
        <f t="shared" si="19"/>
        <v>0</v>
      </c>
      <c r="I96" s="292"/>
      <c r="J96" s="286"/>
      <c r="K96" s="299">
        <v>0</v>
      </c>
      <c r="L96" s="299"/>
      <c r="M96" s="284">
        <f t="shared" si="14"/>
        <v>0</v>
      </c>
      <c r="N96" s="299"/>
      <c r="O96" s="299"/>
      <c r="P96" s="299"/>
      <c r="Q96" s="284">
        <f t="shared" si="18"/>
        <v>0</v>
      </c>
    </row>
    <row r="97" ht="13.2" spans="1:17">
      <c r="A97" s="277" t="s">
        <v>141</v>
      </c>
      <c r="B97" s="268"/>
      <c r="C97" s="268"/>
      <c r="D97" s="268">
        <f t="shared" si="17"/>
        <v>0</v>
      </c>
      <c r="E97" s="268">
        <f t="shared" si="16"/>
        <v>0</v>
      </c>
      <c r="F97" s="268"/>
      <c r="G97" s="268"/>
      <c r="H97" s="268">
        <f t="shared" si="19"/>
        <v>0</v>
      </c>
      <c r="I97" s="292"/>
      <c r="J97" s="286"/>
      <c r="K97" s="299">
        <v>0</v>
      </c>
      <c r="L97" s="299"/>
      <c r="M97" s="284">
        <f t="shared" si="14"/>
        <v>0</v>
      </c>
      <c r="N97" s="299"/>
      <c r="O97" s="299"/>
      <c r="P97" s="299"/>
      <c r="Q97" s="284">
        <f t="shared" si="18"/>
        <v>0</v>
      </c>
    </row>
    <row r="98" ht="13.2" spans="1:17">
      <c r="A98" s="277" t="s">
        <v>142</v>
      </c>
      <c r="B98" s="268"/>
      <c r="C98" s="268"/>
      <c r="D98" s="268">
        <f t="shared" si="17"/>
        <v>0</v>
      </c>
      <c r="E98" s="268">
        <f t="shared" si="16"/>
        <v>0</v>
      </c>
      <c r="F98" s="268"/>
      <c r="G98" s="268"/>
      <c r="H98" s="268">
        <f t="shared" si="19"/>
        <v>0</v>
      </c>
      <c r="I98" s="292"/>
      <c r="J98" s="286"/>
      <c r="K98" s="299">
        <v>0</v>
      </c>
      <c r="L98" s="299"/>
      <c r="M98" s="284">
        <f t="shared" si="14"/>
        <v>0</v>
      </c>
      <c r="N98" s="299"/>
      <c r="O98" s="299"/>
      <c r="P98" s="299"/>
      <c r="Q98" s="284">
        <f t="shared" si="18"/>
        <v>0</v>
      </c>
    </row>
    <row r="99" ht="18" customHeight="1" spans="1:17">
      <c r="A99" s="276" t="s">
        <v>143</v>
      </c>
      <c r="B99" s="268"/>
      <c r="C99" s="268"/>
      <c r="D99" s="268">
        <f t="shared" si="17"/>
        <v>0</v>
      </c>
      <c r="E99" s="268">
        <f t="shared" si="16"/>
        <v>0</v>
      </c>
      <c r="F99" s="268"/>
      <c r="G99" s="268"/>
      <c r="H99" s="268">
        <f t="shared" si="19"/>
        <v>0</v>
      </c>
      <c r="I99" s="292"/>
      <c r="J99" s="286"/>
      <c r="K99" s="299">
        <v>0</v>
      </c>
      <c r="L99" s="299"/>
      <c r="M99" s="284">
        <f t="shared" ref="M99:M107" si="20">K99+L99</f>
        <v>0</v>
      </c>
      <c r="N99" s="299"/>
      <c r="O99" s="299"/>
      <c r="P99" s="299"/>
      <c r="Q99" s="284">
        <f t="shared" si="18"/>
        <v>0</v>
      </c>
    </row>
    <row r="100" ht="21" customHeight="1" spans="1:17">
      <c r="A100" s="276"/>
      <c r="B100" s="268"/>
      <c r="C100" s="268"/>
      <c r="D100" s="268">
        <f t="shared" si="17"/>
        <v>0</v>
      </c>
      <c r="E100" s="268">
        <f t="shared" si="16"/>
        <v>0</v>
      </c>
      <c r="F100" s="268"/>
      <c r="G100" s="268"/>
      <c r="H100" s="268">
        <f t="shared" si="19"/>
        <v>0</v>
      </c>
      <c r="I100" s="292"/>
      <c r="J100" s="286"/>
      <c r="K100" s="299">
        <v>0</v>
      </c>
      <c r="L100" s="299"/>
      <c r="M100" s="284">
        <f t="shared" si="20"/>
        <v>0</v>
      </c>
      <c r="N100" s="299"/>
      <c r="O100" s="299"/>
      <c r="P100" s="299"/>
      <c r="Q100" s="284">
        <f t="shared" si="18"/>
        <v>0</v>
      </c>
    </row>
    <row r="101" ht="20" customHeight="1" spans="1:17">
      <c r="A101" s="293" t="s">
        <v>144</v>
      </c>
      <c r="B101" s="294">
        <v>160587.36</v>
      </c>
      <c r="C101" s="294"/>
      <c r="D101" s="268">
        <f t="shared" si="17"/>
        <v>160587.36</v>
      </c>
      <c r="E101" s="268">
        <f t="shared" si="16"/>
        <v>0</v>
      </c>
      <c r="F101" s="268"/>
      <c r="G101" s="294"/>
      <c r="H101" s="268">
        <f>B101+E101</f>
        <v>160587.36</v>
      </c>
      <c r="I101" s="300"/>
      <c r="J101" s="286"/>
      <c r="K101" s="299">
        <v>0</v>
      </c>
      <c r="L101" s="299"/>
      <c r="M101" s="284">
        <f t="shared" si="20"/>
        <v>0</v>
      </c>
      <c r="N101" s="299"/>
      <c r="O101" s="299"/>
      <c r="P101" s="299"/>
      <c r="Q101" s="284">
        <f t="shared" si="18"/>
        <v>0</v>
      </c>
    </row>
    <row r="102" ht="20" customHeight="1" spans="1:17">
      <c r="A102" s="293" t="s">
        <v>145</v>
      </c>
      <c r="B102" s="294"/>
      <c r="C102" s="294"/>
      <c r="D102" s="268">
        <f t="shared" si="17"/>
        <v>0</v>
      </c>
      <c r="E102" s="268">
        <f t="shared" si="16"/>
        <v>0</v>
      </c>
      <c r="F102" s="268"/>
      <c r="G102" s="294"/>
      <c r="H102" s="268">
        <f t="shared" si="19"/>
        <v>0</v>
      </c>
      <c r="I102" s="300"/>
      <c r="J102" s="286"/>
      <c r="K102" s="299">
        <v>0</v>
      </c>
      <c r="L102" s="299"/>
      <c r="M102" s="284">
        <f t="shared" si="20"/>
        <v>0</v>
      </c>
      <c r="N102" s="299"/>
      <c r="O102" s="299"/>
      <c r="P102" s="299"/>
      <c r="Q102" s="284">
        <f t="shared" si="18"/>
        <v>0</v>
      </c>
    </row>
    <row r="103" ht="20" customHeight="1" spans="1:17">
      <c r="A103" s="295" t="s">
        <v>146</v>
      </c>
      <c r="B103" s="268"/>
      <c r="C103" s="268"/>
      <c r="D103" s="268">
        <f t="shared" si="17"/>
        <v>0</v>
      </c>
      <c r="E103" s="268">
        <f t="shared" si="16"/>
        <v>0</v>
      </c>
      <c r="F103" s="268"/>
      <c r="G103" s="268"/>
      <c r="H103" s="268">
        <f t="shared" si="19"/>
        <v>0</v>
      </c>
      <c r="I103" s="292"/>
      <c r="J103" s="286"/>
      <c r="K103" s="299">
        <v>0</v>
      </c>
      <c r="L103" s="299"/>
      <c r="M103" s="284">
        <f t="shared" si="20"/>
        <v>0</v>
      </c>
      <c r="N103" s="299"/>
      <c r="O103" s="299"/>
      <c r="P103" s="299"/>
      <c r="Q103" s="284">
        <f t="shared" si="18"/>
        <v>0</v>
      </c>
    </row>
    <row r="104" ht="20" customHeight="1" spans="1:17">
      <c r="A104" s="293" t="s">
        <v>147</v>
      </c>
      <c r="B104" s="268">
        <v>20714</v>
      </c>
      <c r="C104" s="268"/>
      <c r="D104" s="268">
        <f t="shared" si="17"/>
        <v>20714</v>
      </c>
      <c r="E104" s="268">
        <f t="shared" si="16"/>
        <v>0</v>
      </c>
      <c r="F104" s="268"/>
      <c r="G104" s="268"/>
      <c r="H104" s="268">
        <f>B104+E104</f>
        <v>20714</v>
      </c>
      <c r="I104" s="292"/>
      <c r="J104" s="286"/>
      <c r="K104" s="299">
        <v>0</v>
      </c>
      <c r="L104" s="299"/>
      <c r="M104" s="284">
        <f t="shared" si="20"/>
        <v>0</v>
      </c>
      <c r="N104" s="299"/>
      <c r="O104" s="299"/>
      <c r="P104" s="299"/>
      <c r="Q104" s="284">
        <f t="shared" si="18"/>
        <v>0</v>
      </c>
    </row>
    <row r="105" ht="20" customHeight="1" spans="1:17">
      <c r="A105" s="293" t="s">
        <v>148</v>
      </c>
      <c r="B105" s="268">
        <v>188730.3</v>
      </c>
      <c r="C105" s="268"/>
      <c r="D105" s="268">
        <f t="shared" si="17"/>
        <v>188730.3</v>
      </c>
      <c r="E105" s="268">
        <f t="shared" si="16"/>
        <v>43217.78</v>
      </c>
      <c r="F105" s="268">
        <f>43144.78+285-212</f>
        <v>43217.78</v>
      </c>
      <c r="G105" s="268"/>
      <c r="H105" s="268">
        <f>B105+E105</f>
        <v>231948.08</v>
      </c>
      <c r="I105" s="292"/>
      <c r="J105" s="286"/>
      <c r="K105" s="299">
        <v>0</v>
      </c>
      <c r="L105" s="299"/>
      <c r="M105" s="284">
        <f t="shared" si="20"/>
        <v>0</v>
      </c>
      <c r="N105" s="299"/>
      <c r="O105" s="299"/>
      <c r="P105" s="299"/>
      <c r="Q105" s="284">
        <f t="shared" si="18"/>
        <v>0</v>
      </c>
    </row>
    <row r="106" ht="20" customHeight="1" spans="1:17">
      <c r="A106" s="293" t="s">
        <v>149</v>
      </c>
      <c r="B106" s="268">
        <v>3682</v>
      </c>
      <c r="C106" s="268"/>
      <c r="D106" s="268">
        <f t="shared" si="17"/>
        <v>3682</v>
      </c>
      <c r="E106" s="268">
        <f t="shared" si="16"/>
        <v>0</v>
      </c>
      <c r="F106" s="268"/>
      <c r="G106" s="268"/>
      <c r="H106" s="268">
        <f>B106+E106</f>
        <v>3682</v>
      </c>
      <c r="I106" s="292"/>
      <c r="J106" s="286"/>
      <c r="K106" s="299">
        <v>0</v>
      </c>
      <c r="L106" s="299"/>
      <c r="M106" s="284">
        <f t="shared" si="20"/>
        <v>0</v>
      </c>
      <c r="N106" s="299"/>
      <c r="O106" s="299"/>
      <c r="P106" s="299"/>
      <c r="Q106" s="284">
        <f t="shared" si="18"/>
        <v>0</v>
      </c>
    </row>
    <row r="107" ht="20" customHeight="1" spans="1:17">
      <c r="A107" s="293" t="s">
        <v>150</v>
      </c>
      <c r="B107" s="268"/>
      <c r="C107" s="268"/>
      <c r="D107" s="268">
        <f t="shared" si="17"/>
        <v>0</v>
      </c>
      <c r="E107" s="268">
        <f t="shared" si="16"/>
        <v>0</v>
      </c>
      <c r="F107" s="268"/>
      <c r="G107" s="268"/>
      <c r="H107" s="268">
        <f>B107+E107</f>
        <v>0</v>
      </c>
      <c r="I107" s="292"/>
      <c r="J107" s="286"/>
      <c r="K107" s="299">
        <v>0</v>
      </c>
      <c r="L107" s="299"/>
      <c r="M107" s="284">
        <f t="shared" si="20"/>
        <v>0</v>
      </c>
      <c r="N107" s="299"/>
      <c r="O107" s="299"/>
      <c r="P107" s="299"/>
      <c r="Q107" s="284">
        <f t="shared" si="18"/>
        <v>0</v>
      </c>
    </row>
    <row r="108" ht="20" customHeight="1" spans="1:17">
      <c r="A108" s="296" t="s">
        <v>151</v>
      </c>
      <c r="B108" s="294">
        <f t="shared" ref="B108:H108" si="21">B6+B23+B33+B101+B104+B105+B106-B107</f>
        <v>806643.04</v>
      </c>
      <c r="C108" s="294">
        <f t="shared" si="21"/>
        <v>0</v>
      </c>
      <c r="D108" s="294">
        <f t="shared" si="21"/>
        <v>806643.04</v>
      </c>
      <c r="E108" s="294">
        <f t="shared" si="21"/>
        <v>46705.73</v>
      </c>
      <c r="F108" s="294">
        <f t="shared" si="21"/>
        <v>46705.73</v>
      </c>
      <c r="G108" s="294">
        <f t="shared" si="21"/>
        <v>0</v>
      </c>
      <c r="H108" s="294">
        <f t="shared" si="21"/>
        <v>853348.77</v>
      </c>
      <c r="I108" s="300"/>
      <c r="J108" s="288" t="s">
        <v>152</v>
      </c>
      <c r="K108" s="289">
        <f>K33+K35+K39</f>
        <v>806643.038</v>
      </c>
      <c r="L108" s="289">
        <f t="shared" ref="L108:Q108" si="22">L33+L35+L39</f>
        <v>0</v>
      </c>
      <c r="M108" s="289">
        <f t="shared" si="22"/>
        <v>806643.038</v>
      </c>
      <c r="N108" s="289">
        <f t="shared" si="22"/>
        <v>46705.732768</v>
      </c>
      <c r="O108" s="289">
        <f t="shared" si="22"/>
        <v>46905.732768</v>
      </c>
      <c r="P108" s="289">
        <f t="shared" si="22"/>
        <v>200</v>
      </c>
      <c r="Q108" s="289">
        <f t="shared" si="22"/>
        <v>853348.770768</v>
      </c>
    </row>
    <row r="117" spans="14:14">
      <c r="N117" s="301"/>
    </row>
  </sheetData>
  <autoFilter ref="A5:Q109">
    <extLst/>
  </autoFilter>
  <mergeCells count="14">
    <mergeCell ref="A2:Q2"/>
    <mergeCell ref="E4:G4"/>
    <mergeCell ref="N4:P4"/>
    <mergeCell ref="A4:A5"/>
    <mergeCell ref="B4:B5"/>
    <mergeCell ref="C4:C5"/>
    <mergeCell ref="D4:D5"/>
    <mergeCell ref="H4:H5"/>
    <mergeCell ref="I4:I5"/>
    <mergeCell ref="J4:J5"/>
    <mergeCell ref="K4:K5"/>
    <mergeCell ref="L4:L5"/>
    <mergeCell ref="M4:M5"/>
    <mergeCell ref="Q4:Q5"/>
  </mergeCells>
  <printOptions horizontalCentered="1"/>
  <pageMargins left="0.314583333333333" right="0.314583333333333" top="0.511805555555556" bottom="0.511805555555556" header="0.468055555555556" footer="0.314583333333333"/>
  <pageSetup paperSize="9" scale="77" fitToHeight="0" orientation="landscape" useFirstPageNumber="1" horizontalDpi="600"/>
  <headerFooter alignWithMargins="0" scaleWithDoc="0">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T243"/>
  <sheetViews>
    <sheetView tabSelected="1" topLeftCell="A62" workbookViewId="0">
      <selection activeCell="F69" sqref="F69"/>
    </sheetView>
  </sheetViews>
  <sheetFormatPr defaultColWidth="10.5" defaultRowHeight="13.2"/>
  <cols>
    <col min="1" max="1" width="9.5" style="175" customWidth="1"/>
    <col min="2" max="2" width="18.6666666666667" style="176" customWidth="1"/>
    <col min="3" max="3" width="13.8333333333333" style="176" customWidth="1"/>
    <col min="4" max="4" width="20.3333333333333" style="176" customWidth="1"/>
    <col min="5" max="5" width="26.1666666666667" style="177" customWidth="1"/>
    <col min="6" max="6" width="66.8333333333333" style="178" customWidth="1"/>
    <col min="7" max="7" width="30" style="179" customWidth="1"/>
    <col min="8" max="8" width="18" style="180" customWidth="1"/>
    <col min="9" max="9" width="18.5" style="181" customWidth="1"/>
    <col min="10" max="220" width="10.6666666666667" style="178" customWidth="1"/>
    <col min="221" max="221" width="10.6666666666667" style="178"/>
    <col min="222" max="243" width="10.5" style="178"/>
    <col min="244" max="16384" width="10.5" style="170"/>
  </cols>
  <sheetData>
    <row r="1" ht="27" customHeight="1" spans="5:8">
      <c r="E1" s="182"/>
      <c r="G1" s="183" t="s">
        <v>153</v>
      </c>
      <c r="H1" s="184"/>
    </row>
    <row r="2" s="165" customFormat="1" ht="35" customHeight="1" spans="1:9">
      <c r="A2" s="185"/>
      <c r="B2" s="186" t="s">
        <v>154</v>
      </c>
      <c r="C2" s="187"/>
      <c r="D2" s="186"/>
      <c r="E2" s="186"/>
      <c r="F2" s="186"/>
      <c r="G2" s="188"/>
      <c r="H2" s="189"/>
      <c r="I2" s="213"/>
    </row>
    <row r="3" s="166" customFormat="1" ht="21" customHeight="1" spans="1:9">
      <c r="A3" s="190"/>
      <c r="B3" s="191"/>
      <c r="C3" s="192"/>
      <c r="D3" s="192"/>
      <c r="E3" s="192"/>
      <c r="F3" s="192"/>
      <c r="G3" s="193" t="s">
        <v>155</v>
      </c>
      <c r="H3" s="194"/>
      <c r="I3" s="214"/>
    </row>
    <row r="4" s="167" customFormat="1" ht="36" customHeight="1" spans="1:243">
      <c r="A4" s="195" t="s">
        <v>156</v>
      </c>
      <c r="B4" s="195" t="s">
        <v>157</v>
      </c>
      <c r="C4" s="195" t="s">
        <v>158</v>
      </c>
      <c r="D4" s="195" t="s">
        <v>159</v>
      </c>
      <c r="E4" s="196" t="s">
        <v>160</v>
      </c>
      <c r="F4" s="195" t="s">
        <v>161</v>
      </c>
      <c r="G4" s="196" t="s">
        <v>162</v>
      </c>
      <c r="H4" s="195" t="s">
        <v>163</v>
      </c>
      <c r="I4" s="215"/>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76"/>
      <c r="FQ4" s="176"/>
      <c r="FR4" s="176"/>
      <c r="FS4" s="176"/>
      <c r="FT4" s="176"/>
      <c r="FU4" s="176"/>
      <c r="FV4" s="176"/>
      <c r="FW4" s="176"/>
      <c r="FX4" s="176"/>
      <c r="FY4" s="176"/>
      <c r="FZ4" s="176"/>
      <c r="GA4" s="176"/>
      <c r="GB4" s="176"/>
      <c r="GC4" s="176"/>
      <c r="GD4" s="176"/>
      <c r="GE4" s="176"/>
      <c r="GF4" s="176"/>
      <c r="GG4" s="176"/>
      <c r="GH4" s="176"/>
      <c r="GI4" s="176"/>
      <c r="GJ4" s="176"/>
      <c r="GK4" s="176"/>
      <c r="GL4" s="176"/>
      <c r="GM4" s="176"/>
      <c r="GN4" s="176"/>
      <c r="GO4" s="176"/>
      <c r="GP4" s="176"/>
      <c r="GQ4" s="176"/>
      <c r="GR4" s="176"/>
      <c r="GS4" s="176"/>
      <c r="GT4" s="176"/>
      <c r="GU4" s="176"/>
      <c r="GV4" s="176"/>
      <c r="GW4" s="176"/>
      <c r="GX4" s="176"/>
      <c r="GY4" s="176"/>
      <c r="GZ4" s="176"/>
      <c r="HA4" s="176"/>
      <c r="HB4" s="176"/>
      <c r="HC4" s="176"/>
      <c r="HD4" s="176"/>
      <c r="HE4" s="176"/>
      <c r="HF4" s="176"/>
      <c r="HG4" s="176"/>
      <c r="HH4" s="176"/>
      <c r="HI4" s="176"/>
      <c r="HJ4" s="176"/>
      <c r="HK4" s="176"/>
      <c r="HL4" s="176"/>
      <c r="HM4" s="176"/>
      <c r="HN4" s="176"/>
      <c r="HO4" s="176"/>
      <c r="HP4" s="176"/>
      <c r="HQ4" s="176"/>
      <c r="HR4" s="176"/>
      <c r="HS4" s="176"/>
      <c r="HT4" s="176"/>
      <c r="HU4" s="176"/>
      <c r="HV4" s="176"/>
      <c r="HW4" s="176"/>
      <c r="HX4" s="176"/>
      <c r="HY4" s="176"/>
      <c r="HZ4" s="176"/>
      <c r="IA4" s="176"/>
      <c r="IB4" s="176"/>
      <c r="IC4" s="176"/>
      <c r="ID4" s="176"/>
      <c r="IE4" s="176"/>
      <c r="IF4" s="176"/>
      <c r="IG4" s="176"/>
      <c r="IH4" s="176"/>
      <c r="II4" s="176"/>
    </row>
    <row r="5" s="168" customFormat="1" ht="33" customHeight="1" spans="1:16374">
      <c r="A5" s="197" t="s">
        <v>164</v>
      </c>
      <c r="B5" s="197"/>
      <c r="C5" s="197"/>
      <c r="D5" s="197"/>
      <c r="E5" s="197"/>
      <c r="F5" s="197"/>
      <c r="G5" s="198">
        <f>G6+G24+G122</f>
        <v>469057264.04</v>
      </c>
      <c r="H5" s="199"/>
      <c r="I5" s="216"/>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c r="JT5" s="221"/>
      <c r="JU5" s="221"/>
      <c r="JV5" s="221"/>
      <c r="JW5" s="221"/>
      <c r="JX5" s="221"/>
      <c r="JY5" s="221"/>
      <c r="JZ5" s="221"/>
      <c r="KA5" s="221"/>
      <c r="KB5" s="221"/>
      <c r="KC5" s="221"/>
      <c r="KD5" s="221"/>
      <c r="KE5" s="221"/>
      <c r="KF5" s="221"/>
      <c r="KG5" s="221"/>
      <c r="KH5" s="221"/>
      <c r="KI5" s="221"/>
      <c r="KJ5" s="221"/>
      <c r="KK5" s="221"/>
      <c r="KL5" s="221"/>
      <c r="KM5" s="221"/>
      <c r="KN5" s="221"/>
      <c r="KO5" s="221"/>
      <c r="KP5" s="221"/>
      <c r="KQ5" s="221"/>
      <c r="KR5" s="221"/>
      <c r="KS5" s="221"/>
      <c r="KT5" s="221"/>
      <c r="KU5" s="221"/>
      <c r="KV5" s="221"/>
      <c r="KW5" s="221"/>
      <c r="KX5" s="221"/>
      <c r="KY5" s="221"/>
      <c r="KZ5" s="221"/>
      <c r="LA5" s="221"/>
      <c r="LB5" s="221"/>
      <c r="LC5" s="221"/>
      <c r="LD5" s="221"/>
      <c r="LE5" s="221"/>
      <c r="LF5" s="221"/>
      <c r="LG5" s="221"/>
      <c r="LH5" s="221"/>
      <c r="LI5" s="221"/>
      <c r="LJ5" s="221"/>
      <c r="LK5" s="221"/>
      <c r="LL5" s="221"/>
      <c r="LM5" s="221"/>
      <c r="LN5" s="221"/>
      <c r="LO5" s="221"/>
      <c r="LP5" s="221"/>
      <c r="LQ5" s="221"/>
      <c r="LR5" s="221"/>
      <c r="LS5" s="221"/>
      <c r="LT5" s="221"/>
      <c r="LU5" s="221"/>
      <c r="LV5" s="221"/>
      <c r="LW5" s="221"/>
      <c r="LX5" s="221"/>
      <c r="LY5" s="221"/>
      <c r="LZ5" s="221"/>
      <c r="MA5" s="221"/>
      <c r="MB5" s="221"/>
      <c r="MC5" s="221"/>
      <c r="MD5" s="221"/>
      <c r="ME5" s="221"/>
      <c r="MF5" s="221"/>
      <c r="MG5" s="221"/>
      <c r="MH5" s="221"/>
      <c r="MI5" s="221"/>
      <c r="MJ5" s="221"/>
      <c r="MK5" s="221"/>
      <c r="ML5" s="221"/>
      <c r="MM5" s="221"/>
      <c r="MN5" s="221"/>
      <c r="MO5" s="221"/>
      <c r="MP5" s="221"/>
      <c r="MQ5" s="221"/>
      <c r="MR5" s="221"/>
      <c r="MS5" s="221"/>
      <c r="MT5" s="221"/>
      <c r="MU5" s="221"/>
      <c r="MV5" s="221"/>
      <c r="MW5" s="221"/>
      <c r="MX5" s="221"/>
      <c r="MY5" s="221"/>
      <c r="MZ5" s="221"/>
      <c r="NA5" s="221"/>
      <c r="NB5" s="221"/>
      <c r="NC5" s="221"/>
      <c r="ND5" s="221"/>
      <c r="NE5" s="221"/>
      <c r="NF5" s="221"/>
      <c r="NG5" s="221"/>
      <c r="NH5" s="221"/>
      <c r="NI5" s="221"/>
      <c r="NJ5" s="221"/>
      <c r="NK5" s="221"/>
      <c r="NL5" s="221"/>
      <c r="NM5" s="221"/>
      <c r="NN5" s="221"/>
      <c r="NO5" s="221"/>
      <c r="NP5" s="221"/>
      <c r="NQ5" s="221"/>
      <c r="NR5" s="221"/>
      <c r="NS5" s="221"/>
      <c r="NT5" s="221"/>
      <c r="NU5" s="221"/>
      <c r="NV5" s="221"/>
      <c r="NW5" s="221"/>
      <c r="NX5" s="221"/>
      <c r="NY5" s="221"/>
      <c r="NZ5" s="221"/>
      <c r="OA5" s="221"/>
      <c r="OB5" s="221"/>
      <c r="OC5" s="221"/>
      <c r="OD5" s="221"/>
      <c r="OE5" s="221"/>
      <c r="OF5" s="221"/>
      <c r="OG5" s="221"/>
      <c r="OH5" s="221"/>
      <c r="OI5" s="221"/>
      <c r="OJ5" s="221"/>
      <c r="OK5" s="221"/>
      <c r="OL5" s="221"/>
      <c r="OM5" s="221"/>
      <c r="ON5" s="221"/>
      <c r="OO5" s="221"/>
      <c r="OP5" s="221"/>
      <c r="OQ5" s="221"/>
      <c r="OR5" s="221"/>
      <c r="OS5" s="221"/>
      <c r="OT5" s="221"/>
      <c r="OU5" s="221"/>
      <c r="OV5" s="221"/>
      <c r="OW5" s="221"/>
      <c r="OX5" s="221"/>
      <c r="OY5" s="221"/>
      <c r="OZ5" s="221"/>
      <c r="PA5" s="221"/>
      <c r="PB5" s="221"/>
      <c r="PC5" s="221"/>
      <c r="PD5" s="221"/>
      <c r="PE5" s="221"/>
      <c r="PF5" s="221"/>
      <c r="PG5" s="221"/>
      <c r="PH5" s="221"/>
      <c r="PI5" s="221"/>
      <c r="PJ5" s="221"/>
      <c r="PK5" s="221"/>
      <c r="PL5" s="221"/>
      <c r="PM5" s="221"/>
      <c r="PN5" s="221"/>
      <c r="PO5" s="221"/>
      <c r="PP5" s="221"/>
      <c r="PQ5" s="221"/>
      <c r="PR5" s="221"/>
      <c r="PS5" s="221"/>
      <c r="PT5" s="221"/>
      <c r="PU5" s="221"/>
      <c r="PV5" s="221"/>
      <c r="PW5" s="221"/>
      <c r="PX5" s="221"/>
      <c r="PY5" s="221"/>
      <c r="PZ5" s="221"/>
      <c r="QA5" s="221"/>
      <c r="QB5" s="221"/>
      <c r="QC5" s="221"/>
      <c r="QD5" s="221"/>
      <c r="QE5" s="221"/>
      <c r="QF5" s="221"/>
      <c r="QG5" s="221"/>
      <c r="QH5" s="221"/>
      <c r="QI5" s="221"/>
      <c r="QJ5" s="221"/>
      <c r="QK5" s="221"/>
      <c r="QL5" s="221"/>
      <c r="QM5" s="221"/>
      <c r="QN5" s="221"/>
      <c r="QO5" s="221"/>
      <c r="QP5" s="221"/>
      <c r="QQ5" s="221"/>
      <c r="QR5" s="221"/>
      <c r="QS5" s="221"/>
      <c r="QT5" s="221"/>
      <c r="QU5" s="221"/>
      <c r="QV5" s="221"/>
      <c r="QW5" s="221"/>
      <c r="QX5" s="221"/>
      <c r="QY5" s="221"/>
      <c r="QZ5" s="221"/>
      <c r="RA5" s="221"/>
      <c r="RB5" s="221"/>
      <c r="RC5" s="221"/>
      <c r="RD5" s="221"/>
      <c r="RE5" s="221"/>
      <c r="RF5" s="221"/>
      <c r="RG5" s="221"/>
      <c r="RH5" s="221"/>
      <c r="RI5" s="221"/>
      <c r="RJ5" s="221"/>
      <c r="RK5" s="221"/>
      <c r="RL5" s="221"/>
      <c r="RM5" s="221"/>
      <c r="RN5" s="221"/>
      <c r="RO5" s="221"/>
      <c r="RP5" s="221"/>
      <c r="RQ5" s="221"/>
      <c r="RR5" s="221"/>
      <c r="RS5" s="221"/>
      <c r="RT5" s="221"/>
      <c r="RU5" s="221"/>
      <c r="RV5" s="221"/>
      <c r="RW5" s="221"/>
      <c r="RX5" s="221"/>
      <c r="RY5" s="221"/>
      <c r="RZ5" s="221"/>
      <c r="SA5" s="221"/>
      <c r="SB5" s="221"/>
      <c r="SC5" s="221"/>
      <c r="SD5" s="221"/>
      <c r="SE5" s="221"/>
      <c r="SF5" s="221"/>
      <c r="SG5" s="221"/>
      <c r="SH5" s="221"/>
      <c r="SI5" s="221"/>
      <c r="SJ5" s="221"/>
      <c r="SK5" s="221"/>
      <c r="SL5" s="221"/>
      <c r="SM5" s="221"/>
      <c r="SN5" s="221"/>
      <c r="SO5" s="221"/>
      <c r="SP5" s="221"/>
      <c r="SQ5" s="221"/>
      <c r="SR5" s="221"/>
      <c r="SS5" s="221"/>
      <c r="ST5" s="221"/>
      <c r="SU5" s="221"/>
      <c r="SV5" s="221"/>
      <c r="SW5" s="221"/>
      <c r="SX5" s="221"/>
      <c r="SY5" s="221"/>
      <c r="SZ5" s="221"/>
      <c r="TA5" s="221"/>
      <c r="TB5" s="221"/>
      <c r="TC5" s="221"/>
      <c r="TD5" s="221"/>
      <c r="TE5" s="221"/>
      <c r="TF5" s="221"/>
      <c r="TG5" s="221"/>
      <c r="TH5" s="221"/>
      <c r="TI5" s="221"/>
      <c r="TJ5" s="221"/>
      <c r="TK5" s="221"/>
      <c r="TL5" s="221"/>
      <c r="TM5" s="221"/>
      <c r="TN5" s="221"/>
      <c r="TO5" s="221"/>
      <c r="TP5" s="221"/>
      <c r="TQ5" s="221"/>
      <c r="TR5" s="221"/>
      <c r="TS5" s="221"/>
      <c r="TT5" s="221"/>
      <c r="TU5" s="221"/>
      <c r="TV5" s="221"/>
      <c r="TW5" s="221"/>
      <c r="TX5" s="221"/>
      <c r="TY5" s="221"/>
      <c r="TZ5" s="221"/>
      <c r="UA5" s="221"/>
      <c r="UB5" s="221"/>
      <c r="UC5" s="221"/>
      <c r="UD5" s="221"/>
      <c r="UE5" s="221"/>
      <c r="UF5" s="221"/>
      <c r="UG5" s="221"/>
      <c r="UH5" s="221"/>
      <c r="UI5" s="221"/>
      <c r="UJ5" s="221"/>
      <c r="UK5" s="221"/>
      <c r="UL5" s="221"/>
      <c r="UM5" s="221"/>
      <c r="UN5" s="221"/>
      <c r="UO5" s="221"/>
      <c r="UP5" s="221"/>
      <c r="UQ5" s="221"/>
      <c r="UR5" s="221"/>
      <c r="US5" s="221"/>
      <c r="UT5" s="221"/>
      <c r="UU5" s="221"/>
      <c r="UV5" s="221"/>
      <c r="UW5" s="221"/>
      <c r="UX5" s="221"/>
      <c r="UY5" s="221"/>
      <c r="UZ5" s="221"/>
      <c r="VA5" s="221"/>
      <c r="VB5" s="221"/>
      <c r="VC5" s="221"/>
      <c r="VD5" s="221"/>
      <c r="VE5" s="221"/>
      <c r="VF5" s="221"/>
      <c r="VG5" s="221"/>
      <c r="VH5" s="221"/>
      <c r="VI5" s="221"/>
      <c r="VJ5" s="221"/>
      <c r="VK5" s="221"/>
      <c r="VL5" s="221"/>
      <c r="VM5" s="221"/>
      <c r="VN5" s="221"/>
      <c r="VO5" s="221"/>
      <c r="VP5" s="221"/>
      <c r="VQ5" s="221"/>
      <c r="VR5" s="221"/>
      <c r="VS5" s="221"/>
      <c r="VT5" s="221"/>
      <c r="VU5" s="221"/>
      <c r="VV5" s="221"/>
      <c r="VW5" s="221"/>
      <c r="VX5" s="221"/>
      <c r="VY5" s="221"/>
      <c r="VZ5" s="221"/>
      <c r="WA5" s="221"/>
      <c r="WB5" s="221"/>
      <c r="WC5" s="221"/>
      <c r="WD5" s="221"/>
      <c r="WE5" s="221"/>
      <c r="WF5" s="221"/>
      <c r="WG5" s="221"/>
      <c r="WH5" s="221"/>
      <c r="WI5" s="221"/>
      <c r="WJ5" s="221"/>
      <c r="WK5" s="221"/>
      <c r="WL5" s="221"/>
      <c r="WM5" s="221"/>
      <c r="WN5" s="221"/>
      <c r="WO5" s="221"/>
      <c r="WP5" s="221"/>
      <c r="WQ5" s="221"/>
      <c r="WR5" s="221"/>
      <c r="WS5" s="221"/>
      <c r="WT5" s="221"/>
      <c r="WU5" s="221"/>
      <c r="WV5" s="221"/>
      <c r="WW5" s="221"/>
      <c r="WX5" s="221"/>
      <c r="WY5" s="221"/>
      <c r="WZ5" s="221"/>
      <c r="XA5" s="221"/>
      <c r="XB5" s="221"/>
      <c r="XC5" s="221"/>
      <c r="XD5" s="221"/>
      <c r="XE5" s="221"/>
      <c r="XF5" s="221"/>
      <c r="XG5" s="221"/>
      <c r="XH5" s="221"/>
      <c r="XI5" s="221"/>
      <c r="XJ5" s="221"/>
      <c r="XK5" s="221"/>
      <c r="XL5" s="221"/>
      <c r="XM5" s="221"/>
      <c r="XN5" s="221"/>
      <c r="XO5" s="221"/>
      <c r="XP5" s="221"/>
      <c r="XQ5" s="221"/>
      <c r="XR5" s="221"/>
      <c r="XS5" s="221"/>
      <c r="XT5" s="221"/>
      <c r="XU5" s="221"/>
      <c r="XV5" s="221"/>
      <c r="XW5" s="221"/>
      <c r="XX5" s="221"/>
      <c r="XY5" s="221"/>
      <c r="XZ5" s="221"/>
      <c r="YA5" s="221"/>
      <c r="YB5" s="221"/>
      <c r="YC5" s="221"/>
      <c r="YD5" s="221"/>
      <c r="YE5" s="221"/>
      <c r="YF5" s="221"/>
      <c r="YG5" s="221"/>
      <c r="YH5" s="221"/>
      <c r="YI5" s="221"/>
      <c r="YJ5" s="221"/>
      <c r="YK5" s="221"/>
      <c r="YL5" s="221"/>
      <c r="YM5" s="221"/>
      <c r="YN5" s="221"/>
      <c r="YO5" s="221"/>
      <c r="YP5" s="221"/>
      <c r="YQ5" s="221"/>
      <c r="YR5" s="221"/>
      <c r="YS5" s="221"/>
      <c r="YT5" s="221"/>
      <c r="YU5" s="221"/>
      <c r="YV5" s="221"/>
      <c r="YW5" s="221"/>
      <c r="YX5" s="221"/>
      <c r="YY5" s="221"/>
      <c r="YZ5" s="221"/>
      <c r="ZA5" s="221"/>
      <c r="ZB5" s="221"/>
      <c r="ZC5" s="221"/>
      <c r="ZD5" s="221"/>
      <c r="ZE5" s="221"/>
      <c r="ZF5" s="221"/>
      <c r="ZG5" s="221"/>
      <c r="ZH5" s="221"/>
      <c r="ZI5" s="221"/>
      <c r="ZJ5" s="221"/>
      <c r="ZK5" s="221"/>
      <c r="ZL5" s="221"/>
      <c r="ZM5" s="221"/>
      <c r="ZN5" s="221"/>
      <c r="ZO5" s="221"/>
      <c r="ZP5" s="221"/>
      <c r="ZQ5" s="221"/>
      <c r="ZR5" s="221"/>
      <c r="ZS5" s="221"/>
      <c r="ZT5" s="221"/>
      <c r="ZU5" s="221"/>
      <c r="ZV5" s="221"/>
      <c r="ZW5" s="221"/>
      <c r="ZX5" s="221"/>
      <c r="ZY5" s="221"/>
      <c r="ZZ5" s="221"/>
      <c r="AAA5" s="221"/>
      <c r="AAB5" s="221"/>
      <c r="AAC5" s="221"/>
      <c r="AAD5" s="221"/>
      <c r="AAE5" s="221"/>
      <c r="AAF5" s="221"/>
      <c r="AAG5" s="221"/>
      <c r="AAH5" s="221"/>
      <c r="AAI5" s="221"/>
      <c r="AAJ5" s="221"/>
      <c r="AAK5" s="221"/>
      <c r="AAL5" s="221"/>
      <c r="AAM5" s="221"/>
      <c r="AAN5" s="221"/>
      <c r="AAO5" s="221"/>
      <c r="AAP5" s="221"/>
      <c r="AAQ5" s="221"/>
      <c r="AAR5" s="221"/>
      <c r="AAS5" s="221"/>
      <c r="AAT5" s="221"/>
      <c r="AAU5" s="221"/>
      <c r="AAV5" s="221"/>
      <c r="AAW5" s="221"/>
      <c r="AAX5" s="221"/>
      <c r="AAY5" s="221"/>
      <c r="AAZ5" s="221"/>
      <c r="ABA5" s="221"/>
      <c r="ABB5" s="221"/>
      <c r="ABC5" s="221"/>
      <c r="ABD5" s="221"/>
      <c r="ABE5" s="221"/>
      <c r="ABF5" s="221"/>
      <c r="ABG5" s="221"/>
      <c r="ABH5" s="221"/>
      <c r="ABI5" s="221"/>
      <c r="ABJ5" s="221"/>
      <c r="ABK5" s="221"/>
      <c r="ABL5" s="221"/>
      <c r="ABM5" s="221"/>
      <c r="ABN5" s="221"/>
      <c r="ABO5" s="221"/>
      <c r="ABP5" s="221"/>
      <c r="ABQ5" s="221"/>
      <c r="ABR5" s="221"/>
      <c r="ABS5" s="221"/>
      <c r="ABT5" s="221"/>
      <c r="ABU5" s="221"/>
      <c r="ABV5" s="221"/>
      <c r="ABW5" s="221"/>
      <c r="ABX5" s="221"/>
      <c r="ABY5" s="221"/>
      <c r="ABZ5" s="221"/>
      <c r="ACA5" s="221"/>
      <c r="ACB5" s="221"/>
      <c r="ACC5" s="221"/>
      <c r="ACD5" s="221"/>
      <c r="ACE5" s="221"/>
      <c r="ACF5" s="221"/>
      <c r="ACG5" s="221"/>
      <c r="ACH5" s="221"/>
      <c r="ACI5" s="221"/>
      <c r="ACJ5" s="221"/>
      <c r="ACK5" s="221"/>
      <c r="ACL5" s="221"/>
      <c r="ACM5" s="221"/>
      <c r="ACN5" s="221"/>
      <c r="ACO5" s="221"/>
      <c r="ACP5" s="221"/>
      <c r="ACQ5" s="221"/>
      <c r="ACR5" s="221"/>
      <c r="ACS5" s="221"/>
      <c r="ACT5" s="221"/>
      <c r="ACU5" s="221"/>
      <c r="ACV5" s="221"/>
      <c r="ACW5" s="221"/>
      <c r="ACX5" s="221"/>
      <c r="ACY5" s="221"/>
      <c r="ACZ5" s="221"/>
      <c r="ADA5" s="221"/>
      <c r="ADB5" s="221"/>
      <c r="ADC5" s="221"/>
      <c r="ADD5" s="221"/>
      <c r="ADE5" s="221"/>
      <c r="ADF5" s="221"/>
      <c r="ADG5" s="221"/>
      <c r="ADH5" s="221"/>
      <c r="ADI5" s="221"/>
      <c r="ADJ5" s="221"/>
      <c r="ADK5" s="221"/>
      <c r="ADL5" s="221"/>
      <c r="ADM5" s="221"/>
      <c r="ADN5" s="221"/>
      <c r="ADO5" s="221"/>
      <c r="ADP5" s="221"/>
      <c r="ADQ5" s="221"/>
      <c r="ADR5" s="221"/>
      <c r="ADS5" s="221"/>
      <c r="ADT5" s="221"/>
      <c r="ADU5" s="221"/>
      <c r="ADV5" s="221"/>
      <c r="ADW5" s="221"/>
      <c r="ADX5" s="221"/>
      <c r="ADY5" s="221"/>
      <c r="ADZ5" s="221"/>
      <c r="AEA5" s="221"/>
      <c r="AEB5" s="221"/>
      <c r="AEC5" s="221"/>
      <c r="AED5" s="221"/>
      <c r="AEE5" s="221"/>
      <c r="AEF5" s="221"/>
      <c r="AEG5" s="221"/>
      <c r="AEH5" s="221"/>
      <c r="AEI5" s="221"/>
      <c r="AEJ5" s="221"/>
      <c r="AEK5" s="221"/>
      <c r="AEL5" s="221"/>
      <c r="AEM5" s="221"/>
      <c r="AEN5" s="221"/>
      <c r="AEO5" s="221"/>
      <c r="AEP5" s="221"/>
      <c r="AEQ5" s="221"/>
      <c r="AER5" s="221"/>
      <c r="AES5" s="221"/>
      <c r="AET5" s="221"/>
      <c r="AEU5" s="221"/>
      <c r="AEV5" s="221"/>
      <c r="AEW5" s="221"/>
      <c r="AEX5" s="221"/>
      <c r="AEY5" s="221"/>
      <c r="AEZ5" s="221"/>
      <c r="AFA5" s="221"/>
      <c r="AFB5" s="221"/>
      <c r="AFC5" s="221"/>
      <c r="AFD5" s="221"/>
      <c r="AFE5" s="221"/>
      <c r="AFF5" s="221"/>
      <c r="AFG5" s="221"/>
      <c r="AFH5" s="221"/>
      <c r="AFI5" s="221"/>
      <c r="AFJ5" s="221"/>
      <c r="AFK5" s="221"/>
      <c r="AFL5" s="221"/>
      <c r="AFM5" s="221"/>
      <c r="AFN5" s="221"/>
      <c r="AFO5" s="221"/>
      <c r="AFP5" s="221"/>
      <c r="AFQ5" s="221"/>
      <c r="AFR5" s="221"/>
      <c r="AFS5" s="221"/>
      <c r="AFT5" s="221"/>
      <c r="AFU5" s="221"/>
      <c r="AFV5" s="221"/>
      <c r="AFW5" s="221"/>
      <c r="AFX5" s="221"/>
      <c r="AFY5" s="221"/>
      <c r="AFZ5" s="221"/>
      <c r="AGA5" s="221"/>
      <c r="AGB5" s="221"/>
      <c r="AGC5" s="221"/>
      <c r="AGD5" s="221"/>
      <c r="AGE5" s="221"/>
      <c r="AGF5" s="221"/>
      <c r="AGG5" s="221"/>
      <c r="AGH5" s="221"/>
      <c r="AGI5" s="221"/>
      <c r="AGJ5" s="221"/>
      <c r="AGK5" s="221"/>
      <c r="AGL5" s="221"/>
      <c r="AGM5" s="221"/>
      <c r="AGN5" s="221"/>
      <c r="AGO5" s="221"/>
      <c r="AGP5" s="221"/>
      <c r="AGQ5" s="221"/>
      <c r="AGR5" s="221"/>
      <c r="AGS5" s="221"/>
      <c r="AGT5" s="221"/>
      <c r="AGU5" s="221"/>
      <c r="AGV5" s="221"/>
      <c r="AGW5" s="221"/>
      <c r="AGX5" s="221"/>
      <c r="AGY5" s="221"/>
      <c r="AGZ5" s="221"/>
      <c r="AHA5" s="221"/>
      <c r="AHB5" s="221"/>
      <c r="AHC5" s="221"/>
      <c r="AHD5" s="221"/>
      <c r="AHE5" s="221"/>
      <c r="AHF5" s="221"/>
      <c r="AHG5" s="221"/>
      <c r="AHH5" s="221"/>
      <c r="AHI5" s="221"/>
      <c r="AHJ5" s="221"/>
      <c r="AHK5" s="221"/>
      <c r="AHL5" s="221"/>
      <c r="AHM5" s="221"/>
      <c r="AHN5" s="221"/>
      <c r="AHO5" s="221"/>
      <c r="AHP5" s="221"/>
      <c r="AHQ5" s="221"/>
      <c r="AHR5" s="221"/>
      <c r="AHS5" s="221"/>
      <c r="AHT5" s="221"/>
      <c r="AHU5" s="221"/>
      <c r="AHV5" s="221"/>
      <c r="AHW5" s="221"/>
      <c r="AHX5" s="221"/>
      <c r="AHY5" s="221"/>
      <c r="AHZ5" s="221"/>
      <c r="AIA5" s="221"/>
      <c r="AIB5" s="221"/>
      <c r="AIC5" s="221"/>
      <c r="AID5" s="221"/>
      <c r="AIE5" s="221"/>
      <c r="AIF5" s="221"/>
      <c r="AIG5" s="221"/>
      <c r="AIH5" s="221"/>
      <c r="AII5" s="221"/>
      <c r="AIJ5" s="221"/>
      <c r="AIK5" s="221"/>
      <c r="AIL5" s="221"/>
      <c r="AIM5" s="221"/>
      <c r="AIN5" s="221"/>
      <c r="AIO5" s="221"/>
      <c r="AIP5" s="221"/>
      <c r="AIQ5" s="221"/>
      <c r="AIR5" s="221"/>
      <c r="AIS5" s="221"/>
      <c r="AIT5" s="221"/>
      <c r="AIU5" s="221"/>
      <c r="AIV5" s="221"/>
      <c r="AIW5" s="221"/>
      <c r="AIX5" s="221"/>
      <c r="AIY5" s="221"/>
      <c r="AIZ5" s="221"/>
      <c r="AJA5" s="221"/>
      <c r="AJB5" s="221"/>
      <c r="AJC5" s="221"/>
      <c r="AJD5" s="221"/>
      <c r="AJE5" s="221"/>
      <c r="AJF5" s="221"/>
      <c r="AJG5" s="221"/>
      <c r="AJH5" s="221"/>
      <c r="AJI5" s="221"/>
      <c r="AJJ5" s="221"/>
      <c r="AJK5" s="221"/>
      <c r="AJL5" s="221"/>
      <c r="AJM5" s="221"/>
      <c r="AJN5" s="221"/>
      <c r="AJO5" s="221"/>
      <c r="AJP5" s="221"/>
      <c r="AJQ5" s="221"/>
      <c r="AJR5" s="221"/>
      <c r="AJS5" s="221"/>
      <c r="AJT5" s="221"/>
      <c r="AJU5" s="221"/>
      <c r="AJV5" s="221"/>
      <c r="AJW5" s="221"/>
      <c r="AJX5" s="221"/>
      <c r="AJY5" s="221"/>
      <c r="AJZ5" s="221"/>
      <c r="AKA5" s="221"/>
      <c r="AKB5" s="221"/>
      <c r="AKC5" s="221"/>
      <c r="AKD5" s="221"/>
      <c r="AKE5" s="221"/>
      <c r="AKF5" s="221"/>
      <c r="AKG5" s="221"/>
      <c r="AKH5" s="221"/>
      <c r="AKI5" s="221"/>
      <c r="AKJ5" s="221"/>
      <c r="AKK5" s="221"/>
      <c r="AKL5" s="221"/>
      <c r="AKM5" s="221"/>
      <c r="AKN5" s="221"/>
      <c r="AKO5" s="221"/>
      <c r="AKP5" s="221"/>
      <c r="AKQ5" s="221"/>
      <c r="AKR5" s="221"/>
      <c r="AKS5" s="221"/>
      <c r="AKT5" s="221"/>
      <c r="AKU5" s="221"/>
      <c r="AKV5" s="221"/>
      <c r="AKW5" s="221"/>
      <c r="AKX5" s="221"/>
      <c r="AKY5" s="221"/>
      <c r="AKZ5" s="221"/>
      <c r="ALA5" s="221"/>
      <c r="ALB5" s="221"/>
      <c r="ALC5" s="221"/>
      <c r="ALD5" s="221"/>
      <c r="ALE5" s="221"/>
      <c r="ALF5" s="221"/>
      <c r="ALG5" s="221"/>
      <c r="ALH5" s="221"/>
      <c r="ALI5" s="221"/>
      <c r="ALJ5" s="221"/>
      <c r="ALK5" s="221"/>
      <c r="ALL5" s="221"/>
      <c r="ALM5" s="221"/>
      <c r="ALN5" s="221"/>
      <c r="ALO5" s="221"/>
      <c r="ALP5" s="221"/>
      <c r="ALQ5" s="221"/>
      <c r="ALR5" s="221"/>
      <c r="ALS5" s="221"/>
      <c r="ALT5" s="221"/>
      <c r="ALU5" s="221"/>
      <c r="ALV5" s="221"/>
      <c r="ALW5" s="221"/>
      <c r="ALX5" s="221"/>
      <c r="ALY5" s="221"/>
      <c r="ALZ5" s="221"/>
      <c r="AMA5" s="221"/>
      <c r="AMB5" s="221"/>
      <c r="AMC5" s="221"/>
      <c r="AMD5" s="221"/>
      <c r="AME5" s="221"/>
      <c r="AMF5" s="221"/>
      <c r="AMG5" s="221"/>
      <c r="AMH5" s="221"/>
      <c r="AMI5" s="221"/>
      <c r="AMJ5" s="221"/>
      <c r="AMK5" s="221"/>
      <c r="AML5" s="221"/>
      <c r="AMM5" s="221"/>
      <c r="AMN5" s="221"/>
      <c r="AMO5" s="221"/>
      <c r="AMP5" s="221"/>
      <c r="AMQ5" s="221"/>
      <c r="AMR5" s="221"/>
      <c r="AMS5" s="221"/>
      <c r="AMT5" s="221"/>
      <c r="AMU5" s="221"/>
      <c r="AMV5" s="221"/>
      <c r="AMW5" s="221"/>
      <c r="AMX5" s="221"/>
      <c r="AMY5" s="221"/>
      <c r="AMZ5" s="221"/>
      <c r="ANA5" s="221"/>
      <c r="ANB5" s="221"/>
      <c r="ANC5" s="221"/>
      <c r="AND5" s="221"/>
      <c r="ANE5" s="221"/>
      <c r="ANF5" s="221"/>
      <c r="ANG5" s="221"/>
      <c r="ANH5" s="221"/>
      <c r="ANI5" s="221"/>
      <c r="ANJ5" s="221"/>
      <c r="ANK5" s="221"/>
      <c r="ANL5" s="221"/>
      <c r="ANM5" s="221"/>
      <c r="ANN5" s="221"/>
      <c r="ANO5" s="221"/>
      <c r="ANP5" s="221"/>
      <c r="ANQ5" s="221"/>
      <c r="ANR5" s="221"/>
      <c r="ANS5" s="221"/>
      <c r="ANT5" s="221"/>
      <c r="ANU5" s="221"/>
      <c r="ANV5" s="221"/>
      <c r="ANW5" s="221"/>
      <c r="ANX5" s="221"/>
      <c r="ANY5" s="221"/>
      <c r="ANZ5" s="221"/>
      <c r="AOA5" s="221"/>
      <c r="AOB5" s="221"/>
      <c r="AOC5" s="221"/>
      <c r="AOD5" s="221"/>
      <c r="AOE5" s="221"/>
      <c r="AOF5" s="221"/>
      <c r="AOG5" s="221"/>
      <c r="AOH5" s="221"/>
      <c r="AOI5" s="221"/>
      <c r="AOJ5" s="221"/>
      <c r="AOK5" s="221"/>
      <c r="AOL5" s="221"/>
      <c r="AOM5" s="221"/>
      <c r="AON5" s="221"/>
      <c r="AOO5" s="221"/>
      <c r="AOP5" s="221"/>
      <c r="AOQ5" s="221"/>
      <c r="AOR5" s="221"/>
      <c r="AOS5" s="221"/>
      <c r="AOT5" s="221"/>
      <c r="AOU5" s="221"/>
      <c r="AOV5" s="221"/>
      <c r="AOW5" s="221"/>
      <c r="AOX5" s="221"/>
      <c r="AOY5" s="221"/>
      <c r="AOZ5" s="221"/>
      <c r="APA5" s="221"/>
      <c r="APB5" s="221"/>
      <c r="APC5" s="221"/>
      <c r="APD5" s="221"/>
      <c r="APE5" s="221"/>
      <c r="APF5" s="221"/>
      <c r="APG5" s="221"/>
      <c r="APH5" s="221"/>
      <c r="API5" s="221"/>
      <c r="APJ5" s="221"/>
      <c r="APK5" s="221"/>
      <c r="APL5" s="221"/>
      <c r="APM5" s="221"/>
      <c r="APN5" s="221"/>
      <c r="APO5" s="221"/>
      <c r="APP5" s="221"/>
      <c r="APQ5" s="221"/>
      <c r="APR5" s="221"/>
      <c r="APS5" s="221"/>
      <c r="APT5" s="221"/>
      <c r="APU5" s="221"/>
      <c r="APV5" s="221"/>
      <c r="APW5" s="221"/>
      <c r="APX5" s="221"/>
      <c r="APY5" s="221"/>
      <c r="APZ5" s="221"/>
      <c r="AQA5" s="221"/>
      <c r="AQB5" s="221"/>
      <c r="AQC5" s="221"/>
      <c r="AQD5" s="221"/>
      <c r="AQE5" s="221"/>
      <c r="AQF5" s="221"/>
      <c r="AQG5" s="221"/>
      <c r="AQH5" s="221"/>
      <c r="AQI5" s="221"/>
      <c r="AQJ5" s="221"/>
      <c r="AQK5" s="221"/>
      <c r="AQL5" s="221"/>
      <c r="AQM5" s="221"/>
      <c r="AQN5" s="221"/>
      <c r="AQO5" s="221"/>
      <c r="AQP5" s="221"/>
      <c r="AQQ5" s="221"/>
      <c r="AQR5" s="221"/>
      <c r="AQS5" s="221"/>
      <c r="AQT5" s="221"/>
      <c r="AQU5" s="221"/>
      <c r="AQV5" s="221"/>
      <c r="AQW5" s="221"/>
      <c r="AQX5" s="221"/>
      <c r="AQY5" s="221"/>
      <c r="AQZ5" s="221"/>
      <c r="ARA5" s="221"/>
      <c r="ARB5" s="221"/>
      <c r="ARC5" s="221"/>
      <c r="ARD5" s="221"/>
      <c r="ARE5" s="221"/>
      <c r="ARF5" s="221"/>
      <c r="ARG5" s="221"/>
      <c r="ARH5" s="221"/>
      <c r="ARI5" s="221"/>
      <c r="ARJ5" s="221"/>
      <c r="ARK5" s="221"/>
      <c r="ARL5" s="221"/>
      <c r="ARM5" s="221"/>
      <c r="ARN5" s="221"/>
      <c r="ARO5" s="221"/>
      <c r="ARP5" s="221"/>
      <c r="ARQ5" s="221"/>
      <c r="ARR5" s="221"/>
      <c r="ARS5" s="221"/>
      <c r="ART5" s="221"/>
      <c r="ARU5" s="221"/>
      <c r="ARV5" s="221"/>
      <c r="ARW5" s="221"/>
      <c r="ARX5" s="221"/>
      <c r="ARY5" s="221"/>
      <c r="ARZ5" s="221"/>
      <c r="ASA5" s="221"/>
      <c r="ASB5" s="221"/>
      <c r="ASC5" s="221"/>
      <c r="ASD5" s="221"/>
      <c r="ASE5" s="221"/>
      <c r="ASF5" s="221"/>
      <c r="ASG5" s="221"/>
      <c r="ASH5" s="221"/>
      <c r="ASI5" s="221"/>
      <c r="ASJ5" s="221"/>
      <c r="ASK5" s="221"/>
      <c r="ASL5" s="221"/>
      <c r="ASM5" s="221"/>
      <c r="ASN5" s="221"/>
      <c r="ASO5" s="221"/>
      <c r="ASP5" s="221"/>
      <c r="ASQ5" s="221"/>
      <c r="ASR5" s="221"/>
      <c r="ASS5" s="221"/>
      <c r="AST5" s="221"/>
      <c r="ASU5" s="221"/>
      <c r="ASV5" s="221"/>
      <c r="ASW5" s="221"/>
      <c r="ASX5" s="221"/>
      <c r="ASY5" s="221"/>
      <c r="ASZ5" s="221"/>
      <c r="ATA5" s="221"/>
      <c r="ATB5" s="221"/>
      <c r="ATC5" s="221"/>
      <c r="ATD5" s="221"/>
      <c r="ATE5" s="221"/>
      <c r="ATF5" s="221"/>
      <c r="ATG5" s="221"/>
      <c r="ATH5" s="221"/>
      <c r="ATI5" s="221"/>
      <c r="ATJ5" s="221"/>
      <c r="ATK5" s="221"/>
      <c r="ATL5" s="221"/>
      <c r="ATM5" s="221"/>
      <c r="ATN5" s="221"/>
      <c r="ATO5" s="221"/>
      <c r="ATP5" s="221"/>
      <c r="ATQ5" s="221"/>
      <c r="ATR5" s="221"/>
      <c r="ATS5" s="221"/>
      <c r="ATT5" s="221"/>
      <c r="ATU5" s="221"/>
      <c r="ATV5" s="221"/>
      <c r="ATW5" s="221"/>
      <c r="ATX5" s="221"/>
      <c r="ATY5" s="221"/>
      <c r="ATZ5" s="221"/>
      <c r="AUA5" s="221"/>
      <c r="AUB5" s="221"/>
      <c r="AUC5" s="221"/>
      <c r="AUD5" s="221"/>
      <c r="AUE5" s="221"/>
      <c r="AUF5" s="221"/>
      <c r="AUG5" s="221"/>
      <c r="AUH5" s="221"/>
      <c r="AUI5" s="221"/>
      <c r="AUJ5" s="221"/>
      <c r="AUK5" s="221"/>
      <c r="AUL5" s="221"/>
      <c r="AUM5" s="221"/>
      <c r="AUN5" s="221"/>
      <c r="AUO5" s="221"/>
      <c r="AUP5" s="221"/>
      <c r="AUQ5" s="221"/>
      <c r="AUR5" s="221"/>
      <c r="AUS5" s="221"/>
      <c r="AUT5" s="221"/>
      <c r="AUU5" s="221"/>
      <c r="AUV5" s="221"/>
      <c r="AUW5" s="221"/>
      <c r="AUX5" s="221"/>
      <c r="AUY5" s="221"/>
      <c r="AUZ5" s="221"/>
      <c r="AVA5" s="221"/>
      <c r="AVB5" s="221"/>
      <c r="AVC5" s="221"/>
      <c r="AVD5" s="221"/>
      <c r="AVE5" s="221"/>
      <c r="AVF5" s="221"/>
      <c r="AVG5" s="221"/>
      <c r="AVH5" s="221"/>
      <c r="AVI5" s="221"/>
      <c r="AVJ5" s="221"/>
      <c r="AVK5" s="221"/>
      <c r="AVL5" s="221"/>
      <c r="AVM5" s="221"/>
      <c r="AVN5" s="221"/>
      <c r="AVO5" s="221"/>
      <c r="AVP5" s="221"/>
      <c r="AVQ5" s="221"/>
      <c r="AVR5" s="221"/>
      <c r="AVS5" s="221"/>
      <c r="AVT5" s="221"/>
      <c r="AVU5" s="221"/>
      <c r="AVV5" s="221"/>
      <c r="AVW5" s="221"/>
      <c r="AVX5" s="221"/>
      <c r="AVY5" s="221"/>
      <c r="AVZ5" s="221"/>
      <c r="AWA5" s="221"/>
      <c r="AWB5" s="221"/>
      <c r="AWC5" s="221"/>
      <c r="AWD5" s="221"/>
      <c r="AWE5" s="221"/>
      <c r="AWF5" s="221"/>
      <c r="AWG5" s="221"/>
      <c r="AWH5" s="221"/>
      <c r="AWI5" s="221"/>
      <c r="AWJ5" s="221"/>
      <c r="AWK5" s="221"/>
      <c r="AWL5" s="221"/>
      <c r="AWM5" s="221"/>
      <c r="AWN5" s="221"/>
      <c r="AWO5" s="221"/>
      <c r="AWP5" s="221"/>
      <c r="AWQ5" s="221"/>
      <c r="AWR5" s="221"/>
      <c r="AWS5" s="221"/>
      <c r="AWT5" s="221"/>
      <c r="AWU5" s="221"/>
      <c r="AWV5" s="221"/>
      <c r="AWW5" s="221"/>
      <c r="AWX5" s="221"/>
      <c r="AWY5" s="221"/>
      <c r="AWZ5" s="221"/>
      <c r="AXA5" s="221"/>
      <c r="AXB5" s="221"/>
      <c r="AXC5" s="221"/>
      <c r="AXD5" s="221"/>
      <c r="AXE5" s="221"/>
      <c r="AXF5" s="221"/>
      <c r="AXG5" s="221"/>
      <c r="AXH5" s="221"/>
      <c r="AXI5" s="221"/>
      <c r="AXJ5" s="221"/>
      <c r="AXK5" s="221"/>
      <c r="AXL5" s="221"/>
      <c r="AXM5" s="221"/>
      <c r="AXN5" s="221"/>
      <c r="AXO5" s="221"/>
      <c r="AXP5" s="221"/>
      <c r="AXQ5" s="221"/>
      <c r="AXR5" s="221"/>
      <c r="AXS5" s="221"/>
      <c r="AXT5" s="221"/>
      <c r="AXU5" s="221"/>
      <c r="AXV5" s="221"/>
      <c r="AXW5" s="221"/>
      <c r="AXX5" s="221"/>
      <c r="AXY5" s="221"/>
      <c r="AXZ5" s="221"/>
      <c r="AYA5" s="221"/>
      <c r="AYB5" s="221"/>
      <c r="AYC5" s="221"/>
      <c r="AYD5" s="221"/>
      <c r="AYE5" s="221"/>
      <c r="AYF5" s="221"/>
      <c r="AYG5" s="221"/>
      <c r="AYH5" s="221"/>
      <c r="AYI5" s="221"/>
      <c r="AYJ5" s="221"/>
      <c r="AYK5" s="221"/>
      <c r="AYL5" s="221"/>
      <c r="AYM5" s="221"/>
      <c r="AYN5" s="221"/>
      <c r="AYO5" s="221"/>
      <c r="AYP5" s="221"/>
      <c r="AYQ5" s="221"/>
      <c r="AYR5" s="221"/>
      <c r="AYS5" s="221"/>
      <c r="AYT5" s="221"/>
      <c r="AYU5" s="221"/>
      <c r="AYV5" s="221"/>
      <c r="AYW5" s="221"/>
      <c r="AYX5" s="221"/>
      <c r="AYY5" s="221"/>
      <c r="AYZ5" s="221"/>
      <c r="AZA5" s="221"/>
      <c r="AZB5" s="221"/>
      <c r="AZC5" s="221"/>
      <c r="AZD5" s="221"/>
      <c r="AZE5" s="221"/>
      <c r="AZF5" s="221"/>
      <c r="AZG5" s="221"/>
      <c r="AZH5" s="221"/>
      <c r="AZI5" s="221"/>
      <c r="AZJ5" s="221"/>
      <c r="AZK5" s="221"/>
      <c r="AZL5" s="221"/>
      <c r="AZM5" s="221"/>
      <c r="AZN5" s="221"/>
      <c r="AZO5" s="221"/>
      <c r="AZP5" s="221"/>
      <c r="AZQ5" s="221"/>
      <c r="AZR5" s="221"/>
      <c r="AZS5" s="221"/>
      <c r="AZT5" s="221"/>
      <c r="AZU5" s="221"/>
      <c r="AZV5" s="221"/>
      <c r="AZW5" s="221"/>
      <c r="AZX5" s="221"/>
      <c r="AZY5" s="221"/>
      <c r="AZZ5" s="221"/>
      <c r="BAA5" s="221"/>
      <c r="BAB5" s="221"/>
      <c r="BAC5" s="221"/>
      <c r="BAD5" s="221"/>
      <c r="BAE5" s="221"/>
      <c r="BAF5" s="221"/>
      <c r="BAG5" s="221"/>
      <c r="BAH5" s="221"/>
      <c r="BAI5" s="221"/>
      <c r="BAJ5" s="221"/>
      <c r="BAK5" s="221"/>
      <c r="BAL5" s="221"/>
      <c r="BAM5" s="221"/>
      <c r="BAN5" s="221"/>
      <c r="BAO5" s="221"/>
      <c r="BAP5" s="221"/>
      <c r="BAQ5" s="221"/>
      <c r="BAR5" s="221"/>
      <c r="BAS5" s="221"/>
      <c r="BAT5" s="221"/>
      <c r="BAU5" s="221"/>
      <c r="BAV5" s="221"/>
      <c r="BAW5" s="221"/>
      <c r="BAX5" s="221"/>
      <c r="BAY5" s="221"/>
      <c r="BAZ5" s="221"/>
      <c r="BBA5" s="221"/>
      <c r="BBB5" s="221"/>
      <c r="BBC5" s="221"/>
      <c r="BBD5" s="221"/>
      <c r="BBE5" s="221"/>
      <c r="BBF5" s="221"/>
      <c r="BBG5" s="221"/>
      <c r="BBH5" s="221"/>
      <c r="BBI5" s="221"/>
      <c r="BBJ5" s="221"/>
      <c r="BBK5" s="221"/>
      <c r="BBL5" s="221"/>
      <c r="BBM5" s="221"/>
      <c r="BBN5" s="221"/>
      <c r="BBO5" s="221"/>
      <c r="BBP5" s="221"/>
      <c r="BBQ5" s="221"/>
      <c r="BBR5" s="221"/>
      <c r="BBS5" s="221"/>
      <c r="BBT5" s="221"/>
      <c r="BBU5" s="221"/>
      <c r="BBV5" s="221"/>
      <c r="BBW5" s="221"/>
      <c r="BBX5" s="221"/>
      <c r="BBY5" s="221"/>
      <c r="BBZ5" s="221"/>
      <c r="BCA5" s="221"/>
      <c r="BCB5" s="221"/>
      <c r="BCC5" s="221"/>
      <c r="BCD5" s="221"/>
      <c r="BCE5" s="221"/>
      <c r="BCF5" s="221"/>
      <c r="BCG5" s="221"/>
      <c r="BCH5" s="221"/>
      <c r="BCI5" s="221"/>
      <c r="BCJ5" s="221"/>
      <c r="BCK5" s="221"/>
      <c r="BCL5" s="221"/>
      <c r="BCM5" s="221"/>
      <c r="BCN5" s="221"/>
      <c r="BCO5" s="221"/>
      <c r="BCP5" s="221"/>
      <c r="BCQ5" s="221"/>
      <c r="BCR5" s="221"/>
      <c r="BCS5" s="221"/>
      <c r="BCT5" s="221"/>
      <c r="BCU5" s="221"/>
      <c r="BCV5" s="221"/>
      <c r="BCW5" s="221"/>
      <c r="BCX5" s="221"/>
      <c r="BCY5" s="221"/>
      <c r="BCZ5" s="221"/>
      <c r="BDA5" s="221"/>
      <c r="BDB5" s="221"/>
      <c r="BDC5" s="221"/>
      <c r="BDD5" s="221"/>
      <c r="BDE5" s="221"/>
      <c r="BDF5" s="221"/>
      <c r="BDG5" s="221"/>
      <c r="BDH5" s="221"/>
      <c r="BDI5" s="221"/>
      <c r="BDJ5" s="221"/>
      <c r="BDK5" s="221"/>
      <c r="BDL5" s="221"/>
      <c r="BDM5" s="221"/>
      <c r="BDN5" s="221"/>
      <c r="BDO5" s="221"/>
      <c r="BDP5" s="221"/>
      <c r="BDQ5" s="221"/>
      <c r="BDR5" s="221"/>
      <c r="BDS5" s="221"/>
      <c r="BDT5" s="221"/>
      <c r="BDU5" s="221"/>
      <c r="BDV5" s="221"/>
      <c r="BDW5" s="221"/>
      <c r="BDX5" s="221"/>
      <c r="BDY5" s="221"/>
      <c r="BDZ5" s="221"/>
      <c r="BEA5" s="221"/>
      <c r="BEB5" s="221"/>
      <c r="BEC5" s="221"/>
      <c r="BED5" s="221"/>
      <c r="BEE5" s="221"/>
      <c r="BEF5" s="221"/>
      <c r="BEG5" s="221"/>
      <c r="BEH5" s="221"/>
      <c r="BEI5" s="221"/>
      <c r="BEJ5" s="221"/>
      <c r="BEK5" s="221"/>
      <c r="BEL5" s="221"/>
      <c r="BEM5" s="221"/>
      <c r="BEN5" s="221"/>
      <c r="BEO5" s="221"/>
      <c r="BEP5" s="221"/>
      <c r="BEQ5" s="221"/>
      <c r="BER5" s="221"/>
      <c r="BES5" s="221"/>
      <c r="BET5" s="221"/>
      <c r="BEU5" s="221"/>
      <c r="BEV5" s="221"/>
      <c r="BEW5" s="221"/>
      <c r="BEX5" s="221"/>
      <c r="BEY5" s="221"/>
      <c r="BEZ5" s="221"/>
      <c r="BFA5" s="221"/>
      <c r="BFB5" s="221"/>
      <c r="BFC5" s="221"/>
      <c r="BFD5" s="221"/>
      <c r="BFE5" s="221"/>
      <c r="BFF5" s="221"/>
      <c r="BFG5" s="221"/>
      <c r="BFH5" s="221"/>
      <c r="BFI5" s="221"/>
      <c r="BFJ5" s="221"/>
      <c r="BFK5" s="221"/>
      <c r="BFL5" s="221"/>
      <c r="BFM5" s="221"/>
      <c r="BFN5" s="221"/>
      <c r="BFO5" s="221"/>
      <c r="BFP5" s="221"/>
      <c r="BFQ5" s="221"/>
      <c r="BFR5" s="221"/>
      <c r="BFS5" s="221"/>
      <c r="BFT5" s="221"/>
      <c r="BFU5" s="221"/>
      <c r="BFV5" s="221"/>
      <c r="BFW5" s="221"/>
      <c r="BFX5" s="221"/>
      <c r="BFY5" s="221"/>
      <c r="BFZ5" s="221"/>
      <c r="BGA5" s="221"/>
      <c r="BGB5" s="221"/>
      <c r="BGC5" s="221"/>
      <c r="BGD5" s="221"/>
      <c r="BGE5" s="221"/>
      <c r="BGF5" s="221"/>
      <c r="BGG5" s="221"/>
      <c r="BGH5" s="221"/>
      <c r="BGI5" s="221"/>
      <c r="BGJ5" s="221"/>
      <c r="BGK5" s="221"/>
      <c r="BGL5" s="221"/>
      <c r="BGM5" s="221"/>
      <c r="BGN5" s="221"/>
      <c r="BGO5" s="221"/>
      <c r="BGP5" s="221"/>
      <c r="BGQ5" s="221"/>
      <c r="BGR5" s="221"/>
      <c r="BGS5" s="221"/>
      <c r="BGT5" s="221"/>
      <c r="BGU5" s="221"/>
      <c r="BGV5" s="221"/>
      <c r="BGW5" s="221"/>
      <c r="BGX5" s="221"/>
      <c r="BGY5" s="221"/>
      <c r="BGZ5" s="221"/>
      <c r="BHA5" s="221"/>
      <c r="BHB5" s="221"/>
      <c r="BHC5" s="221"/>
      <c r="BHD5" s="221"/>
      <c r="BHE5" s="221"/>
      <c r="BHF5" s="221"/>
      <c r="BHG5" s="221"/>
      <c r="BHH5" s="221"/>
      <c r="BHI5" s="221"/>
      <c r="BHJ5" s="221"/>
      <c r="BHK5" s="221"/>
      <c r="BHL5" s="221"/>
      <c r="BHM5" s="221"/>
      <c r="BHN5" s="221"/>
      <c r="BHO5" s="221"/>
      <c r="BHP5" s="221"/>
      <c r="BHQ5" s="221"/>
      <c r="BHR5" s="221"/>
      <c r="BHS5" s="221"/>
      <c r="BHT5" s="221"/>
      <c r="BHU5" s="221"/>
      <c r="BHV5" s="221"/>
      <c r="BHW5" s="221"/>
      <c r="BHX5" s="221"/>
      <c r="BHY5" s="221"/>
      <c r="BHZ5" s="221"/>
      <c r="BIA5" s="221"/>
      <c r="BIB5" s="221"/>
      <c r="BIC5" s="221"/>
      <c r="BID5" s="221"/>
      <c r="BIE5" s="221"/>
      <c r="BIF5" s="221"/>
      <c r="BIG5" s="221"/>
      <c r="BIH5" s="221"/>
      <c r="BII5" s="221"/>
      <c r="BIJ5" s="221"/>
      <c r="BIK5" s="221"/>
      <c r="BIL5" s="221"/>
      <c r="BIM5" s="221"/>
      <c r="BIN5" s="221"/>
      <c r="BIO5" s="221"/>
      <c r="BIP5" s="221"/>
      <c r="BIQ5" s="221"/>
      <c r="BIR5" s="221"/>
      <c r="BIS5" s="221"/>
      <c r="BIT5" s="221"/>
      <c r="BIU5" s="221"/>
      <c r="BIV5" s="221"/>
      <c r="BIW5" s="221"/>
      <c r="BIX5" s="221"/>
      <c r="BIY5" s="221"/>
      <c r="BIZ5" s="221"/>
      <c r="BJA5" s="221"/>
      <c r="BJB5" s="221"/>
      <c r="BJC5" s="221"/>
      <c r="BJD5" s="221"/>
      <c r="BJE5" s="221"/>
      <c r="BJF5" s="221"/>
      <c r="BJG5" s="221"/>
      <c r="BJH5" s="221"/>
      <c r="BJI5" s="221"/>
      <c r="BJJ5" s="221"/>
      <c r="BJK5" s="221"/>
      <c r="BJL5" s="221"/>
      <c r="BJM5" s="221"/>
      <c r="BJN5" s="221"/>
      <c r="BJO5" s="221"/>
      <c r="BJP5" s="221"/>
      <c r="BJQ5" s="221"/>
      <c r="BJR5" s="221"/>
      <c r="BJS5" s="221"/>
      <c r="BJT5" s="221"/>
      <c r="BJU5" s="221"/>
      <c r="BJV5" s="221"/>
      <c r="BJW5" s="221"/>
      <c r="BJX5" s="221"/>
      <c r="BJY5" s="221"/>
      <c r="BJZ5" s="221"/>
      <c r="BKA5" s="221"/>
      <c r="BKB5" s="221"/>
      <c r="BKC5" s="221"/>
      <c r="BKD5" s="221"/>
      <c r="BKE5" s="221"/>
      <c r="BKF5" s="221"/>
      <c r="BKG5" s="221"/>
      <c r="BKH5" s="221"/>
      <c r="BKI5" s="221"/>
      <c r="BKJ5" s="221"/>
      <c r="BKK5" s="221"/>
      <c r="BKL5" s="221"/>
      <c r="BKM5" s="221"/>
      <c r="BKN5" s="221"/>
      <c r="BKO5" s="221"/>
      <c r="BKP5" s="221"/>
      <c r="BKQ5" s="221"/>
      <c r="BKR5" s="221"/>
      <c r="BKS5" s="221"/>
      <c r="BKT5" s="221"/>
      <c r="BKU5" s="221"/>
      <c r="BKV5" s="221"/>
      <c r="BKW5" s="221"/>
      <c r="BKX5" s="221"/>
      <c r="BKY5" s="221"/>
      <c r="BKZ5" s="221"/>
      <c r="BLA5" s="221"/>
      <c r="BLB5" s="221"/>
      <c r="BLC5" s="221"/>
      <c r="BLD5" s="221"/>
      <c r="BLE5" s="221"/>
      <c r="BLF5" s="221"/>
      <c r="BLG5" s="221"/>
      <c r="BLH5" s="221"/>
      <c r="BLI5" s="221"/>
      <c r="BLJ5" s="221"/>
      <c r="BLK5" s="221"/>
      <c r="BLL5" s="221"/>
      <c r="BLM5" s="221"/>
      <c r="BLN5" s="221"/>
      <c r="BLO5" s="221"/>
      <c r="BLP5" s="221"/>
      <c r="BLQ5" s="221"/>
      <c r="BLR5" s="221"/>
      <c r="BLS5" s="221"/>
      <c r="BLT5" s="221"/>
      <c r="BLU5" s="221"/>
      <c r="BLV5" s="221"/>
      <c r="BLW5" s="221"/>
      <c r="BLX5" s="221"/>
      <c r="BLY5" s="221"/>
      <c r="BLZ5" s="221"/>
      <c r="BMA5" s="221"/>
      <c r="BMB5" s="221"/>
      <c r="BMC5" s="221"/>
      <c r="BMD5" s="221"/>
      <c r="BME5" s="221"/>
      <c r="BMF5" s="221"/>
      <c r="BMG5" s="221"/>
      <c r="BMH5" s="221"/>
      <c r="BMI5" s="221"/>
      <c r="BMJ5" s="221"/>
      <c r="BMK5" s="221"/>
      <c r="BML5" s="221"/>
      <c r="BMM5" s="221"/>
      <c r="BMN5" s="221"/>
      <c r="BMO5" s="221"/>
      <c r="BMP5" s="221"/>
      <c r="BMQ5" s="221"/>
      <c r="BMR5" s="221"/>
      <c r="BMS5" s="221"/>
      <c r="BMT5" s="221"/>
      <c r="BMU5" s="221"/>
      <c r="BMV5" s="221"/>
      <c r="BMW5" s="221"/>
      <c r="BMX5" s="221"/>
      <c r="BMY5" s="221"/>
      <c r="BMZ5" s="221"/>
      <c r="BNA5" s="221"/>
      <c r="BNB5" s="221"/>
      <c r="BNC5" s="221"/>
      <c r="BND5" s="221"/>
      <c r="BNE5" s="221"/>
      <c r="BNF5" s="221"/>
      <c r="BNG5" s="221"/>
      <c r="BNH5" s="221"/>
      <c r="BNI5" s="221"/>
      <c r="BNJ5" s="221"/>
      <c r="BNK5" s="221"/>
      <c r="BNL5" s="221"/>
      <c r="BNM5" s="221"/>
      <c r="BNN5" s="221"/>
      <c r="BNO5" s="221"/>
      <c r="BNP5" s="221"/>
      <c r="BNQ5" s="221"/>
      <c r="BNR5" s="221"/>
      <c r="BNS5" s="221"/>
      <c r="BNT5" s="221"/>
      <c r="BNU5" s="221"/>
      <c r="BNV5" s="221"/>
      <c r="BNW5" s="221"/>
      <c r="BNX5" s="221"/>
      <c r="BNY5" s="221"/>
      <c r="BNZ5" s="221"/>
      <c r="BOA5" s="221"/>
      <c r="BOB5" s="221"/>
      <c r="BOC5" s="221"/>
      <c r="BOD5" s="221"/>
      <c r="BOE5" s="221"/>
      <c r="BOF5" s="221"/>
      <c r="BOG5" s="221"/>
      <c r="BOH5" s="221"/>
      <c r="BOI5" s="221"/>
      <c r="BOJ5" s="221"/>
      <c r="BOK5" s="221"/>
      <c r="BOL5" s="221"/>
      <c r="BOM5" s="221"/>
      <c r="BON5" s="221"/>
      <c r="BOO5" s="221"/>
      <c r="BOP5" s="221"/>
      <c r="BOQ5" s="221"/>
      <c r="BOR5" s="221"/>
      <c r="BOS5" s="221"/>
      <c r="BOT5" s="221"/>
      <c r="BOU5" s="221"/>
      <c r="BOV5" s="221"/>
      <c r="BOW5" s="221"/>
      <c r="BOX5" s="221"/>
      <c r="BOY5" s="221"/>
      <c r="BOZ5" s="221"/>
      <c r="BPA5" s="221"/>
      <c r="BPB5" s="221"/>
      <c r="BPC5" s="221"/>
      <c r="BPD5" s="221"/>
      <c r="BPE5" s="221"/>
      <c r="BPF5" s="221"/>
      <c r="BPG5" s="221"/>
      <c r="BPH5" s="221"/>
      <c r="BPI5" s="221"/>
      <c r="BPJ5" s="221"/>
      <c r="BPK5" s="221"/>
      <c r="BPL5" s="221"/>
      <c r="BPM5" s="221"/>
      <c r="BPN5" s="221"/>
      <c r="BPO5" s="221"/>
      <c r="BPP5" s="221"/>
      <c r="BPQ5" s="221"/>
      <c r="BPR5" s="221"/>
      <c r="BPS5" s="221"/>
      <c r="BPT5" s="221"/>
      <c r="BPU5" s="221"/>
      <c r="BPV5" s="221"/>
      <c r="BPW5" s="221"/>
      <c r="BPX5" s="221"/>
      <c r="BPY5" s="221"/>
      <c r="BPZ5" s="221"/>
      <c r="BQA5" s="221"/>
      <c r="BQB5" s="221"/>
      <c r="BQC5" s="221"/>
      <c r="BQD5" s="221"/>
      <c r="BQE5" s="221"/>
      <c r="BQF5" s="221"/>
      <c r="BQG5" s="221"/>
      <c r="BQH5" s="221"/>
      <c r="BQI5" s="221"/>
      <c r="BQJ5" s="221"/>
      <c r="BQK5" s="221"/>
      <c r="BQL5" s="221"/>
      <c r="BQM5" s="221"/>
      <c r="BQN5" s="221"/>
      <c r="BQO5" s="221"/>
      <c r="BQP5" s="221"/>
      <c r="BQQ5" s="221"/>
      <c r="BQR5" s="221"/>
      <c r="BQS5" s="221"/>
      <c r="BQT5" s="221"/>
      <c r="BQU5" s="221"/>
      <c r="BQV5" s="221"/>
      <c r="BQW5" s="221"/>
      <c r="BQX5" s="221"/>
      <c r="BQY5" s="221"/>
      <c r="BQZ5" s="221"/>
      <c r="BRA5" s="221"/>
      <c r="BRB5" s="221"/>
      <c r="BRC5" s="221"/>
      <c r="BRD5" s="221"/>
      <c r="BRE5" s="221"/>
      <c r="BRF5" s="221"/>
      <c r="BRG5" s="221"/>
      <c r="BRH5" s="221"/>
      <c r="BRI5" s="221"/>
      <c r="BRJ5" s="221"/>
      <c r="BRK5" s="221"/>
      <c r="BRL5" s="221"/>
      <c r="BRM5" s="221"/>
      <c r="BRN5" s="221"/>
      <c r="BRO5" s="221"/>
      <c r="BRP5" s="221"/>
      <c r="BRQ5" s="221"/>
      <c r="BRR5" s="221"/>
      <c r="BRS5" s="221"/>
      <c r="BRT5" s="221"/>
      <c r="BRU5" s="221"/>
      <c r="BRV5" s="221"/>
      <c r="BRW5" s="221"/>
      <c r="BRX5" s="221"/>
      <c r="BRY5" s="221"/>
      <c r="BRZ5" s="221"/>
      <c r="BSA5" s="221"/>
      <c r="BSB5" s="221"/>
      <c r="BSC5" s="221"/>
      <c r="BSD5" s="221"/>
      <c r="BSE5" s="221"/>
      <c r="BSF5" s="221"/>
      <c r="BSG5" s="221"/>
      <c r="BSH5" s="221"/>
      <c r="BSI5" s="221"/>
      <c r="BSJ5" s="221"/>
      <c r="BSK5" s="221"/>
      <c r="BSL5" s="221"/>
      <c r="BSM5" s="221"/>
      <c r="BSN5" s="221"/>
      <c r="BSO5" s="221"/>
      <c r="BSP5" s="221"/>
      <c r="BSQ5" s="221"/>
      <c r="BSR5" s="221"/>
      <c r="BSS5" s="221"/>
      <c r="BST5" s="221"/>
      <c r="BSU5" s="221"/>
      <c r="BSV5" s="221"/>
      <c r="BSW5" s="221"/>
      <c r="BSX5" s="221"/>
      <c r="BSY5" s="221"/>
      <c r="BSZ5" s="221"/>
      <c r="BTA5" s="221"/>
      <c r="BTB5" s="221"/>
      <c r="BTC5" s="221"/>
      <c r="BTD5" s="221"/>
      <c r="BTE5" s="221"/>
      <c r="BTF5" s="221"/>
      <c r="BTG5" s="221"/>
      <c r="BTH5" s="221"/>
      <c r="BTI5" s="221"/>
      <c r="BTJ5" s="221"/>
      <c r="BTK5" s="221"/>
      <c r="BTL5" s="221"/>
      <c r="BTM5" s="221"/>
      <c r="BTN5" s="221"/>
      <c r="BTO5" s="221"/>
      <c r="BTP5" s="221"/>
      <c r="BTQ5" s="221"/>
      <c r="BTR5" s="221"/>
      <c r="BTS5" s="221"/>
      <c r="BTT5" s="221"/>
      <c r="BTU5" s="221"/>
      <c r="BTV5" s="221"/>
      <c r="BTW5" s="221"/>
      <c r="BTX5" s="221"/>
      <c r="BTY5" s="221"/>
      <c r="BTZ5" s="221"/>
      <c r="BUA5" s="221"/>
      <c r="BUB5" s="221"/>
      <c r="BUC5" s="221"/>
      <c r="BUD5" s="221"/>
      <c r="BUE5" s="221"/>
      <c r="BUF5" s="221"/>
      <c r="BUG5" s="221"/>
      <c r="BUH5" s="221"/>
      <c r="BUI5" s="221"/>
      <c r="BUJ5" s="221"/>
      <c r="BUK5" s="221"/>
      <c r="BUL5" s="221"/>
      <c r="BUM5" s="221"/>
      <c r="BUN5" s="221"/>
      <c r="BUO5" s="221"/>
      <c r="BUP5" s="221"/>
      <c r="BUQ5" s="221"/>
      <c r="BUR5" s="221"/>
      <c r="BUS5" s="221"/>
      <c r="BUT5" s="221"/>
      <c r="BUU5" s="221"/>
      <c r="BUV5" s="221"/>
      <c r="BUW5" s="221"/>
      <c r="BUX5" s="221"/>
      <c r="BUY5" s="221"/>
      <c r="BUZ5" s="221"/>
      <c r="BVA5" s="221"/>
      <c r="BVB5" s="221"/>
      <c r="BVC5" s="221"/>
      <c r="BVD5" s="221"/>
      <c r="BVE5" s="221"/>
      <c r="BVF5" s="221"/>
      <c r="BVG5" s="221"/>
      <c r="BVH5" s="221"/>
      <c r="BVI5" s="221"/>
      <c r="BVJ5" s="221"/>
      <c r="BVK5" s="221"/>
      <c r="BVL5" s="221"/>
      <c r="BVM5" s="221"/>
      <c r="BVN5" s="221"/>
      <c r="BVO5" s="221"/>
      <c r="BVP5" s="221"/>
      <c r="BVQ5" s="221"/>
      <c r="BVR5" s="221"/>
      <c r="BVS5" s="221"/>
      <c r="BVT5" s="221"/>
      <c r="BVU5" s="221"/>
      <c r="BVV5" s="221"/>
      <c r="BVW5" s="221"/>
      <c r="BVX5" s="221"/>
      <c r="BVY5" s="221"/>
      <c r="BVZ5" s="221"/>
      <c r="BWA5" s="221"/>
      <c r="BWB5" s="221"/>
      <c r="BWC5" s="221"/>
      <c r="BWD5" s="221"/>
      <c r="BWE5" s="221"/>
      <c r="BWF5" s="221"/>
      <c r="BWG5" s="221"/>
      <c r="BWH5" s="221"/>
      <c r="BWI5" s="221"/>
      <c r="BWJ5" s="221"/>
      <c r="BWK5" s="221"/>
      <c r="BWL5" s="221"/>
      <c r="BWM5" s="221"/>
      <c r="BWN5" s="221"/>
      <c r="BWO5" s="221"/>
      <c r="BWP5" s="221"/>
      <c r="BWQ5" s="221"/>
      <c r="BWR5" s="221"/>
      <c r="BWS5" s="221"/>
      <c r="BWT5" s="221"/>
      <c r="BWU5" s="221"/>
      <c r="BWV5" s="221"/>
      <c r="BWW5" s="221"/>
      <c r="BWX5" s="221"/>
      <c r="BWY5" s="221"/>
      <c r="BWZ5" s="221"/>
      <c r="BXA5" s="221"/>
      <c r="BXB5" s="221"/>
      <c r="BXC5" s="221"/>
      <c r="BXD5" s="221"/>
      <c r="BXE5" s="221"/>
      <c r="BXF5" s="221"/>
      <c r="BXG5" s="221"/>
      <c r="BXH5" s="221"/>
      <c r="BXI5" s="221"/>
      <c r="BXJ5" s="221"/>
      <c r="BXK5" s="221"/>
      <c r="BXL5" s="221"/>
      <c r="BXM5" s="221"/>
      <c r="BXN5" s="221"/>
      <c r="BXO5" s="221"/>
      <c r="BXP5" s="221"/>
      <c r="BXQ5" s="221"/>
      <c r="BXR5" s="221"/>
      <c r="BXS5" s="221"/>
      <c r="BXT5" s="221"/>
      <c r="BXU5" s="221"/>
      <c r="BXV5" s="221"/>
      <c r="BXW5" s="221"/>
      <c r="BXX5" s="221"/>
      <c r="BXY5" s="221"/>
      <c r="BXZ5" s="221"/>
      <c r="BYA5" s="221"/>
      <c r="BYB5" s="221"/>
      <c r="BYC5" s="221"/>
      <c r="BYD5" s="221"/>
      <c r="BYE5" s="221"/>
      <c r="BYF5" s="221"/>
      <c r="BYG5" s="221"/>
      <c r="BYH5" s="221"/>
      <c r="BYI5" s="221"/>
      <c r="BYJ5" s="221"/>
      <c r="BYK5" s="221"/>
      <c r="BYL5" s="221"/>
      <c r="BYM5" s="221"/>
      <c r="BYN5" s="221"/>
      <c r="BYO5" s="221"/>
      <c r="BYP5" s="221"/>
      <c r="BYQ5" s="221"/>
      <c r="BYR5" s="221"/>
      <c r="BYS5" s="221"/>
      <c r="BYT5" s="221"/>
      <c r="BYU5" s="221"/>
      <c r="BYV5" s="221"/>
      <c r="BYW5" s="221"/>
      <c r="BYX5" s="221"/>
      <c r="BYY5" s="221"/>
      <c r="BYZ5" s="221"/>
      <c r="BZA5" s="221"/>
      <c r="BZB5" s="221"/>
      <c r="BZC5" s="221"/>
      <c r="BZD5" s="221"/>
      <c r="BZE5" s="221"/>
      <c r="BZF5" s="221"/>
      <c r="BZG5" s="221"/>
      <c r="BZH5" s="221"/>
      <c r="BZI5" s="221"/>
      <c r="BZJ5" s="221"/>
      <c r="BZK5" s="221"/>
      <c r="BZL5" s="221"/>
      <c r="BZM5" s="221"/>
      <c r="BZN5" s="221"/>
      <c r="BZO5" s="221"/>
      <c r="BZP5" s="221"/>
      <c r="BZQ5" s="221"/>
      <c r="BZR5" s="221"/>
      <c r="BZS5" s="221"/>
      <c r="BZT5" s="221"/>
      <c r="BZU5" s="221"/>
      <c r="BZV5" s="221"/>
      <c r="BZW5" s="221"/>
      <c r="BZX5" s="221"/>
      <c r="BZY5" s="221"/>
      <c r="BZZ5" s="221"/>
      <c r="CAA5" s="221"/>
      <c r="CAB5" s="221"/>
      <c r="CAC5" s="221"/>
      <c r="CAD5" s="221"/>
      <c r="CAE5" s="221"/>
      <c r="CAF5" s="221"/>
      <c r="CAG5" s="221"/>
      <c r="CAH5" s="221"/>
      <c r="CAI5" s="221"/>
      <c r="CAJ5" s="221"/>
      <c r="CAK5" s="221"/>
      <c r="CAL5" s="221"/>
      <c r="CAM5" s="221"/>
      <c r="CAN5" s="221"/>
      <c r="CAO5" s="221"/>
      <c r="CAP5" s="221"/>
      <c r="CAQ5" s="221"/>
      <c r="CAR5" s="221"/>
      <c r="CAS5" s="221"/>
      <c r="CAT5" s="221"/>
      <c r="CAU5" s="221"/>
      <c r="CAV5" s="221"/>
      <c r="CAW5" s="221"/>
      <c r="CAX5" s="221"/>
      <c r="CAY5" s="221"/>
      <c r="CAZ5" s="221"/>
      <c r="CBA5" s="221"/>
      <c r="CBB5" s="221"/>
      <c r="CBC5" s="221"/>
      <c r="CBD5" s="221"/>
      <c r="CBE5" s="221"/>
      <c r="CBF5" s="221"/>
      <c r="CBG5" s="221"/>
      <c r="CBH5" s="221"/>
      <c r="CBI5" s="221"/>
      <c r="CBJ5" s="221"/>
      <c r="CBK5" s="221"/>
      <c r="CBL5" s="221"/>
      <c r="CBM5" s="221"/>
      <c r="CBN5" s="221"/>
      <c r="CBO5" s="221"/>
      <c r="CBP5" s="221"/>
      <c r="CBQ5" s="221"/>
      <c r="CBR5" s="221"/>
      <c r="CBS5" s="221"/>
      <c r="CBT5" s="221"/>
      <c r="CBU5" s="221"/>
      <c r="CBV5" s="221"/>
      <c r="CBW5" s="221"/>
      <c r="CBX5" s="221"/>
      <c r="CBY5" s="221"/>
      <c r="CBZ5" s="221"/>
      <c r="CCA5" s="221"/>
      <c r="CCB5" s="221"/>
      <c r="CCC5" s="221"/>
      <c r="CCD5" s="221"/>
      <c r="CCE5" s="221"/>
      <c r="CCF5" s="221"/>
      <c r="CCG5" s="221"/>
      <c r="CCH5" s="221"/>
      <c r="CCI5" s="221"/>
      <c r="CCJ5" s="221"/>
      <c r="CCK5" s="221"/>
      <c r="CCL5" s="221"/>
      <c r="CCM5" s="221"/>
      <c r="CCN5" s="221"/>
      <c r="CCO5" s="221"/>
      <c r="CCP5" s="221"/>
      <c r="CCQ5" s="221"/>
      <c r="CCR5" s="221"/>
      <c r="CCS5" s="221"/>
      <c r="CCT5" s="221"/>
      <c r="CCU5" s="221"/>
      <c r="CCV5" s="221"/>
      <c r="CCW5" s="221"/>
      <c r="CCX5" s="221"/>
      <c r="CCY5" s="221"/>
      <c r="CCZ5" s="221"/>
      <c r="CDA5" s="221"/>
      <c r="CDB5" s="221"/>
      <c r="CDC5" s="221"/>
      <c r="CDD5" s="221"/>
      <c r="CDE5" s="221"/>
      <c r="CDF5" s="221"/>
      <c r="CDG5" s="221"/>
      <c r="CDH5" s="221"/>
      <c r="CDI5" s="221"/>
      <c r="CDJ5" s="221"/>
      <c r="CDK5" s="221"/>
      <c r="CDL5" s="221"/>
      <c r="CDM5" s="221"/>
      <c r="CDN5" s="221"/>
      <c r="CDO5" s="221"/>
      <c r="CDP5" s="221"/>
      <c r="CDQ5" s="221"/>
      <c r="CDR5" s="221"/>
      <c r="CDS5" s="221"/>
      <c r="CDT5" s="221"/>
      <c r="CDU5" s="221"/>
      <c r="CDV5" s="221"/>
      <c r="CDW5" s="221"/>
      <c r="CDX5" s="221"/>
      <c r="CDY5" s="221"/>
      <c r="CDZ5" s="221"/>
      <c r="CEA5" s="221"/>
      <c r="CEB5" s="221"/>
      <c r="CEC5" s="221"/>
      <c r="CED5" s="221"/>
      <c r="CEE5" s="221"/>
      <c r="CEF5" s="221"/>
      <c r="CEG5" s="221"/>
      <c r="CEH5" s="221"/>
      <c r="CEI5" s="221"/>
      <c r="CEJ5" s="221"/>
      <c r="CEK5" s="221"/>
      <c r="CEL5" s="221"/>
      <c r="CEM5" s="221"/>
      <c r="CEN5" s="221"/>
      <c r="CEO5" s="221"/>
      <c r="CEP5" s="221"/>
      <c r="CEQ5" s="221"/>
      <c r="CER5" s="221"/>
      <c r="CES5" s="221"/>
      <c r="CET5" s="221"/>
      <c r="CEU5" s="221"/>
      <c r="CEV5" s="221"/>
      <c r="CEW5" s="221"/>
      <c r="CEX5" s="221"/>
      <c r="CEY5" s="221"/>
      <c r="CEZ5" s="221"/>
      <c r="CFA5" s="221"/>
      <c r="CFB5" s="221"/>
      <c r="CFC5" s="221"/>
      <c r="CFD5" s="221"/>
      <c r="CFE5" s="221"/>
      <c r="CFF5" s="221"/>
      <c r="CFG5" s="221"/>
      <c r="CFH5" s="221"/>
      <c r="CFI5" s="221"/>
      <c r="CFJ5" s="221"/>
      <c r="CFK5" s="221"/>
      <c r="CFL5" s="221"/>
      <c r="CFM5" s="221"/>
      <c r="CFN5" s="221"/>
      <c r="CFO5" s="221"/>
      <c r="CFP5" s="221"/>
      <c r="CFQ5" s="221"/>
      <c r="CFR5" s="221"/>
      <c r="CFS5" s="221"/>
      <c r="CFT5" s="221"/>
      <c r="CFU5" s="221"/>
      <c r="CFV5" s="221"/>
      <c r="CFW5" s="221"/>
      <c r="CFX5" s="221"/>
      <c r="CFY5" s="221"/>
      <c r="CFZ5" s="221"/>
      <c r="CGA5" s="221"/>
      <c r="CGB5" s="221"/>
      <c r="CGC5" s="221"/>
      <c r="CGD5" s="221"/>
      <c r="CGE5" s="221"/>
      <c r="CGF5" s="221"/>
      <c r="CGG5" s="221"/>
      <c r="CGH5" s="221"/>
      <c r="CGI5" s="221"/>
      <c r="CGJ5" s="221"/>
      <c r="CGK5" s="221"/>
      <c r="CGL5" s="221"/>
      <c r="CGM5" s="221"/>
      <c r="CGN5" s="221"/>
      <c r="CGO5" s="221"/>
      <c r="CGP5" s="221"/>
      <c r="CGQ5" s="221"/>
      <c r="CGR5" s="221"/>
      <c r="CGS5" s="221"/>
      <c r="CGT5" s="221"/>
      <c r="CGU5" s="221"/>
      <c r="CGV5" s="221"/>
      <c r="CGW5" s="221"/>
      <c r="CGX5" s="221"/>
      <c r="CGY5" s="221"/>
      <c r="CGZ5" s="221"/>
      <c r="CHA5" s="221"/>
      <c r="CHB5" s="221"/>
      <c r="CHC5" s="221"/>
      <c r="CHD5" s="221"/>
      <c r="CHE5" s="221"/>
      <c r="CHF5" s="221"/>
      <c r="CHG5" s="221"/>
      <c r="CHH5" s="221"/>
      <c r="CHI5" s="221"/>
      <c r="CHJ5" s="221"/>
      <c r="CHK5" s="221"/>
      <c r="CHL5" s="221"/>
      <c r="CHM5" s="221"/>
      <c r="CHN5" s="221"/>
      <c r="CHO5" s="221"/>
      <c r="CHP5" s="221"/>
      <c r="CHQ5" s="221"/>
      <c r="CHR5" s="221"/>
      <c r="CHS5" s="221"/>
      <c r="CHT5" s="221"/>
      <c r="CHU5" s="221"/>
      <c r="CHV5" s="221"/>
      <c r="CHW5" s="221"/>
      <c r="CHX5" s="221"/>
      <c r="CHY5" s="221"/>
      <c r="CHZ5" s="221"/>
      <c r="CIA5" s="221"/>
      <c r="CIB5" s="221"/>
      <c r="CIC5" s="221"/>
      <c r="CID5" s="221"/>
      <c r="CIE5" s="221"/>
      <c r="CIF5" s="221"/>
      <c r="CIG5" s="221"/>
      <c r="CIH5" s="221"/>
      <c r="CII5" s="221"/>
      <c r="CIJ5" s="221"/>
      <c r="CIK5" s="221"/>
      <c r="CIL5" s="221"/>
      <c r="CIM5" s="221"/>
      <c r="CIN5" s="221"/>
      <c r="CIO5" s="221"/>
      <c r="CIP5" s="221"/>
      <c r="CIQ5" s="221"/>
      <c r="CIR5" s="221"/>
      <c r="CIS5" s="221"/>
      <c r="CIT5" s="221"/>
      <c r="CIU5" s="221"/>
      <c r="CIV5" s="221"/>
      <c r="CIW5" s="221"/>
      <c r="CIX5" s="221"/>
      <c r="CIY5" s="221"/>
      <c r="CIZ5" s="221"/>
      <c r="CJA5" s="221"/>
      <c r="CJB5" s="221"/>
      <c r="CJC5" s="221"/>
      <c r="CJD5" s="221"/>
      <c r="CJE5" s="221"/>
      <c r="CJF5" s="221"/>
      <c r="CJG5" s="221"/>
      <c r="CJH5" s="221"/>
      <c r="CJI5" s="221"/>
      <c r="CJJ5" s="221"/>
      <c r="CJK5" s="221"/>
      <c r="CJL5" s="221"/>
      <c r="CJM5" s="221"/>
      <c r="CJN5" s="221"/>
      <c r="CJO5" s="221"/>
      <c r="CJP5" s="221"/>
      <c r="CJQ5" s="221"/>
      <c r="CJR5" s="221"/>
      <c r="CJS5" s="221"/>
      <c r="CJT5" s="221"/>
      <c r="CJU5" s="221"/>
      <c r="CJV5" s="221"/>
      <c r="CJW5" s="221"/>
      <c r="CJX5" s="221"/>
      <c r="CJY5" s="221"/>
      <c r="CJZ5" s="221"/>
      <c r="CKA5" s="221"/>
      <c r="CKB5" s="221"/>
      <c r="CKC5" s="221"/>
      <c r="CKD5" s="221"/>
      <c r="CKE5" s="221"/>
      <c r="CKF5" s="221"/>
      <c r="CKG5" s="221"/>
      <c r="CKH5" s="221"/>
      <c r="CKI5" s="221"/>
      <c r="CKJ5" s="221"/>
      <c r="CKK5" s="221"/>
      <c r="CKL5" s="221"/>
      <c r="CKM5" s="221"/>
      <c r="CKN5" s="221"/>
      <c r="CKO5" s="221"/>
      <c r="CKP5" s="221"/>
      <c r="CKQ5" s="221"/>
      <c r="CKR5" s="221"/>
      <c r="CKS5" s="221"/>
      <c r="CKT5" s="221"/>
      <c r="CKU5" s="221"/>
      <c r="CKV5" s="221"/>
      <c r="CKW5" s="221"/>
      <c r="CKX5" s="221"/>
      <c r="CKY5" s="221"/>
      <c r="CKZ5" s="221"/>
      <c r="CLA5" s="221"/>
      <c r="CLB5" s="221"/>
      <c r="CLC5" s="221"/>
      <c r="CLD5" s="221"/>
      <c r="CLE5" s="221"/>
      <c r="CLF5" s="221"/>
      <c r="CLG5" s="221"/>
      <c r="CLH5" s="221"/>
      <c r="CLI5" s="221"/>
      <c r="CLJ5" s="221"/>
      <c r="CLK5" s="221"/>
      <c r="CLL5" s="221"/>
      <c r="CLM5" s="221"/>
      <c r="CLN5" s="221"/>
      <c r="CLO5" s="221"/>
      <c r="CLP5" s="221"/>
      <c r="CLQ5" s="221"/>
      <c r="CLR5" s="221"/>
      <c r="CLS5" s="221"/>
      <c r="CLT5" s="221"/>
      <c r="CLU5" s="221"/>
      <c r="CLV5" s="221"/>
      <c r="CLW5" s="221"/>
      <c r="CLX5" s="221"/>
      <c r="CLY5" s="221"/>
      <c r="CLZ5" s="221"/>
      <c r="CMA5" s="221"/>
      <c r="CMB5" s="221"/>
      <c r="CMC5" s="221"/>
      <c r="CMD5" s="221"/>
      <c r="CME5" s="221"/>
      <c r="CMF5" s="221"/>
      <c r="CMG5" s="221"/>
      <c r="CMH5" s="221"/>
      <c r="CMI5" s="221"/>
      <c r="CMJ5" s="221"/>
      <c r="CMK5" s="221"/>
      <c r="CML5" s="221"/>
      <c r="CMM5" s="221"/>
      <c r="CMN5" s="221"/>
      <c r="CMO5" s="221"/>
      <c r="CMP5" s="221"/>
      <c r="CMQ5" s="221"/>
      <c r="CMR5" s="221"/>
      <c r="CMS5" s="221"/>
      <c r="CMT5" s="221"/>
      <c r="CMU5" s="221"/>
      <c r="CMV5" s="221"/>
      <c r="CMW5" s="221"/>
      <c r="CMX5" s="221"/>
      <c r="CMY5" s="221"/>
      <c r="CMZ5" s="221"/>
      <c r="CNA5" s="221"/>
      <c r="CNB5" s="221"/>
      <c r="CNC5" s="221"/>
      <c r="CND5" s="221"/>
      <c r="CNE5" s="221"/>
      <c r="CNF5" s="221"/>
      <c r="CNG5" s="221"/>
      <c r="CNH5" s="221"/>
      <c r="CNI5" s="221"/>
      <c r="CNJ5" s="221"/>
      <c r="CNK5" s="221"/>
      <c r="CNL5" s="221"/>
      <c r="CNM5" s="221"/>
      <c r="CNN5" s="221"/>
      <c r="CNO5" s="221"/>
      <c r="CNP5" s="221"/>
      <c r="CNQ5" s="221"/>
      <c r="CNR5" s="221"/>
      <c r="CNS5" s="221"/>
      <c r="CNT5" s="221"/>
      <c r="CNU5" s="221"/>
      <c r="CNV5" s="221"/>
      <c r="CNW5" s="221"/>
      <c r="CNX5" s="221"/>
      <c r="CNY5" s="221"/>
      <c r="CNZ5" s="221"/>
      <c r="COA5" s="221"/>
      <c r="COB5" s="221"/>
      <c r="COC5" s="221"/>
      <c r="COD5" s="221"/>
      <c r="COE5" s="221"/>
      <c r="COF5" s="221"/>
      <c r="COG5" s="221"/>
      <c r="COH5" s="221"/>
      <c r="COI5" s="221"/>
      <c r="COJ5" s="221"/>
      <c r="COK5" s="221"/>
      <c r="COL5" s="221"/>
      <c r="COM5" s="221"/>
      <c r="CON5" s="221"/>
      <c r="COO5" s="221"/>
      <c r="COP5" s="221"/>
      <c r="COQ5" s="221"/>
      <c r="COR5" s="221"/>
      <c r="COS5" s="221"/>
      <c r="COT5" s="221"/>
      <c r="COU5" s="221"/>
      <c r="COV5" s="221"/>
      <c r="COW5" s="221"/>
      <c r="COX5" s="221"/>
      <c r="COY5" s="221"/>
      <c r="COZ5" s="221"/>
      <c r="CPA5" s="221"/>
      <c r="CPB5" s="221"/>
      <c r="CPC5" s="221"/>
      <c r="CPD5" s="221"/>
      <c r="CPE5" s="221"/>
      <c r="CPF5" s="221"/>
      <c r="CPG5" s="221"/>
      <c r="CPH5" s="221"/>
      <c r="CPI5" s="221"/>
      <c r="CPJ5" s="221"/>
      <c r="CPK5" s="221"/>
      <c r="CPL5" s="221"/>
      <c r="CPM5" s="221"/>
      <c r="CPN5" s="221"/>
      <c r="CPO5" s="221"/>
      <c r="CPP5" s="221"/>
      <c r="CPQ5" s="221"/>
      <c r="CPR5" s="221"/>
      <c r="CPS5" s="221"/>
      <c r="CPT5" s="221"/>
      <c r="CPU5" s="221"/>
      <c r="CPV5" s="221"/>
      <c r="CPW5" s="221"/>
      <c r="CPX5" s="221"/>
      <c r="CPY5" s="221"/>
      <c r="CPZ5" s="221"/>
      <c r="CQA5" s="221"/>
      <c r="CQB5" s="221"/>
      <c r="CQC5" s="221"/>
      <c r="CQD5" s="221"/>
      <c r="CQE5" s="221"/>
      <c r="CQF5" s="221"/>
      <c r="CQG5" s="221"/>
      <c r="CQH5" s="221"/>
      <c r="CQI5" s="221"/>
      <c r="CQJ5" s="221"/>
      <c r="CQK5" s="221"/>
      <c r="CQL5" s="221"/>
      <c r="CQM5" s="221"/>
      <c r="CQN5" s="221"/>
      <c r="CQO5" s="221"/>
      <c r="CQP5" s="221"/>
      <c r="CQQ5" s="221"/>
      <c r="CQR5" s="221"/>
      <c r="CQS5" s="221"/>
      <c r="CQT5" s="221"/>
      <c r="CQU5" s="221"/>
      <c r="CQV5" s="221"/>
      <c r="CQW5" s="221"/>
      <c r="CQX5" s="221"/>
      <c r="CQY5" s="221"/>
      <c r="CQZ5" s="221"/>
      <c r="CRA5" s="221"/>
      <c r="CRB5" s="221"/>
      <c r="CRC5" s="221"/>
      <c r="CRD5" s="221"/>
      <c r="CRE5" s="221"/>
      <c r="CRF5" s="221"/>
      <c r="CRG5" s="221"/>
      <c r="CRH5" s="221"/>
      <c r="CRI5" s="221"/>
      <c r="CRJ5" s="221"/>
      <c r="CRK5" s="221"/>
      <c r="CRL5" s="221"/>
      <c r="CRM5" s="221"/>
      <c r="CRN5" s="221"/>
      <c r="CRO5" s="221"/>
      <c r="CRP5" s="221"/>
      <c r="CRQ5" s="221"/>
      <c r="CRR5" s="221"/>
      <c r="CRS5" s="221"/>
      <c r="CRT5" s="221"/>
      <c r="CRU5" s="221"/>
      <c r="CRV5" s="221"/>
      <c r="CRW5" s="221"/>
      <c r="CRX5" s="221"/>
      <c r="CRY5" s="221"/>
      <c r="CRZ5" s="221"/>
      <c r="CSA5" s="221"/>
      <c r="CSB5" s="221"/>
      <c r="CSC5" s="221"/>
      <c r="CSD5" s="221"/>
      <c r="CSE5" s="221"/>
      <c r="CSF5" s="221"/>
      <c r="CSG5" s="221"/>
      <c r="CSH5" s="221"/>
      <c r="CSI5" s="221"/>
      <c r="CSJ5" s="221"/>
      <c r="CSK5" s="221"/>
      <c r="CSL5" s="221"/>
      <c r="CSM5" s="221"/>
      <c r="CSN5" s="221"/>
      <c r="CSO5" s="221"/>
      <c r="CSP5" s="221"/>
      <c r="CSQ5" s="221"/>
      <c r="CSR5" s="221"/>
      <c r="CSS5" s="221"/>
      <c r="CST5" s="221"/>
      <c r="CSU5" s="221"/>
      <c r="CSV5" s="221"/>
      <c r="CSW5" s="221"/>
      <c r="CSX5" s="221"/>
      <c r="CSY5" s="221"/>
      <c r="CSZ5" s="221"/>
      <c r="CTA5" s="221"/>
      <c r="CTB5" s="221"/>
      <c r="CTC5" s="221"/>
      <c r="CTD5" s="221"/>
      <c r="CTE5" s="221"/>
      <c r="CTF5" s="221"/>
      <c r="CTG5" s="221"/>
      <c r="CTH5" s="221"/>
      <c r="CTI5" s="221"/>
      <c r="CTJ5" s="221"/>
      <c r="CTK5" s="221"/>
      <c r="CTL5" s="221"/>
      <c r="CTM5" s="221"/>
      <c r="CTN5" s="221"/>
      <c r="CTO5" s="221"/>
      <c r="CTP5" s="221"/>
      <c r="CTQ5" s="221"/>
      <c r="CTR5" s="221"/>
      <c r="CTS5" s="221"/>
      <c r="CTT5" s="221"/>
      <c r="CTU5" s="221"/>
      <c r="CTV5" s="221"/>
      <c r="CTW5" s="221"/>
      <c r="CTX5" s="221"/>
      <c r="CTY5" s="221"/>
      <c r="CTZ5" s="221"/>
      <c r="CUA5" s="221"/>
      <c r="CUB5" s="221"/>
      <c r="CUC5" s="221"/>
      <c r="CUD5" s="221"/>
      <c r="CUE5" s="221"/>
      <c r="CUF5" s="221"/>
      <c r="CUG5" s="221"/>
      <c r="CUH5" s="221"/>
      <c r="CUI5" s="221"/>
      <c r="CUJ5" s="221"/>
      <c r="CUK5" s="221"/>
      <c r="CUL5" s="221"/>
      <c r="CUM5" s="221"/>
      <c r="CUN5" s="221"/>
      <c r="CUO5" s="221"/>
      <c r="CUP5" s="221"/>
      <c r="CUQ5" s="221"/>
      <c r="CUR5" s="221"/>
      <c r="CUS5" s="221"/>
      <c r="CUT5" s="221"/>
      <c r="CUU5" s="221"/>
      <c r="CUV5" s="221"/>
      <c r="CUW5" s="221"/>
      <c r="CUX5" s="221"/>
      <c r="CUY5" s="221"/>
      <c r="CUZ5" s="221"/>
      <c r="CVA5" s="221"/>
      <c r="CVB5" s="221"/>
      <c r="CVC5" s="221"/>
      <c r="CVD5" s="221"/>
      <c r="CVE5" s="221"/>
      <c r="CVF5" s="221"/>
      <c r="CVG5" s="221"/>
      <c r="CVH5" s="221"/>
      <c r="CVI5" s="221"/>
      <c r="CVJ5" s="221"/>
      <c r="CVK5" s="221"/>
      <c r="CVL5" s="221"/>
      <c r="CVM5" s="221"/>
      <c r="CVN5" s="221"/>
      <c r="CVO5" s="221"/>
      <c r="CVP5" s="221"/>
      <c r="CVQ5" s="221"/>
      <c r="CVR5" s="221"/>
      <c r="CVS5" s="221"/>
      <c r="CVT5" s="221"/>
      <c r="CVU5" s="221"/>
      <c r="CVV5" s="221"/>
      <c r="CVW5" s="221"/>
      <c r="CVX5" s="221"/>
      <c r="CVY5" s="221"/>
      <c r="CVZ5" s="221"/>
      <c r="CWA5" s="221"/>
      <c r="CWB5" s="221"/>
      <c r="CWC5" s="221"/>
      <c r="CWD5" s="221"/>
      <c r="CWE5" s="221"/>
      <c r="CWF5" s="221"/>
      <c r="CWG5" s="221"/>
      <c r="CWH5" s="221"/>
      <c r="CWI5" s="221"/>
      <c r="CWJ5" s="221"/>
      <c r="CWK5" s="221"/>
      <c r="CWL5" s="221"/>
      <c r="CWM5" s="221"/>
      <c r="CWN5" s="221"/>
      <c r="CWO5" s="221"/>
      <c r="CWP5" s="221"/>
      <c r="CWQ5" s="221"/>
      <c r="CWR5" s="221"/>
      <c r="CWS5" s="221"/>
      <c r="CWT5" s="221"/>
      <c r="CWU5" s="221"/>
      <c r="CWV5" s="221"/>
      <c r="CWW5" s="221"/>
      <c r="CWX5" s="221"/>
      <c r="CWY5" s="221"/>
      <c r="CWZ5" s="221"/>
      <c r="CXA5" s="221"/>
      <c r="CXB5" s="221"/>
      <c r="CXC5" s="221"/>
      <c r="CXD5" s="221"/>
      <c r="CXE5" s="221"/>
      <c r="CXF5" s="221"/>
      <c r="CXG5" s="221"/>
      <c r="CXH5" s="221"/>
      <c r="CXI5" s="221"/>
      <c r="CXJ5" s="221"/>
      <c r="CXK5" s="221"/>
      <c r="CXL5" s="221"/>
      <c r="CXM5" s="221"/>
      <c r="CXN5" s="221"/>
      <c r="CXO5" s="221"/>
      <c r="CXP5" s="221"/>
      <c r="CXQ5" s="221"/>
      <c r="CXR5" s="221"/>
      <c r="CXS5" s="221"/>
      <c r="CXT5" s="221"/>
      <c r="CXU5" s="221"/>
      <c r="CXV5" s="221"/>
      <c r="CXW5" s="221"/>
      <c r="CXX5" s="221"/>
      <c r="CXY5" s="221"/>
      <c r="CXZ5" s="221"/>
      <c r="CYA5" s="221"/>
      <c r="CYB5" s="221"/>
      <c r="CYC5" s="221"/>
      <c r="CYD5" s="221"/>
      <c r="CYE5" s="221"/>
      <c r="CYF5" s="221"/>
      <c r="CYG5" s="221"/>
      <c r="CYH5" s="221"/>
      <c r="CYI5" s="221"/>
      <c r="CYJ5" s="221"/>
      <c r="CYK5" s="221"/>
      <c r="CYL5" s="221"/>
      <c r="CYM5" s="221"/>
      <c r="CYN5" s="221"/>
      <c r="CYO5" s="221"/>
      <c r="CYP5" s="221"/>
      <c r="CYQ5" s="221"/>
      <c r="CYR5" s="221"/>
      <c r="CYS5" s="221"/>
      <c r="CYT5" s="221"/>
      <c r="CYU5" s="221"/>
      <c r="CYV5" s="221"/>
      <c r="CYW5" s="221"/>
      <c r="CYX5" s="221"/>
      <c r="CYY5" s="221"/>
      <c r="CYZ5" s="221"/>
      <c r="CZA5" s="221"/>
      <c r="CZB5" s="221"/>
      <c r="CZC5" s="221"/>
      <c r="CZD5" s="221"/>
      <c r="CZE5" s="221"/>
      <c r="CZF5" s="221"/>
      <c r="CZG5" s="221"/>
      <c r="CZH5" s="221"/>
      <c r="CZI5" s="221"/>
      <c r="CZJ5" s="221"/>
      <c r="CZK5" s="221"/>
      <c r="CZL5" s="221"/>
      <c r="CZM5" s="221"/>
      <c r="CZN5" s="221"/>
      <c r="CZO5" s="221"/>
      <c r="CZP5" s="221"/>
      <c r="CZQ5" s="221"/>
      <c r="CZR5" s="221"/>
      <c r="CZS5" s="221"/>
      <c r="CZT5" s="221"/>
      <c r="CZU5" s="221"/>
      <c r="CZV5" s="221"/>
      <c r="CZW5" s="221"/>
      <c r="CZX5" s="221"/>
      <c r="CZY5" s="221"/>
      <c r="CZZ5" s="221"/>
      <c r="DAA5" s="221"/>
      <c r="DAB5" s="221"/>
      <c r="DAC5" s="221"/>
      <c r="DAD5" s="221"/>
      <c r="DAE5" s="221"/>
      <c r="DAF5" s="221"/>
      <c r="DAG5" s="221"/>
      <c r="DAH5" s="221"/>
      <c r="DAI5" s="221"/>
      <c r="DAJ5" s="221"/>
      <c r="DAK5" s="221"/>
      <c r="DAL5" s="221"/>
      <c r="DAM5" s="221"/>
      <c r="DAN5" s="221"/>
      <c r="DAO5" s="221"/>
      <c r="DAP5" s="221"/>
      <c r="DAQ5" s="221"/>
      <c r="DAR5" s="221"/>
      <c r="DAS5" s="221"/>
      <c r="DAT5" s="221"/>
      <c r="DAU5" s="221"/>
      <c r="DAV5" s="221"/>
      <c r="DAW5" s="221"/>
      <c r="DAX5" s="221"/>
      <c r="DAY5" s="221"/>
      <c r="DAZ5" s="221"/>
      <c r="DBA5" s="221"/>
      <c r="DBB5" s="221"/>
      <c r="DBC5" s="221"/>
      <c r="DBD5" s="221"/>
      <c r="DBE5" s="221"/>
      <c r="DBF5" s="221"/>
      <c r="DBG5" s="221"/>
      <c r="DBH5" s="221"/>
      <c r="DBI5" s="221"/>
      <c r="DBJ5" s="221"/>
      <c r="DBK5" s="221"/>
      <c r="DBL5" s="221"/>
      <c r="DBM5" s="221"/>
      <c r="DBN5" s="221"/>
      <c r="DBO5" s="221"/>
      <c r="DBP5" s="221"/>
      <c r="DBQ5" s="221"/>
      <c r="DBR5" s="221"/>
      <c r="DBS5" s="221"/>
      <c r="DBT5" s="221"/>
      <c r="DBU5" s="221"/>
      <c r="DBV5" s="221"/>
      <c r="DBW5" s="221"/>
      <c r="DBX5" s="221"/>
      <c r="DBY5" s="221"/>
      <c r="DBZ5" s="221"/>
      <c r="DCA5" s="221"/>
      <c r="DCB5" s="221"/>
      <c r="DCC5" s="221"/>
      <c r="DCD5" s="221"/>
      <c r="DCE5" s="221"/>
      <c r="DCF5" s="221"/>
      <c r="DCG5" s="221"/>
      <c r="DCH5" s="221"/>
      <c r="DCI5" s="221"/>
      <c r="DCJ5" s="221"/>
      <c r="DCK5" s="221"/>
      <c r="DCL5" s="221"/>
      <c r="DCM5" s="221"/>
      <c r="DCN5" s="221"/>
      <c r="DCO5" s="221"/>
      <c r="DCP5" s="221"/>
      <c r="DCQ5" s="221"/>
      <c r="DCR5" s="221"/>
      <c r="DCS5" s="221"/>
      <c r="DCT5" s="221"/>
      <c r="DCU5" s="221"/>
      <c r="DCV5" s="221"/>
      <c r="DCW5" s="221"/>
      <c r="DCX5" s="221"/>
      <c r="DCY5" s="221"/>
      <c r="DCZ5" s="221"/>
      <c r="DDA5" s="221"/>
      <c r="DDB5" s="221"/>
      <c r="DDC5" s="221"/>
      <c r="DDD5" s="221"/>
      <c r="DDE5" s="221"/>
      <c r="DDF5" s="221"/>
      <c r="DDG5" s="221"/>
      <c r="DDH5" s="221"/>
      <c r="DDI5" s="221"/>
      <c r="DDJ5" s="221"/>
      <c r="DDK5" s="221"/>
      <c r="DDL5" s="221"/>
      <c r="DDM5" s="221"/>
      <c r="DDN5" s="221"/>
      <c r="DDO5" s="221"/>
      <c r="DDP5" s="221"/>
      <c r="DDQ5" s="221"/>
      <c r="DDR5" s="221"/>
      <c r="DDS5" s="221"/>
      <c r="DDT5" s="221"/>
      <c r="DDU5" s="221"/>
      <c r="DDV5" s="221"/>
      <c r="DDW5" s="221"/>
      <c r="DDX5" s="221"/>
      <c r="DDY5" s="221"/>
      <c r="DDZ5" s="221"/>
      <c r="DEA5" s="221"/>
      <c r="DEB5" s="221"/>
      <c r="DEC5" s="221"/>
      <c r="DED5" s="221"/>
      <c r="DEE5" s="221"/>
      <c r="DEF5" s="221"/>
      <c r="DEG5" s="221"/>
      <c r="DEH5" s="221"/>
      <c r="DEI5" s="221"/>
      <c r="DEJ5" s="221"/>
      <c r="DEK5" s="221"/>
      <c r="DEL5" s="221"/>
      <c r="DEM5" s="221"/>
      <c r="DEN5" s="221"/>
      <c r="DEO5" s="221"/>
      <c r="DEP5" s="221"/>
      <c r="DEQ5" s="221"/>
      <c r="DER5" s="221"/>
      <c r="DES5" s="221"/>
      <c r="DET5" s="221"/>
      <c r="DEU5" s="221"/>
      <c r="DEV5" s="221"/>
      <c r="DEW5" s="221"/>
      <c r="DEX5" s="221"/>
      <c r="DEY5" s="221"/>
      <c r="DEZ5" s="221"/>
      <c r="DFA5" s="221"/>
      <c r="DFB5" s="221"/>
      <c r="DFC5" s="221"/>
      <c r="DFD5" s="221"/>
      <c r="DFE5" s="221"/>
      <c r="DFF5" s="221"/>
      <c r="DFG5" s="221"/>
      <c r="DFH5" s="221"/>
      <c r="DFI5" s="221"/>
      <c r="DFJ5" s="221"/>
      <c r="DFK5" s="221"/>
      <c r="DFL5" s="221"/>
      <c r="DFM5" s="221"/>
      <c r="DFN5" s="221"/>
      <c r="DFO5" s="221"/>
      <c r="DFP5" s="221"/>
      <c r="DFQ5" s="221"/>
      <c r="DFR5" s="221"/>
      <c r="DFS5" s="221"/>
      <c r="DFT5" s="221"/>
      <c r="DFU5" s="221"/>
      <c r="DFV5" s="221"/>
      <c r="DFW5" s="221"/>
      <c r="DFX5" s="221"/>
      <c r="DFY5" s="221"/>
      <c r="DFZ5" s="221"/>
      <c r="DGA5" s="221"/>
      <c r="DGB5" s="221"/>
      <c r="DGC5" s="221"/>
      <c r="DGD5" s="221"/>
      <c r="DGE5" s="221"/>
      <c r="DGF5" s="221"/>
      <c r="DGG5" s="221"/>
      <c r="DGH5" s="221"/>
      <c r="DGI5" s="221"/>
      <c r="DGJ5" s="221"/>
      <c r="DGK5" s="221"/>
      <c r="DGL5" s="221"/>
      <c r="DGM5" s="221"/>
      <c r="DGN5" s="221"/>
      <c r="DGO5" s="221"/>
      <c r="DGP5" s="221"/>
      <c r="DGQ5" s="221"/>
      <c r="DGR5" s="221"/>
      <c r="DGS5" s="221"/>
      <c r="DGT5" s="221"/>
      <c r="DGU5" s="221"/>
      <c r="DGV5" s="221"/>
      <c r="DGW5" s="221"/>
      <c r="DGX5" s="221"/>
      <c r="DGY5" s="221"/>
      <c r="DGZ5" s="221"/>
      <c r="DHA5" s="221"/>
      <c r="DHB5" s="221"/>
      <c r="DHC5" s="221"/>
      <c r="DHD5" s="221"/>
      <c r="DHE5" s="221"/>
      <c r="DHF5" s="221"/>
      <c r="DHG5" s="221"/>
      <c r="DHH5" s="221"/>
      <c r="DHI5" s="221"/>
      <c r="DHJ5" s="221"/>
      <c r="DHK5" s="221"/>
      <c r="DHL5" s="221"/>
      <c r="DHM5" s="221"/>
      <c r="DHN5" s="221"/>
      <c r="DHO5" s="221"/>
      <c r="DHP5" s="221"/>
      <c r="DHQ5" s="221"/>
      <c r="DHR5" s="221"/>
      <c r="DHS5" s="221"/>
      <c r="DHT5" s="221"/>
      <c r="DHU5" s="221"/>
      <c r="DHV5" s="221"/>
      <c r="DHW5" s="221"/>
      <c r="DHX5" s="221"/>
      <c r="DHY5" s="221"/>
      <c r="DHZ5" s="221"/>
      <c r="DIA5" s="221"/>
      <c r="DIB5" s="221"/>
      <c r="DIC5" s="221"/>
      <c r="DID5" s="221"/>
      <c r="DIE5" s="221"/>
      <c r="DIF5" s="221"/>
      <c r="DIG5" s="221"/>
      <c r="DIH5" s="221"/>
      <c r="DII5" s="221"/>
      <c r="DIJ5" s="221"/>
      <c r="DIK5" s="221"/>
      <c r="DIL5" s="221"/>
      <c r="DIM5" s="221"/>
      <c r="DIN5" s="221"/>
      <c r="DIO5" s="221"/>
      <c r="DIP5" s="221"/>
      <c r="DIQ5" s="221"/>
      <c r="DIR5" s="221"/>
      <c r="DIS5" s="221"/>
      <c r="DIT5" s="221"/>
      <c r="DIU5" s="221"/>
      <c r="DIV5" s="221"/>
      <c r="DIW5" s="221"/>
      <c r="DIX5" s="221"/>
      <c r="DIY5" s="221"/>
      <c r="DIZ5" s="221"/>
      <c r="DJA5" s="221"/>
      <c r="DJB5" s="221"/>
      <c r="DJC5" s="221"/>
      <c r="DJD5" s="221"/>
      <c r="DJE5" s="221"/>
      <c r="DJF5" s="221"/>
      <c r="DJG5" s="221"/>
      <c r="DJH5" s="221"/>
      <c r="DJI5" s="221"/>
      <c r="DJJ5" s="221"/>
      <c r="DJK5" s="221"/>
      <c r="DJL5" s="221"/>
      <c r="DJM5" s="221"/>
      <c r="DJN5" s="221"/>
      <c r="DJO5" s="221"/>
      <c r="DJP5" s="221"/>
      <c r="DJQ5" s="221"/>
      <c r="DJR5" s="221"/>
      <c r="DJS5" s="221"/>
      <c r="DJT5" s="221"/>
      <c r="DJU5" s="221"/>
      <c r="DJV5" s="221"/>
      <c r="DJW5" s="221"/>
      <c r="DJX5" s="221"/>
      <c r="DJY5" s="221"/>
      <c r="DJZ5" s="221"/>
      <c r="DKA5" s="221"/>
      <c r="DKB5" s="221"/>
      <c r="DKC5" s="221"/>
      <c r="DKD5" s="221"/>
      <c r="DKE5" s="221"/>
      <c r="DKF5" s="221"/>
      <c r="DKG5" s="221"/>
      <c r="DKH5" s="221"/>
      <c r="DKI5" s="221"/>
      <c r="DKJ5" s="221"/>
      <c r="DKK5" s="221"/>
      <c r="DKL5" s="221"/>
      <c r="DKM5" s="221"/>
      <c r="DKN5" s="221"/>
      <c r="DKO5" s="221"/>
      <c r="DKP5" s="221"/>
      <c r="DKQ5" s="221"/>
      <c r="DKR5" s="221"/>
      <c r="DKS5" s="221"/>
      <c r="DKT5" s="221"/>
      <c r="DKU5" s="221"/>
      <c r="DKV5" s="221"/>
      <c r="DKW5" s="221"/>
      <c r="DKX5" s="221"/>
      <c r="DKY5" s="221"/>
      <c r="DKZ5" s="221"/>
      <c r="DLA5" s="221"/>
      <c r="DLB5" s="221"/>
      <c r="DLC5" s="221"/>
      <c r="DLD5" s="221"/>
      <c r="DLE5" s="221"/>
      <c r="DLF5" s="221"/>
      <c r="DLG5" s="221"/>
      <c r="DLH5" s="221"/>
      <c r="DLI5" s="221"/>
      <c r="DLJ5" s="221"/>
      <c r="DLK5" s="221"/>
      <c r="DLL5" s="221"/>
      <c r="DLM5" s="221"/>
      <c r="DLN5" s="221"/>
      <c r="DLO5" s="221"/>
      <c r="DLP5" s="221"/>
      <c r="DLQ5" s="221"/>
      <c r="DLR5" s="221"/>
      <c r="DLS5" s="221"/>
      <c r="DLT5" s="221"/>
      <c r="DLU5" s="221"/>
      <c r="DLV5" s="221"/>
      <c r="DLW5" s="221"/>
      <c r="DLX5" s="221"/>
      <c r="DLY5" s="221"/>
      <c r="DLZ5" s="221"/>
      <c r="DMA5" s="221"/>
      <c r="DMB5" s="221"/>
      <c r="DMC5" s="221"/>
      <c r="DMD5" s="221"/>
      <c r="DME5" s="221"/>
      <c r="DMF5" s="221"/>
      <c r="DMG5" s="221"/>
      <c r="DMH5" s="221"/>
      <c r="DMI5" s="221"/>
      <c r="DMJ5" s="221"/>
      <c r="DMK5" s="221"/>
      <c r="DML5" s="221"/>
      <c r="DMM5" s="221"/>
      <c r="DMN5" s="221"/>
      <c r="DMO5" s="221"/>
      <c r="DMP5" s="221"/>
      <c r="DMQ5" s="221"/>
      <c r="DMR5" s="221"/>
      <c r="DMS5" s="221"/>
      <c r="DMT5" s="221"/>
      <c r="DMU5" s="221"/>
      <c r="DMV5" s="221"/>
      <c r="DMW5" s="221"/>
      <c r="DMX5" s="221"/>
      <c r="DMY5" s="221"/>
      <c r="DMZ5" s="221"/>
      <c r="DNA5" s="221"/>
      <c r="DNB5" s="221"/>
      <c r="DNC5" s="221"/>
      <c r="DND5" s="221"/>
      <c r="DNE5" s="221"/>
      <c r="DNF5" s="221"/>
      <c r="DNG5" s="221"/>
      <c r="DNH5" s="221"/>
      <c r="DNI5" s="221"/>
      <c r="DNJ5" s="221"/>
      <c r="DNK5" s="221"/>
      <c r="DNL5" s="221"/>
      <c r="DNM5" s="221"/>
      <c r="DNN5" s="221"/>
      <c r="DNO5" s="221"/>
      <c r="DNP5" s="221"/>
      <c r="DNQ5" s="221"/>
      <c r="DNR5" s="221"/>
      <c r="DNS5" s="221"/>
      <c r="DNT5" s="221"/>
      <c r="DNU5" s="221"/>
      <c r="DNV5" s="221"/>
      <c r="DNW5" s="221"/>
      <c r="DNX5" s="221"/>
      <c r="DNY5" s="221"/>
      <c r="DNZ5" s="221"/>
      <c r="DOA5" s="221"/>
      <c r="DOB5" s="221"/>
      <c r="DOC5" s="221"/>
      <c r="DOD5" s="221"/>
      <c r="DOE5" s="221"/>
      <c r="DOF5" s="221"/>
      <c r="DOG5" s="221"/>
      <c r="DOH5" s="221"/>
      <c r="DOI5" s="221"/>
      <c r="DOJ5" s="221"/>
      <c r="DOK5" s="221"/>
      <c r="DOL5" s="221"/>
      <c r="DOM5" s="221"/>
      <c r="DON5" s="221"/>
      <c r="DOO5" s="221"/>
      <c r="DOP5" s="221"/>
      <c r="DOQ5" s="221"/>
      <c r="DOR5" s="221"/>
      <c r="DOS5" s="221"/>
      <c r="DOT5" s="221"/>
      <c r="DOU5" s="221"/>
      <c r="DOV5" s="221"/>
      <c r="DOW5" s="221"/>
      <c r="DOX5" s="221"/>
      <c r="DOY5" s="221"/>
      <c r="DOZ5" s="221"/>
      <c r="DPA5" s="221"/>
      <c r="DPB5" s="221"/>
      <c r="DPC5" s="221"/>
      <c r="DPD5" s="221"/>
      <c r="DPE5" s="221"/>
      <c r="DPF5" s="221"/>
      <c r="DPG5" s="221"/>
      <c r="DPH5" s="221"/>
      <c r="DPI5" s="221"/>
      <c r="DPJ5" s="221"/>
      <c r="DPK5" s="221"/>
      <c r="DPL5" s="221"/>
      <c r="DPM5" s="221"/>
      <c r="DPN5" s="221"/>
      <c r="DPO5" s="221"/>
      <c r="DPP5" s="221"/>
      <c r="DPQ5" s="221"/>
      <c r="DPR5" s="221"/>
      <c r="DPS5" s="221"/>
      <c r="DPT5" s="221"/>
      <c r="DPU5" s="221"/>
      <c r="DPV5" s="221"/>
      <c r="DPW5" s="221"/>
      <c r="DPX5" s="221"/>
      <c r="DPY5" s="221"/>
      <c r="DPZ5" s="221"/>
      <c r="DQA5" s="221"/>
      <c r="DQB5" s="221"/>
      <c r="DQC5" s="221"/>
      <c r="DQD5" s="221"/>
      <c r="DQE5" s="221"/>
      <c r="DQF5" s="221"/>
      <c r="DQG5" s="221"/>
      <c r="DQH5" s="221"/>
      <c r="DQI5" s="221"/>
      <c r="DQJ5" s="221"/>
      <c r="DQK5" s="221"/>
      <c r="DQL5" s="221"/>
      <c r="DQM5" s="221"/>
      <c r="DQN5" s="221"/>
      <c r="DQO5" s="221"/>
      <c r="DQP5" s="221"/>
      <c r="DQQ5" s="221"/>
      <c r="DQR5" s="221"/>
      <c r="DQS5" s="221"/>
      <c r="DQT5" s="221"/>
      <c r="DQU5" s="221"/>
      <c r="DQV5" s="221"/>
      <c r="DQW5" s="221"/>
      <c r="DQX5" s="221"/>
      <c r="DQY5" s="221"/>
      <c r="DQZ5" s="221"/>
      <c r="DRA5" s="221"/>
      <c r="DRB5" s="221"/>
      <c r="DRC5" s="221"/>
      <c r="DRD5" s="221"/>
      <c r="DRE5" s="221"/>
      <c r="DRF5" s="221"/>
      <c r="DRG5" s="221"/>
      <c r="DRH5" s="221"/>
      <c r="DRI5" s="221"/>
      <c r="DRJ5" s="221"/>
      <c r="DRK5" s="221"/>
      <c r="DRL5" s="221"/>
      <c r="DRM5" s="221"/>
      <c r="DRN5" s="221"/>
      <c r="DRO5" s="221"/>
      <c r="DRP5" s="221"/>
      <c r="DRQ5" s="221"/>
      <c r="DRR5" s="221"/>
      <c r="DRS5" s="221"/>
      <c r="DRT5" s="221"/>
      <c r="DRU5" s="221"/>
      <c r="DRV5" s="221"/>
      <c r="DRW5" s="221"/>
      <c r="DRX5" s="221"/>
      <c r="DRY5" s="221"/>
      <c r="DRZ5" s="221"/>
      <c r="DSA5" s="221"/>
      <c r="DSB5" s="221"/>
      <c r="DSC5" s="221"/>
      <c r="DSD5" s="221"/>
      <c r="DSE5" s="221"/>
      <c r="DSF5" s="221"/>
      <c r="DSG5" s="221"/>
      <c r="DSH5" s="221"/>
      <c r="DSI5" s="221"/>
      <c r="DSJ5" s="221"/>
      <c r="DSK5" s="221"/>
      <c r="DSL5" s="221"/>
      <c r="DSM5" s="221"/>
      <c r="DSN5" s="221"/>
      <c r="DSO5" s="221"/>
      <c r="DSP5" s="221"/>
      <c r="DSQ5" s="221"/>
      <c r="DSR5" s="221"/>
      <c r="DSS5" s="221"/>
      <c r="DST5" s="221"/>
      <c r="DSU5" s="221"/>
      <c r="DSV5" s="221"/>
      <c r="DSW5" s="221"/>
      <c r="DSX5" s="221"/>
      <c r="DSY5" s="221"/>
      <c r="DSZ5" s="221"/>
      <c r="DTA5" s="221"/>
      <c r="DTB5" s="221"/>
      <c r="DTC5" s="221"/>
      <c r="DTD5" s="221"/>
      <c r="DTE5" s="221"/>
      <c r="DTF5" s="221"/>
      <c r="DTG5" s="221"/>
      <c r="DTH5" s="221"/>
      <c r="DTI5" s="221"/>
      <c r="DTJ5" s="221"/>
      <c r="DTK5" s="221"/>
      <c r="DTL5" s="221"/>
      <c r="DTM5" s="221"/>
      <c r="DTN5" s="221"/>
      <c r="DTO5" s="221"/>
      <c r="DTP5" s="221"/>
      <c r="DTQ5" s="221"/>
      <c r="DTR5" s="221"/>
      <c r="DTS5" s="221"/>
      <c r="DTT5" s="221"/>
      <c r="DTU5" s="221"/>
      <c r="DTV5" s="221"/>
      <c r="DTW5" s="221"/>
      <c r="DTX5" s="221"/>
      <c r="DTY5" s="221"/>
      <c r="DTZ5" s="221"/>
      <c r="DUA5" s="221"/>
      <c r="DUB5" s="221"/>
      <c r="DUC5" s="221"/>
      <c r="DUD5" s="221"/>
      <c r="DUE5" s="221"/>
      <c r="DUF5" s="221"/>
      <c r="DUG5" s="221"/>
      <c r="DUH5" s="221"/>
      <c r="DUI5" s="221"/>
      <c r="DUJ5" s="221"/>
      <c r="DUK5" s="221"/>
      <c r="DUL5" s="221"/>
      <c r="DUM5" s="221"/>
      <c r="DUN5" s="221"/>
      <c r="DUO5" s="221"/>
      <c r="DUP5" s="221"/>
      <c r="DUQ5" s="221"/>
      <c r="DUR5" s="221"/>
      <c r="DUS5" s="221"/>
      <c r="DUT5" s="221"/>
      <c r="DUU5" s="221"/>
      <c r="DUV5" s="221"/>
      <c r="DUW5" s="221"/>
      <c r="DUX5" s="221"/>
      <c r="DUY5" s="221"/>
      <c r="DUZ5" s="221"/>
      <c r="DVA5" s="221"/>
      <c r="DVB5" s="221"/>
      <c r="DVC5" s="221"/>
      <c r="DVD5" s="221"/>
      <c r="DVE5" s="221"/>
      <c r="DVF5" s="221"/>
      <c r="DVG5" s="221"/>
      <c r="DVH5" s="221"/>
      <c r="DVI5" s="221"/>
      <c r="DVJ5" s="221"/>
      <c r="DVK5" s="221"/>
      <c r="DVL5" s="221"/>
      <c r="DVM5" s="221"/>
      <c r="DVN5" s="221"/>
      <c r="DVO5" s="221"/>
      <c r="DVP5" s="221"/>
      <c r="DVQ5" s="221"/>
      <c r="DVR5" s="221"/>
      <c r="DVS5" s="221"/>
      <c r="DVT5" s="221"/>
      <c r="DVU5" s="221"/>
      <c r="DVV5" s="221"/>
      <c r="DVW5" s="221"/>
      <c r="DVX5" s="221"/>
      <c r="DVY5" s="221"/>
      <c r="DVZ5" s="221"/>
      <c r="DWA5" s="221"/>
      <c r="DWB5" s="221"/>
      <c r="DWC5" s="221"/>
      <c r="DWD5" s="221"/>
      <c r="DWE5" s="221"/>
      <c r="DWF5" s="221"/>
      <c r="DWG5" s="221"/>
      <c r="DWH5" s="221"/>
      <c r="DWI5" s="221"/>
      <c r="DWJ5" s="221"/>
      <c r="DWK5" s="221"/>
      <c r="DWL5" s="221"/>
      <c r="DWM5" s="221"/>
      <c r="DWN5" s="221"/>
      <c r="DWO5" s="221"/>
      <c r="DWP5" s="221"/>
      <c r="DWQ5" s="221"/>
      <c r="DWR5" s="221"/>
      <c r="DWS5" s="221"/>
      <c r="DWT5" s="221"/>
      <c r="DWU5" s="221"/>
      <c r="DWV5" s="221"/>
      <c r="DWW5" s="221"/>
      <c r="DWX5" s="221"/>
      <c r="DWY5" s="221"/>
      <c r="DWZ5" s="221"/>
      <c r="DXA5" s="221"/>
      <c r="DXB5" s="221"/>
      <c r="DXC5" s="221"/>
      <c r="DXD5" s="221"/>
      <c r="DXE5" s="221"/>
      <c r="DXF5" s="221"/>
      <c r="DXG5" s="221"/>
      <c r="DXH5" s="221"/>
      <c r="DXI5" s="221"/>
      <c r="DXJ5" s="221"/>
      <c r="DXK5" s="221"/>
      <c r="DXL5" s="221"/>
      <c r="DXM5" s="221"/>
      <c r="DXN5" s="221"/>
      <c r="DXO5" s="221"/>
      <c r="DXP5" s="221"/>
      <c r="DXQ5" s="221"/>
      <c r="DXR5" s="221"/>
      <c r="DXS5" s="221"/>
      <c r="DXT5" s="221"/>
      <c r="DXU5" s="221"/>
      <c r="DXV5" s="221"/>
      <c r="DXW5" s="221"/>
      <c r="DXX5" s="221"/>
      <c r="DXY5" s="221"/>
      <c r="DXZ5" s="221"/>
      <c r="DYA5" s="221"/>
      <c r="DYB5" s="221"/>
      <c r="DYC5" s="221"/>
      <c r="DYD5" s="221"/>
      <c r="DYE5" s="221"/>
      <c r="DYF5" s="221"/>
      <c r="DYG5" s="221"/>
      <c r="DYH5" s="221"/>
      <c r="DYI5" s="221"/>
      <c r="DYJ5" s="221"/>
      <c r="DYK5" s="221"/>
      <c r="DYL5" s="221"/>
      <c r="DYM5" s="221"/>
      <c r="DYN5" s="221"/>
      <c r="DYO5" s="221"/>
      <c r="DYP5" s="221"/>
      <c r="DYQ5" s="221"/>
      <c r="DYR5" s="221"/>
      <c r="DYS5" s="221"/>
      <c r="DYT5" s="221"/>
      <c r="DYU5" s="221"/>
      <c r="DYV5" s="221"/>
      <c r="DYW5" s="221"/>
      <c r="DYX5" s="221"/>
      <c r="DYY5" s="221"/>
      <c r="DYZ5" s="221"/>
      <c r="DZA5" s="221"/>
      <c r="DZB5" s="221"/>
      <c r="DZC5" s="221"/>
      <c r="DZD5" s="221"/>
      <c r="DZE5" s="221"/>
      <c r="DZF5" s="221"/>
      <c r="DZG5" s="221"/>
      <c r="DZH5" s="221"/>
      <c r="DZI5" s="221"/>
      <c r="DZJ5" s="221"/>
      <c r="DZK5" s="221"/>
      <c r="DZL5" s="221"/>
      <c r="DZM5" s="221"/>
      <c r="DZN5" s="221"/>
      <c r="DZO5" s="221"/>
      <c r="DZP5" s="221"/>
      <c r="DZQ5" s="221"/>
      <c r="DZR5" s="221"/>
      <c r="DZS5" s="221"/>
      <c r="DZT5" s="221"/>
      <c r="DZU5" s="221"/>
      <c r="DZV5" s="221"/>
      <c r="DZW5" s="221"/>
      <c r="DZX5" s="221"/>
      <c r="DZY5" s="221"/>
      <c r="DZZ5" s="221"/>
      <c r="EAA5" s="221"/>
      <c r="EAB5" s="221"/>
      <c r="EAC5" s="221"/>
      <c r="EAD5" s="221"/>
      <c r="EAE5" s="221"/>
      <c r="EAF5" s="221"/>
      <c r="EAG5" s="221"/>
      <c r="EAH5" s="221"/>
      <c r="EAI5" s="221"/>
      <c r="EAJ5" s="221"/>
      <c r="EAK5" s="221"/>
      <c r="EAL5" s="221"/>
      <c r="EAM5" s="221"/>
      <c r="EAN5" s="221"/>
      <c r="EAO5" s="221"/>
      <c r="EAP5" s="221"/>
      <c r="EAQ5" s="221"/>
      <c r="EAR5" s="221"/>
      <c r="EAS5" s="221"/>
      <c r="EAT5" s="221"/>
      <c r="EAU5" s="221"/>
      <c r="EAV5" s="221"/>
      <c r="EAW5" s="221"/>
      <c r="EAX5" s="221"/>
      <c r="EAY5" s="221"/>
      <c r="EAZ5" s="221"/>
      <c r="EBA5" s="221"/>
      <c r="EBB5" s="221"/>
      <c r="EBC5" s="221"/>
      <c r="EBD5" s="221"/>
      <c r="EBE5" s="221"/>
      <c r="EBF5" s="221"/>
      <c r="EBG5" s="221"/>
      <c r="EBH5" s="221"/>
      <c r="EBI5" s="221"/>
      <c r="EBJ5" s="221"/>
      <c r="EBK5" s="221"/>
      <c r="EBL5" s="221"/>
      <c r="EBM5" s="221"/>
      <c r="EBN5" s="221"/>
      <c r="EBO5" s="221"/>
      <c r="EBP5" s="221"/>
      <c r="EBQ5" s="221"/>
      <c r="EBR5" s="221"/>
      <c r="EBS5" s="221"/>
      <c r="EBT5" s="221"/>
      <c r="EBU5" s="221"/>
      <c r="EBV5" s="221"/>
      <c r="EBW5" s="221"/>
      <c r="EBX5" s="221"/>
      <c r="EBY5" s="221"/>
      <c r="EBZ5" s="221"/>
      <c r="ECA5" s="221"/>
      <c r="ECB5" s="221"/>
      <c r="ECC5" s="221"/>
      <c r="ECD5" s="221"/>
      <c r="ECE5" s="221"/>
      <c r="ECF5" s="221"/>
      <c r="ECG5" s="221"/>
      <c r="ECH5" s="221"/>
      <c r="ECI5" s="221"/>
      <c r="ECJ5" s="221"/>
      <c r="ECK5" s="221"/>
      <c r="ECL5" s="221"/>
      <c r="ECM5" s="221"/>
      <c r="ECN5" s="221"/>
      <c r="ECO5" s="221"/>
      <c r="ECP5" s="221"/>
      <c r="ECQ5" s="221"/>
      <c r="ECR5" s="221"/>
      <c r="ECS5" s="221"/>
      <c r="ECT5" s="221"/>
      <c r="ECU5" s="221"/>
      <c r="ECV5" s="221"/>
      <c r="ECW5" s="221"/>
      <c r="ECX5" s="221"/>
      <c r="ECY5" s="221"/>
      <c r="ECZ5" s="221"/>
      <c r="EDA5" s="221"/>
      <c r="EDB5" s="221"/>
      <c r="EDC5" s="221"/>
      <c r="EDD5" s="221"/>
      <c r="EDE5" s="221"/>
      <c r="EDF5" s="221"/>
      <c r="EDG5" s="221"/>
      <c r="EDH5" s="221"/>
      <c r="EDI5" s="221"/>
      <c r="EDJ5" s="221"/>
      <c r="EDK5" s="221"/>
      <c r="EDL5" s="221"/>
      <c r="EDM5" s="221"/>
      <c r="EDN5" s="221"/>
      <c r="EDO5" s="221"/>
      <c r="EDP5" s="221"/>
      <c r="EDQ5" s="221"/>
      <c r="EDR5" s="221"/>
      <c r="EDS5" s="221"/>
      <c r="EDT5" s="221"/>
      <c r="EDU5" s="221"/>
      <c r="EDV5" s="221"/>
      <c r="EDW5" s="221"/>
      <c r="EDX5" s="221"/>
      <c r="EDY5" s="221"/>
      <c r="EDZ5" s="221"/>
      <c r="EEA5" s="221"/>
      <c r="EEB5" s="221"/>
      <c r="EEC5" s="221"/>
      <c r="EED5" s="221"/>
      <c r="EEE5" s="221"/>
      <c r="EEF5" s="221"/>
      <c r="EEG5" s="221"/>
      <c r="EEH5" s="221"/>
      <c r="EEI5" s="221"/>
      <c r="EEJ5" s="221"/>
      <c r="EEK5" s="221"/>
      <c r="EEL5" s="221"/>
      <c r="EEM5" s="221"/>
      <c r="EEN5" s="221"/>
      <c r="EEO5" s="221"/>
      <c r="EEP5" s="221"/>
      <c r="EEQ5" s="221"/>
      <c r="EER5" s="221"/>
      <c r="EES5" s="221"/>
      <c r="EET5" s="221"/>
      <c r="EEU5" s="221"/>
      <c r="EEV5" s="221"/>
      <c r="EEW5" s="221"/>
      <c r="EEX5" s="221"/>
      <c r="EEY5" s="221"/>
      <c r="EEZ5" s="221"/>
      <c r="EFA5" s="221"/>
      <c r="EFB5" s="221"/>
      <c r="EFC5" s="221"/>
      <c r="EFD5" s="221"/>
      <c r="EFE5" s="221"/>
      <c r="EFF5" s="221"/>
      <c r="EFG5" s="221"/>
      <c r="EFH5" s="221"/>
      <c r="EFI5" s="221"/>
      <c r="EFJ5" s="221"/>
      <c r="EFK5" s="221"/>
      <c r="EFL5" s="221"/>
      <c r="EFM5" s="221"/>
      <c r="EFN5" s="221"/>
      <c r="EFO5" s="221"/>
      <c r="EFP5" s="221"/>
      <c r="EFQ5" s="221"/>
      <c r="EFR5" s="221"/>
      <c r="EFS5" s="221"/>
      <c r="EFT5" s="221"/>
      <c r="EFU5" s="221"/>
      <c r="EFV5" s="221"/>
      <c r="EFW5" s="221"/>
      <c r="EFX5" s="221"/>
      <c r="EFY5" s="221"/>
      <c r="EFZ5" s="221"/>
      <c r="EGA5" s="221"/>
      <c r="EGB5" s="221"/>
      <c r="EGC5" s="221"/>
      <c r="EGD5" s="221"/>
      <c r="EGE5" s="221"/>
      <c r="EGF5" s="221"/>
      <c r="EGG5" s="221"/>
      <c r="EGH5" s="221"/>
      <c r="EGI5" s="221"/>
      <c r="EGJ5" s="221"/>
      <c r="EGK5" s="221"/>
      <c r="EGL5" s="221"/>
      <c r="EGM5" s="221"/>
      <c r="EGN5" s="221"/>
      <c r="EGO5" s="221"/>
      <c r="EGP5" s="221"/>
      <c r="EGQ5" s="221"/>
      <c r="EGR5" s="221"/>
      <c r="EGS5" s="221"/>
      <c r="EGT5" s="221"/>
      <c r="EGU5" s="221"/>
      <c r="EGV5" s="221"/>
      <c r="EGW5" s="221"/>
      <c r="EGX5" s="221"/>
      <c r="EGY5" s="221"/>
      <c r="EGZ5" s="221"/>
      <c r="EHA5" s="221"/>
      <c r="EHB5" s="221"/>
      <c r="EHC5" s="221"/>
      <c r="EHD5" s="221"/>
      <c r="EHE5" s="221"/>
      <c r="EHF5" s="221"/>
      <c r="EHG5" s="221"/>
      <c r="EHH5" s="221"/>
      <c r="EHI5" s="221"/>
      <c r="EHJ5" s="221"/>
      <c r="EHK5" s="221"/>
      <c r="EHL5" s="221"/>
      <c r="EHM5" s="221"/>
      <c r="EHN5" s="221"/>
      <c r="EHO5" s="221"/>
      <c r="EHP5" s="221"/>
      <c r="EHQ5" s="221"/>
      <c r="EHR5" s="221"/>
      <c r="EHS5" s="221"/>
      <c r="EHT5" s="221"/>
      <c r="EHU5" s="221"/>
      <c r="EHV5" s="221"/>
      <c r="EHW5" s="221"/>
      <c r="EHX5" s="221"/>
      <c r="EHY5" s="221"/>
      <c r="EHZ5" s="221"/>
      <c r="EIA5" s="221"/>
      <c r="EIB5" s="221"/>
      <c r="EIC5" s="221"/>
      <c r="EID5" s="221"/>
      <c r="EIE5" s="221"/>
      <c r="EIF5" s="221"/>
      <c r="EIG5" s="221"/>
      <c r="EIH5" s="221"/>
      <c r="EII5" s="221"/>
      <c r="EIJ5" s="221"/>
      <c r="EIK5" s="221"/>
      <c r="EIL5" s="221"/>
      <c r="EIM5" s="221"/>
      <c r="EIN5" s="221"/>
      <c r="EIO5" s="221"/>
      <c r="EIP5" s="221"/>
      <c r="EIQ5" s="221"/>
      <c r="EIR5" s="221"/>
      <c r="EIS5" s="221"/>
      <c r="EIT5" s="221"/>
      <c r="EIU5" s="221"/>
      <c r="EIV5" s="221"/>
      <c r="EIW5" s="221"/>
      <c r="EIX5" s="221"/>
      <c r="EIY5" s="221"/>
      <c r="EIZ5" s="221"/>
      <c r="EJA5" s="221"/>
      <c r="EJB5" s="221"/>
      <c r="EJC5" s="221"/>
      <c r="EJD5" s="221"/>
      <c r="EJE5" s="221"/>
      <c r="EJF5" s="221"/>
      <c r="EJG5" s="221"/>
      <c r="EJH5" s="221"/>
      <c r="EJI5" s="221"/>
      <c r="EJJ5" s="221"/>
      <c r="EJK5" s="221"/>
      <c r="EJL5" s="221"/>
      <c r="EJM5" s="221"/>
      <c r="EJN5" s="221"/>
      <c r="EJO5" s="221"/>
      <c r="EJP5" s="221"/>
      <c r="EJQ5" s="221"/>
      <c r="EJR5" s="221"/>
      <c r="EJS5" s="221"/>
      <c r="EJT5" s="221"/>
      <c r="EJU5" s="221"/>
      <c r="EJV5" s="221"/>
      <c r="EJW5" s="221"/>
      <c r="EJX5" s="221"/>
      <c r="EJY5" s="221"/>
      <c r="EJZ5" s="221"/>
      <c r="EKA5" s="221"/>
      <c r="EKB5" s="221"/>
      <c r="EKC5" s="221"/>
      <c r="EKD5" s="221"/>
      <c r="EKE5" s="221"/>
      <c r="EKF5" s="221"/>
      <c r="EKG5" s="221"/>
      <c r="EKH5" s="221"/>
      <c r="EKI5" s="221"/>
      <c r="EKJ5" s="221"/>
      <c r="EKK5" s="221"/>
      <c r="EKL5" s="221"/>
      <c r="EKM5" s="221"/>
      <c r="EKN5" s="221"/>
      <c r="EKO5" s="221"/>
      <c r="EKP5" s="221"/>
      <c r="EKQ5" s="221"/>
      <c r="EKR5" s="221"/>
      <c r="EKS5" s="221"/>
      <c r="EKT5" s="221"/>
      <c r="EKU5" s="221"/>
      <c r="EKV5" s="221"/>
      <c r="EKW5" s="221"/>
      <c r="EKX5" s="221"/>
      <c r="EKY5" s="221"/>
      <c r="EKZ5" s="221"/>
      <c r="ELA5" s="221"/>
      <c r="ELB5" s="221"/>
      <c r="ELC5" s="221"/>
      <c r="ELD5" s="221"/>
      <c r="ELE5" s="221"/>
      <c r="ELF5" s="221"/>
      <c r="ELG5" s="221"/>
      <c r="ELH5" s="221"/>
      <c r="ELI5" s="221"/>
      <c r="ELJ5" s="221"/>
      <c r="ELK5" s="221"/>
      <c r="ELL5" s="221"/>
      <c r="ELM5" s="221"/>
      <c r="ELN5" s="221"/>
      <c r="ELO5" s="221"/>
      <c r="ELP5" s="221"/>
      <c r="ELQ5" s="221"/>
      <c r="ELR5" s="221"/>
      <c r="ELS5" s="221"/>
      <c r="ELT5" s="221"/>
      <c r="ELU5" s="221"/>
      <c r="ELV5" s="221"/>
      <c r="ELW5" s="221"/>
      <c r="ELX5" s="221"/>
      <c r="ELY5" s="221"/>
      <c r="ELZ5" s="221"/>
      <c r="EMA5" s="221"/>
      <c r="EMB5" s="221"/>
      <c r="EMC5" s="221"/>
      <c r="EMD5" s="221"/>
      <c r="EME5" s="221"/>
      <c r="EMF5" s="221"/>
      <c r="EMG5" s="221"/>
      <c r="EMH5" s="221"/>
      <c r="EMI5" s="221"/>
      <c r="EMJ5" s="221"/>
      <c r="EMK5" s="221"/>
      <c r="EML5" s="221"/>
      <c r="EMM5" s="221"/>
      <c r="EMN5" s="221"/>
      <c r="EMO5" s="221"/>
      <c r="EMP5" s="221"/>
      <c r="EMQ5" s="221"/>
      <c r="EMR5" s="221"/>
      <c r="EMS5" s="221"/>
      <c r="EMT5" s="221"/>
      <c r="EMU5" s="221"/>
      <c r="EMV5" s="221"/>
      <c r="EMW5" s="221"/>
      <c r="EMX5" s="221"/>
      <c r="EMY5" s="221"/>
      <c r="EMZ5" s="221"/>
      <c r="ENA5" s="221"/>
      <c r="ENB5" s="221"/>
      <c r="ENC5" s="221"/>
      <c r="END5" s="221"/>
      <c r="ENE5" s="221"/>
      <c r="ENF5" s="221"/>
      <c r="ENG5" s="221"/>
      <c r="ENH5" s="221"/>
      <c r="ENI5" s="221"/>
      <c r="ENJ5" s="221"/>
      <c r="ENK5" s="221"/>
      <c r="ENL5" s="221"/>
      <c r="ENM5" s="221"/>
      <c r="ENN5" s="221"/>
      <c r="ENO5" s="221"/>
      <c r="ENP5" s="221"/>
      <c r="ENQ5" s="221"/>
      <c r="ENR5" s="221"/>
      <c r="ENS5" s="221"/>
      <c r="ENT5" s="221"/>
      <c r="ENU5" s="221"/>
      <c r="ENV5" s="221"/>
      <c r="ENW5" s="221"/>
      <c r="ENX5" s="221"/>
      <c r="ENY5" s="221"/>
      <c r="ENZ5" s="221"/>
      <c r="EOA5" s="221"/>
      <c r="EOB5" s="221"/>
      <c r="EOC5" s="221"/>
      <c r="EOD5" s="221"/>
      <c r="EOE5" s="221"/>
      <c r="EOF5" s="221"/>
      <c r="EOG5" s="221"/>
      <c r="EOH5" s="221"/>
      <c r="EOI5" s="221"/>
      <c r="EOJ5" s="221"/>
      <c r="EOK5" s="221"/>
      <c r="EOL5" s="221"/>
      <c r="EOM5" s="221"/>
      <c r="EON5" s="221"/>
      <c r="EOO5" s="221"/>
      <c r="EOP5" s="221"/>
      <c r="EOQ5" s="221"/>
      <c r="EOR5" s="221"/>
      <c r="EOS5" s="221"/>
      <c r="EOT5" s="221"/>
      <c r="EOU5" s="221"/>
      <c r="EOV5" s="221"/>
      <c r="EOW5" s="221"/>
      <c r="EOX5" s="221"/>
      <c r="EOY5" s="221"/>
      <c r="EOZ5" s="221"/>
      <c r="EPA5" s="221"/>
      <c r="EPB5" s="221"/>
      <c r="EPC5" s="221"/>
      <c r="EPD5" s="221"/>
      <c r="EPE5" s="221"/>
      <c r="EPF5" s="221"/>
      <c r="EPG5" s="221"/>
      <c r="EPH5" s="221"/>
      <c r="EPI5" s="221"/>
      <c r="EPJ5" s="221"/>
      <c r="EPK5" s="221"/>
      <c r="EPL5" s="221"/>
      <c r="EPM5" s="221"/>
      <c r="EPN5" s="221"/>
      <c r="EPO5" s="221"/>
      <c r="EPP5" s="221"/>
      <c r="EPQ5" s="221"/>
      <c r="EPR5" s="221"/>
      <c r="EPS5" s="221"/>
      <c r="EPT5" s="221"/>
      <c r="EPU5" s="221"/>
      <c r="EPV5" s="221"/>
      <c r="EPW5" s="221"/>
      <c r="EPX5" s="221"/>
      <c r="EPY5" s="221"/>
      <c r="EPZ5" s="221"/>
      <c r="EQA5" s="221"/>
      <c r="EQB5" s="221"/>
      <c r="EQC5" s="221"/>
      <c r="EQD5" s="221"/>
      <c r="EQE5" s="221"/>
      <c r="EQF5" s="221"/>
      <c r="EQG5" s="221"/>
      <c r="EQH5" s="221"/>
      <c r="EQI5" s="221"/>
      <c r="EQJ5" s="221"/>
      <c r="EQK5" s="221"/>
      <c r="EQL5" s="221"/>
      <c r="EQM5" s="221"/>
      <c r="EQN5" s="221"/>
      <c r="EQO5" s="221"/>
      <c r="EQP5" s="221"/>
      <c r="EQQ5" s="221"/>
      <c r="EQR5" s="221"/>
      <c r="EQS5" s="221"/>
      <c r="EQT5" s="221"/>
      <c r="EQU5" s="221"/>
      <c r="EQV5" s="221"/>
      <c r="EQW5" s="221"/>
      <c r="EQX5" s="221"/>
      <c r="EQY5" s="221"/>
      <c r="EQZ5" s="221"/>
      <c r="ERA5" s="221"/>
      <c r="ERB5" s="221"/>
      <c r="ERC5" s="221"/>
      <c r="ERD5" s="221"/>
      <c r="ERE5" s="221"/>
      <c r="ERF5" s="221"/>
      <c r="ERG5" s="221"/>
      <c r="ERH5" s="221"/>
      <c r="ERI5" s="221"/>
      <c r="ERJ5" s="221"/>
      <c r="ERK5" s="221"/>
      <c r="ERL5" s="221"/>
      <c r="ERM5" s="221"/>
      <c r="ERN5" s="221"/>
      <c r="ERO5" s="221"/>
      <c r="ERP5" s="221"/>
      <c r="ERQ5" s="221"/>
      <c r="ERR5" s="221"/>
      <c r="ERS5" s="221"/>
      <c r="ERT5" s="221"/>
      <c r="ERU5" s="221"/>
      <c r="ERV5" s="221"/>
      <c r="ERW5" s="221"/>
      <c r="ERX5" s="221"/>
      <c r="ERY5" s="221"/>
      <c r="ERZ5" s="221"/>
      <c r="ESA5" s="221"/>
      <c r="ESB5" s="221"/>
      <c r="ESC5" s="221"/>
      <c r="ESD5" s="221"/>
      <c r="ESE5" s="221"/>
      <c r="ESF5" s="221"/>
      <c r="ESG5" s="221"/>
      <c r="ESH5" s="221"/>
      <c r="ESI5" s="221"/>
      <c r="ESJ5" s="221"/>
      <c r="ESK5" s="221"/>
      <c r="ESL5" s="221"/>
      <c r="ESM5" s="221"/>
      <c r="ESN5" s="221"/>
      <c r="ESO5" s="221"/>
      <c r="ESP5" s="221"/>
      <c r="ESQ5" s="221"/>
      <c r="ESR5" s="221"/>
      <c r="ESS5" s="221"/>
      <c r="EST5" s="221"/>
      <c r="ESU5" s="221"/>
      <c r="ESV5" s="221"/>
      <c r="ESW5" s="221"/>
      <c r="ESX5" s="221"/>
      <c r="ESY5" s="221"/>
      <c r="ESZ5" s="221"/>
      <c r="ETA5" s="221"/>
      <c r="ETB5" s="221"/>
      <c r="ETC5" s="221"/>
      <c r="ETD5" s="221"/>
      <c r="ETE5" s="221"/>
      <c r="ETF5" s="221"/>
      <c r="ETG5" s="221"/>
      <c r="ETH5" s="221"/>
      <c r="ETI5" s="221"/>
      <c r="ETJ5" s="221"/>
      <c r="ETK5" s="221"/>
      <c r="ETL5" s="221"/>
      <c r="ETM5" s="221"/>
      <c r="ETN5" s="221"/>
      <c r="ETO5" s="221"/>
      <c r="ETP5" s="221"/>
      <c r="ETQ5" s="221"/>
      <c r="ETR5" s="221"/>
      <c r="ETS5" s="221"/>
      <c r="ETT5" s="221"/>
      <c r="ETU5" s="221"/>
      <c r="ETV5" s="221"/>
      <c r="ETW5" s="221"/>
      <c r="ETX5" s="221"/>
      <c r="ETY5" s="221"/>
      <c r="ETZ5" s="221"/>
      <c r="EUA5" s="221"/>
      <c r="EUB5" s="221"/>
      <c r="EUC5" s="221"/>
      <c r="EUD5" s="221"/>
      <c r="EUE5" s="221"/>
      <c r="EUF5" s="221"/>
      <c r="EUG5" s="221"/>
      <c r="EUH5" s="221"/>
      <c r="EUI5" s="221"/>
      <c r="EUJ5" s="221"/>
      <c r="EUK5" s="221"/>
      <c r="EUL5" s="221"/>
      <c r="EUM5" s="221"/>
      <c r="EUN5" s="221"/>
      <c r="EUO5" s="221"/>
      <c r="EUP5" s="221"/>
      <c r="EUQ5" s="221"/>
      <c r="EUR5" s="221"/>
      <c r="EUS5" s="221"/>
      <c r="EUT5" s="221"/>
      <c r="EUU5" s="221"/>
      <c r="EUV5" s="221"/>
      <c r="EUW5" s="221"/>
      <c r="EUX5" s="221"/>
      <c r="EUY5" s="221"/>
      <c r="EUZ5" s="221"/>
      <c r="EVA5" s="221"/>
      <c r="EVB5" s="221"/>
      <c r="EVC5" s="221"/>
      <c r="EVD5" s="221"/>
      <c r="EVE5" s="221"/>
      <c r="EVF5" s="221"/>
      <c r="EVG5" s="221"/>
      <c r="EVH5" s="221"/>
      <c r="EVI5" s="221"/>
      <c r="EVJ5" s="221"/>
      <c r="EVK5" s="221"/>
      <c r="EVL5" s="221"/>
      <c r="EVM5" s="221"/>
      <c r="EVN5" s="221"/>
      <c r="EVO5" s="221"/>
      <c r="EVP5" s="221"/>
      <c r="EVQ5" s="221"/>
      <c r="EVR5" s="221"/>
      <c r="EVS5" s="221"/>
      <c r="EVT5" s="221"/>
      <c r="EVU5" s="221"/>
      <c r="EVV5" s="221"/>
      <c r="EVW5" s="221"/>
      <c r="EVX5" s="221"/>
      <c r="EVY5" s="221"/>
      <c r="EVZ5" s="221"/>
      <c r="EWA5" s="221"/>
      <c r="EWB5" s="221"/>
      <c r="EWC5" s="221"/>
      <c r="EWD5" s="221"/>
      <c r="EWE5" s="221"/>
      <c r="EWF5" s="221"/>
      <c r="EWG5" s="221"/>
      <c r="EWH5" s="221"/>
      <c r="EWI5" s="221"/>
      <c r="EWJ5" s="221"/>
      <c r="EWK5" s="221"/>
      <c r="EWL5" s="221"/>
      <c r="EWM5" s="221"/>
      <c r="EWN5" s="221"/>
      <c r="EWO5" s="221"/>
      <c r="EWP5" s="221"/>
      <c r="EWQ5" s="221"/>
      <c r="EWR5" s="221"/>
      <c r="EWS5" s="221"/>
      <c r="EWT5" s="221"/>
      <c r="EWU5" s="221"/>
      <c r="EWV5" s="221"/>
      <c r="EWW5" s="221"/>
      <c r="EWX5" s="221"/>
      <c r="EWY5" s="221"/>
      <c r="EWZ5" s="221"/>
      <c r="EXA5" s="221"/>
      <c r="EXB5" s="221"/>
      <c r="EXC5" s="221"/>
      <c r="EXD5" s="221"/>
      <c r="EXE5" s="221"/>
      <c r="EXF5" s="221"/>
      <c r="EXG5" s="221"/>
      <c r="EXH5" s="221"/>
      <c r="EXI5" s="221"/>
      <c r="EXJ5" s="221"/>
      <c r="EXK5" s="221"/>
      <c r="EXL5" s="221"/>
      <c r="EXM5" s="221"/>
      <c r="EXN5" s="221"/>
      <c r="EXO5" s="221"/>
      <c r="EXP5" s="221"/>
      <c r="EXQ5" s="221"/>
      <c r="EXR5" s="221"/>
      <c r="EXS5" s="221"/>
      <c r="EXT5" s="221"/>
      <c r="EXU5" s="221"/>
      <c r="EXV5" s="221"/>
      <c r="EXW5" s="221"/>
      <c r="EXX5" s="221"/>
      <c r="EXY5" s="221"/>
      <c r="EXZ5" s="221"/>
      <c r="EYA5" s="221"/>
      <c r="EYB5" s="221"/>
      <c r="EYC5" s="221"/>
      <c r="EYD5" s="221"/>
      <c r="EYE5" s="221"/>
      <c r="EYF5" s="221"/>
      <c r="EYG5" s="221"/>
      <c r="EYH5" s="221"/>
      <c r="EYI5" s="221"/>
      <c r="EYJ5" s="221"/>
      <c r="EYK5" s="221"/>
      <c r="EYL5" s="221"/>
      <c r="EYM5" s="221"/>
      <c r="EYN5" s="221"/>
      <c r="EYO5" s="221"/>
      <c r="EYP5" s="221"/>
      <c r="EYQ5" s="221"/>
      <c r="EYR5" s="221"/>
      <c r="EYS5" s="221"/>
      <c r="EYT5" s="221"/>
      <c r="EYU5" s="221"/>
      <c r="EYV5" s="221"/>
      <c r="EYW5" s="221"/>
      <c r="EYX5" s="221"/>
      <c r="EYY5" s="221"/>
      <c r="EYZ5" s="221"/>
      <c r="EZA5" s="221"/>
      <c r="EZB5" s="221"/>
      <c r="EZC5" s="221"/>
      <c r="EZD5" s="221"/>
      <c r="EZE5" s="221"/>
      <c r="EZF5" s="221"/>
      <c r="EZG5" s="221"/>
      <c r="EZH5" s="221"/>
      <c r="EZI5" s="221"/>
      <c r="EZJ5" s="221"/>
      <c r="EZK5" s="221"/>
      <c r="EZL5" s="221"/>
      <c r="EZM5" s="221"/>
      <c r="EZN5" s="221"/>
      <c r="EZO5" s="221"/>
      <c r="EZP5" s="221"/>
      <c r="EZQ5" s="221"/>
      <c r="EZR5" s="221"/>
      <c r="EZS5" s="221"/>
      <c r="EZT5" s="221"/>
      <c r="EZU5" s="221"/>
      <c r="EZV5" s="221"/>
      <c r="EZW5" s="221"/>
      <c r="EZX5" s="221"/>
      <c r="EZY5" s="221"/>
      <c r="EZZ5" s="221"/>
      <c r="FAA5" s="221"/>
      <c r="FAB5" s="221"/>
      <c r="FAC5" s="221"/>
      <c r="FAD5" s="221"/>
      <c r="FAE5" s="221"/>
      <c r="FAF5" s="221"/>
      <c r="FAG5" s="221"/>
      <c r="FAH5" s="221"/>
      <c r="FAI5" s="221"/>
      <c r="FAJ5" s="221"/>
      <c r="FAK5" s="221"/>
      <c r="FAL5" s="221"/>
      <c r="FAM5" s="221"/>
      <c r="FAN5" s="221"/>
      <c r="FAO5" s="221"/>
      <c r="FAP5" s="221"/>
      <c r="FAQ5" s="221"/>
      <c r="FAR5" s="221"/>
      <c r="FAS5" s="221"/>
      <c r="FAT5" s="221"/>
      <c r="FAU5" s="221"/>
      <c r="FAV5" s="221"/>
      <c r="FAW5" s="221"/>
      <c r="FAX5" s="221"/>
      <c r="FAY5" s="221"/>
      <c r="FAZ5" s="221"/>
      <c r="FBA5" s="221"/>
      <c r="FBB5" s="221"/>
      <c r="FBC5" s="221"/>
      <c r="FBD5" s="221"/>
      <c r="FBE5" s="221"/>
      <c r="FBF5" s="221"/>
      <c r="FBG5" s="221"/>
      <c r="FBH5" s="221"/>
      <c r="FBI5" s="221"/>
      <c r="FBJ5" s="221"/>
      <c r="FBK5" s="221"/>
      <c r="FBL5" s="221"/>
      <c r="FBM5" s="221"/>
      <c r="FBN5" s="221"/>
      <c r="FBO5" s="221"/>
      <c r="FBP5" s="221"/>
      <c r="FBQ5" s="221"/>
      <c r="FBR5" s="221"/>
      <c r="FBS5" s="221"/>
      <c r="FBT5" s="221"/>
      <c r="FBU5" s="221"/>
      <c r="FBV5" s="221"/>
      <c r="FBW5" s="221"/>
      <c r="FBX5" s="221"/>
      <c r="FBY5" s="221"/>
      <c r="FBZ5" s="221"/>
      <c r="FCA5" s="221"/>
      <c r="FCB5" s="221"/>
      <c r="FCC5" s="221"/>
      <c r="FCD5" s="221"/>
      <c r="FCE5" s="221"/>
      <c r="FCF5" s="221"/>
      <c r="FCG5" s="221"/>
      <c r="FCH5" s="221"/>
      <c r="FCI5" s="221"/>
      <c r="FCJ5" s="221"/>
      <c r="FCK5" s="221"/>
      <c r="FCL5" s="221"/>
      <c r="FCM5" s="221"/>
      <c r="FCN5" s="221"/>
      <c r="FCO5" s="221"/>
      <c r="FCP5" s="221"/>
      <c r="FCQ5" s="221"/>
      <c r="FCR5" s="221"/>
      <c r="FCS5" s="221"/>
      <c r="FCT5" s="221"/>
      <c r="FCU5" s="221"/>
      <c r="FCV5" s="221"/>
      <c r="FCW5" s="221"/>
      <c r="FCX5" s="221"/>
      <c r="FCY5" s="221"/>
      <c r="FCZ5" s="221"/>
      <c r="FDA5" s="221"/>
      <c r="FDB5" s="221"/>
      <c r="FDC5" s="221"/>
      <c r="FDD5" s="221"/>
      <c r="FDE5" s="221"/>
      <c r="FDF5" s="221"/>
      <c r="FDG5" s="221"/>
      <c r="FDH5" s="221"/>
      <c r="FDI5" s="221"/>
      <c r="FDJ5" s="221"/>
      <c r="FDK5" s="221"/>
      <c r="FDL5" s="221"/>
      <c r="FDM5" s="221"/>
      <c r="FDN5" s="221"/>
      <c r="FDO5" s="221"/>
      <c r="FDP5" s="221"/>
      <c r="FDQ5" s="221"/>
      <c r="FDR5" s="221"/>
      <c r="FDS5" s="221"/>
      <c r="FDT5" s="221"/>
      <c r="FDU5" s="221"/>
      <c r="FDV5" s="221"/>
      <c r="FDW5" s="221"/>
      <c r="FDX5" s="221"/>
      <c r="FDY5" s="221"/>
      <c r="FDZ5" s="221"/>
      <c r="FEA5" s="221"/>
      <c r="FEB5" s="221"/>
      <c r="FEC5" s="221"/>
      <c r="FED5" s="221"/>
      <c r="FEE5" s="221"/>
      <c r="FEF5" s="221"/>
      <c r="FEG5" s="221"/>
      <c r="FEH5" s="221"/>
      <c r="FEI5" s="221"/>
      <c r="FEJ5" s="221"/>
      <c r="FEK5" s="221"/>
      <c r="FEL5" s="221"/>
      <c r="FEM5" s="221"/>
      <c r="FEN5" s="221"/>
      <c r="FEO5" s="221"/>
      <c r="FEP5" s="221"/>
      <c r="FEQ5" s="221"/>
      <c r="FER5" s="221"/>
      <c r="FES5" s="221"/>
      <c r="FET5" s="221"/>
      <c r="FEU5" s="221"/>
      <c r="FEV5" s="221"/>
      <c r="FEW5" s="221"/>
      <c r="FEX5" s="221"/>
      <c r="FEY5" s="221"/>
      <c r="FEZ5" s="221"/>
      <c r="FFA5" s="221"/>
      <c r="FFB5" s="221"/>
      <c r="FFC5" s="221"/>
      <c r="FFD5" s="221"/>
      <c r="FFE5" s="221"/>
      <c r="FFF5" s="221"/>
      <c r="FFG5" s="221"/>
      <c r="FFH5" s="221"/>
      <c r="FFI5" s="221"/>
      <c r="FFJ5" s="221"/>
      <c r="FFK5" s="221"/>
      <c r="FFL5" s="221"/>
      <c r="FFM5" s="221"/>
      <c r="FFN5" s="221"/>
      <c r="FFO5" s="221"/>
      <c r="FFP5" s="221"/>
      <c r="FFQ5" s="221"/>
      <c r="FFR5" s="221"/>
      <c r="FFS5" s="221"/>
      <c r="FFT5" s="221"/>
      <c r="FFU5" s="221"/>
      <c r="FFV5" s="221"/>
      <c r="FFW5" s="221"/>
      <c r="FFX5" s="221"/>
      <c r="FFY5" s="221"/>
      <c r="FFZ5" s="221"/>
      <c r="FGA5" s="221"/>
      <c r="FGB5" s="221"/>
      <c r="FGC5" s="221"/>
      <c r="FGD5" s="221"/>
      <c r="FGE5" s="221"/>
      <c r="FGF5" s="221"/>
      <c r="FGG5" s="221"/>
      <c r="FGH5" s="221"/>
      <c r="FGI5" s="221"/>
      <c r="FGJ5" s="221"/>
      <c r="FGK5" s="221"/>
      <c r="FGL5" s="221"/>
      <c r="FGM5" s="221"/>
      <c r="FGN5" s="221"/>
      <c r="FGO5" s="221"/>
      <c r="FGP5" s="221"/>
      <c r="FGQ5" s="221"/>
      <c r="FGR5" s="221"/>
      <c r="FGS5" s="221"/>
      <c r="FGT5" s="221"/>
      <c r="FGU5" s="221"/>
      <c r="FGV5" s="221"/>
      <c r="FGW5" s="221"/>
      <c r="FGX5" s="221"/>
      <c r="FGY5" s="221"/>
      <c r="FGZ5" s="221"/>
      <c r="FHA5" s="221"/>
      <c r="FHB5" s="221"/>
      <c r="FHC5" s="221"/>
      <c r="FHD5" s="221"/>
      <c r="FHE5" s="221"/>
      <c r="FHF5" s="221"/>
      <c r="FHG5" s="221"/>
      <c r="FHH5" s="221"/>
      <c r="FHI5" s="221"/>
      <c r="FHJ5" s="221"/>
      <c r="FHK5" s="221"/>
      <c r="FHL5" s="221"/>
      <c r="FHM5" s="221"/>
      <c r="FHN5" s="221"/>
      <c r="FHO5" s="221"/>
      <c r="FHP5" s="221"/>
      <c r="FHQ5" s="221"/>
      <c r="FHR5" s="221"/>
      <c r="FHS5" s="221"/>
      <c r="FHT5" s="221"/>
      <c r="FHU5" s="221"/>
      <c r="FHV5" s="221"/>
      <c r="FHW5" s="221"/>
      <c r="FHX5" s="221"/>
      <c r="FHY5" s="221"/>
      <c r="FHZ5" s="221"/>
      <c r="FIA5" s="221"/>
      <c r="FIB5" s="221"/>
      <c r="FIC5" s="221"/>
      <c r="FID5" s="221"/>
      <c r="FIE5" s="221"/>
      <c r="FIF5" s="221"/>
      <c r="FIG5" s="221"/>
      <c r="FIH5" s="221"/>
      <c r="FII5" s="221"/>
      <c r="FIJ5" s="221"/>
      <c r="FIK5" s="221"/>
      <c r="FIL5" s="221"/>
      <c r="FIM5" s="221"/>
      <c r="FIN5" s="221"/>
      <c r="FIO5" s="221"/>
      <c r="FIP5" s="221"/>
      <c r="FIQ5" s="221"/>
      <c r="FIR5" s="221"/>
      <c r="FIS5" s="221"/>
      <c r="FIT5" s="221"/>
      <c r="FIU5" s="221"/>
      <c r="FIV5" s="221"/>
      <c r="FIW5" s="221"/>
      <c r="FIX5" s="221"/>
      <c r="FIY5" s="221"/>
      <c r="FIZ5" s="221"/>
      <c r="FJA5" s="221"/>
      <c r="FJB5" s="221"/>
      <c r="FJC5" s="221"/>
      <c r="FJD5" s="221"/>
      <c r="FJE5" s="221"/>
      <c r="FJF5" s="221"/>
      <c r="FJG5" s="221"/>
      <c r="FJH5" s="221"/>
      <c r="FJI5" s="221"/>
      <c r="FJJ5" s="221"/>
      <c r="FJK5" s="221"/>
      <c r="FJL5" s="221"/>
      <c r="FJM5" s="221"/>
      <c r="FJN5" s="221"/>
      <c r="FJO5" s="221"/>
      <c r="FJP5" s="221"/>
      <c r="FJQ5" s="221"/>
      <c r="FJR5" s="221"/>
      <c r="FJS5" s="221"/>
      <c r="FJT5" s="221"/>
      <c r="FJU5" s="221"/>
      <c r="FJV5" s="221"/>
      <c r="FJW5" s="221"/>
      <c r="FJX5" s="221"/>
      <c r="FJY5" s="221"/>
      <c r="FJZ5" s="221"/>
      <c r="FKA5" s="221"/>
      <c r="FKB5" s="221"/>
      <c r="FKC5" s="221"/>
      <c r="FKD5" s="221"/>
      <c r="FKE5" s="221"/>
      <c r="FKF5" s="221"/>
      <c r="FKG5" s="221"/>
      <c r="FKH5" s="221"/>
      <c r="FKI5" s="221"/>
      <c r="FKJ5" s="221"/>
      <c r="FKK5" s="221"/>
      <c r="FKL5" s="221"/>
      <c r="FKM5" s="221"/>
      <c r="FKN5" s="221"/>
      <c r="FKO5" s="221"/>
      <c r="FKP5" s="221"/>
      <c r="FKQ5" s="221"/>
      <c r="FKR5" s="221"/>
      <c r="FKS5" s="221"/>
      <c r="FKT5" s="221"/>
      <c r="FKU5" s="221"/>
      <c r="FKV5" s="221"/>
      <c r="FKW5" s="221"/>
      <c r="FKX5" s="221"/>
      <c r="FKY5" s="221"/>
      <c r="FKZ5" s="221"/>
      <c r="FLA5" s="221"/>
      <c r="FLB5" s="221"/>
      <c r="FLC5" s="221"/>
      <c r="FLD5" s="221"/>
      <c r="FLE5" s="221"/>
      <c r="FLF5" s="221"/>
      <c r="FLG5" s="221"/>
      <c r="FLH5" s="221"/>
      <c r="FLI5" s="221"/>
      <c r="FLJ5" s="221"/>
      <c r="FLK5" s="221"/>
      <c r="FLL5" s="221"/>
      <c r="FLM5" s="221"/>
      <c r="FLN5" s="221"/>
      <c r="FLO5" s="221"/>
      <c r="FLP5" s="221"/>
      <c r="FLQ5" s="221"/>
      <c r="FLR5" s="221"/>
      <c r="FLS5" s="221"/>
      <c r="FLT5" s="221"/>
      <c r="FLU5" s="221"/>
      <c r="FLV5" s="221"/>
      <c r="FLW5" s="221"/>
      <c r="FLX5" s="221"/>
      <c r="FLY5" s="221"/>
      <c r="FLZ5" s="221"/>
      <c r="FMA5" s="221"/>
      <c r="FMB5" s="221"/>
      <c r="FMC5" s="221"/>
      <c r="FMD5" s="221"/>
      <c r="FME5" s="221"/>
      <c r="FMF5" s="221"/>
      <c r="FMG5" s="221"/>
      <c r="FMH5" s="221"/>
      <c r="FMI5" s="221"/>
      <c r="FMJ5" s="221"/>
      <c r="FMK5" s="221"/>
      <c r="FML5" s="221"/>
      <c r="FMM5" s="221"/>
      <c r="FMN5" s="221"/>
      <c r="FMO5" s="221"/>
      <c r="FMP5" s="221"/>
      <c r="FMQ5" s="221"/>
      <c r="FMR5" s="221"/>
      <c r="FMS5" s="221"/>
      <c r="FMT5" s="221"/>
      <c r="FMU5" s="221"/>
      <c r="FMV5" s="221"/>
      <c r="FMW5" s="221"/>
      <c r="FMX5" s="221"/>
      <c r="FMY5" s="221"/>
      <c r="FMZ5" s="221"/>
      <c r="FNA5" s="221"/>
      <c r="FNB5" s="221"/>
      <c r="FNC5" s="221"/>
      <c r="FND5" s="221"/>
      <c r="FNE5" s="221"/>
      <c r="FNF5" s="221"/>
      <c r="FNG5" s="221"/>
      <c r="FNH5" s="221"/>
      <c r="FNI5" s="221"/>
      <c r="FNJ5" s="221"/>
      <c r="FNK5" s="221"/>
      <c r="FNL5" s="221"/>
      <c r="FNM5" s="221"/>
      <c r="FNN5" s="221"/>
      <c r="FNO5" s="221"/>
      <c r="FNP5" s="221"/>
      <c r="FNQ5" s="221"/>
      <c r="FNR5" s="221"/>
      <c r="FNS5" s="221"/>
      <c r="FNT5" s="221"/>
      <c r="FNU5" s="221"/>
      <c r="FNV5" s="221"/>
      <c r="FNW5" s="221"/>
      <c r="FNX5" s="221"/>
      <c r="FNY5" s="221"/>
      <c r="FNZ5" s="221"/>
      <c r="FOA5" s="221"/>
      <c r="FOB5" s="221"/>
      <c r="FOC5" s="221"/>
      <c r="FOD5" s="221"/>
      <c r="FOE5" s="221"/>
      <c r="FOF5" s="221"/>
      <c r="FOG5" s="221"/>
      <c r="FOH5" s="221"/>
      <c r="FOI5" s="221"/>
      <c r="FOJ5" s="221"/>
      <c r="FOK5" s="221"/>
      <c r="FOL5" s="221"/>
      <c r="FOM5" s="221"/>
      <c r="FON5" s="221"/>
      <c r="FOO5" s="221"/>
      <c r="FOP5" s="221"/>
      <c r="FOQ5" s="221"/>
      <c r="FOR5" s="221"/>
      <c r="FOS5" s="221"/>
      <c r="FOT5" s="221"/>
      <c r="FOU5" s="221"/>
      <c r="FOV5" s="221"/>
      <c r="FOW5" s="221"/>
      <c r="FOX5" s="221"/>
      <c r="FOY5" s="221"/>
      <c r="FOZ5" s="221"/>
      <c r="FPA5" s="221"/>
      <c r="FPB5" s="221"/>
      <c r="FPC5" s="221"/>
      <c r="FPD5" s="221"/>
      <c r="FPE5" s="221"/>
      <c r="FPF5" s="221"/>
      <c r="FPG5" s="221"/>
      <c r="FPH5" s="221"/>
      <c r="FPI5" s="221"/>
      <c r="FPJ5" s="221"/>
      <c r="FPK5" s="221"/>
      <c r="FPL5" s="221"/>
      <c r="FPM5" s="221"/>
      <c r="FPN5" s="221"/>
      <c r="FPO5" s="221"/>
      <c r="FPP5" s="221"/>
      <c r="FPQ5" s="221"/>
      <c r="FPR5" s="221"/>
      <c r="FPS5" s="221"/>
      <c r="FPT5" s="221"/>
      <c r="FPU5" s="221"/>
      <c r="FPV5" s="221"/>
      <c r="FPW5" s="221"/>
      <c r="FPX5" s="221"/>
      <c r="FPY5" s="221"/>
      <c r="FPZ5" s="221"/>
      <c r="FQA5" s="221"/>
      <c r="FQB5" s="221"/>
      <c r="FQC5" s="221"/>
      <c r="FQD5" s="221"/>
      <c r="FQE5" s="221"/>
      <c r="FQF5" s="221"/>
      <c r="FQG5" s="221"/>
      <c r="FQH5" s="221"/>
      <c r="FQI5" s="221"/>
      <c r="FQJ5" s="221"/>
      <c r="FQK5" s="221"/>
      <c r="FQL5" s="221"/>
      <c r="FQM5" s="221"/>
      <c r="FQN5" s="221"/>
      <c r="FQO5" s="221"/>
      <c r="FQP5" s="221"/>
      <c r="FQQ5" s="221"/>
      <c r="FQR5" s="221"/>
      <c r="FQS5" s="221"/>
      <c r="FQT5" s="221"/>
      <c r="FQU5" s="221"/>
      <c r="FQV5" s="221"/>
      <c r="FQW5" s="221"/>
      <c r="FQX5" s="221"/>
      <c r="FQY5" s="221"/>
      <c r="FQZ5" s="221"/>
      <c r="FRA5" s="221"/>
      <c r="FRB5" s="221"/>
      <c r="FRC5" s="221"/>
      <c r="FRD5" s="221"/>
      <c r="FRE5" s="221"/>
      <c r="FRF5" s="221"/>
      <c r="FRG5" s="221"/>
      <c r="FRH5" s="221"/>
      <c r="FRI5" s="221"/>
      <c r="FRJ5" s="221"/>
      <c r="FRK5" s="221"/>
      <c r="FRL5" s="221"/>
      <c r="FRM5" s="221"/>
      <c r="FRN5" s="221"/>
      <c r="FRO5" s="221"/>
      <c r="FRP5" s="221"/>
      <c r="FRQ5" s="221"/>
      <c r="FRR5" s="221"/>
      <c r="FRS5" s="221"/>
      <c r="FRT5" s="221"/>
      <c r="FRU5" s="221"/>
      <c r="FRV5" s="221"/>
      <c r="FRW5" s="221"/>
      <c r="FRX5" s="221"/>
      <c r="FRY5" s="221"/>
      <c r="FRZ5" s="221"/>
      <c r="FSA5" s="221"/>
      <c r="FSB5" s="221"/>
      <c r="FSC5" s="221"/>
      <c r="FSD5" s="221"/>
      <c r="FSE5" s="221"/>
      <c r="FSF5" s="221"/>
      <c r="FSG5" s="221"/>
      <c r="FSH5" s="221"/>
      <c r="FSI5" s="221"/>
      <c r="FSJ5" s="221"/>
      <c r="FSK5" s="221"/>
      <c r="FSL5" s="221"/>
      <c r="FSM5" s="221"/>
      <c r="FSN5" s="221"/>
      <c r="FSO5" s="221"/>
      <c r="FSP5" s="221"/>
      <c r="FSQ5" s="221"/>
      <c r="FSR5" s="221"/>
      <c r="FSS5" s="221"/>
      <c r="FST5" s="221"/>
      <c r="FSU5" s="221"/>
      <c r="FSV5" s="221"/>
      <c r="FSW5" s="221"/>
      <c r="FSX5" s="221"/>
      <c r="FSY5" s="221"/>
      <c r="FSZ5" s="221"/>
      <c r="FTA5" s="221"/>
      <c r="FTB5" s="221"/>
      <c r="FTC5" s="221"/>
      <c r="FTD5" s="221"/>
      <c r="FTE5" s="221"/>
      <c r="FTF5" s="221"/>
      <c r="FTG5" s="221"/>
      <c r="FTH5" s="221"/>
      <c r="FTI5" s="221"/>
      <c r="FTJ5" s="221"/>
      <c r="FTK5" s="221"/>
      <c r="FTL5" s="221"/>
      <c r="FTM5" s="221"/>
      <c r="FTN5" s="221"/>
      <c r="FTO5" s="221"/>
      <c r="FTP5" s="221"/>
      <c r="FTQ5" s="221"/>
      <c r="FTR5" s="221"/>
      <c r="FTS5" s="221"/>
      <c r="FTT5" s="221"/>
      <c r="FTU5" s="221"/>
      <c r="FTV5" s="221"/>
      <c r="FTW5" s="221"/>
      <c r="FTX5" s="221"/>
      <c r="FTY5" s="221"/>
      <c r="FTZ5" s="221"/>
      <c r="FUA5" s="221"/>
      <c r="FUB5" s="221"/>
      <c r="FUC5" s="221"/>
      <c r="FUD5" s="221"/>
      <c r="FUE5" s="221"/>
      <c r="FUF5" s="221"/>
      <c r="FUG5" s="221"/>
      <c r="FUH5" s="221"/>
      <c r="FUI5" s="221"/>
      <c r="FUJ5" s="221"/>
      <c r="FUK5" s="221"/>
      <c r="FUL5" s="221"/>
      <c r="FUM5" s="221"/>
      <c r="FUN5" s="221"/>
      <c r="FUO5" s="221"/>
      <c r="FUP5" s="221"/>
      <c r="FUQ5" s="221"/>
      <c r="FUR5" s="221"/>
      <c r="FUS5" s="221"/>
      <c r="FUT5" s="221"/>
      <c r="FUU5" s="221"/>
      <c r="FUV5" s="221"/>
      <c r="FUW5" s="221"/>
      <c r="FUX5" s="221"/>
      <c r="FUY5" s="221"/>
      <c r="FUZ5" s="221"/>
      <c r="FVA5" s="221"/>
      <c r="FVB5" s="221"/>
      <c r="FVC5" s="221"/>
      <c r="FVD5" s="221"/>
      <c r="FVE5" s="221"/>
      <c r="FVF5" s="221"/>
      <c r="FVG5" s="221"/>
      <c r="FVH5" s="221"/>
      <c r="FVI5" s="221"/>
      <c r="FVJ5" s="221"/>
      <c r="FVK5" s="221"/>
      <c r="FVL5" s="221"/>
      <c r="FVM5" s="221"/>
      <c r="FVN5" s="221"/>
      <c r="FVO5" s="221"/>
      <c r="FVP5" s="221"/>
      <c r="FVQ5" s="221"/>
      <c r="FVR5" s="221"/>
      <c r="FVS5" s="221"/>
      <c r="FVT5" s="221"/>
      <c r="FVU5" s="221"/>
      <c r="FVV5" s="221"/>
      <c r="FVW5" s="221"/>
      <c r="FVX5" s="221"/>
      <c r="FVY5" s="221"/>
      <c r="FVZ5" s="221"/>
      <c r="FWA5" s="221"/>
      <c r="FWB5" s="221"/>
      <c r="FWC5" s="221"/>
      <c r="FWD5" s="221"/>
      <c r="FWE5" s="221"/>
      <c r="FWF5" s="221"/>
      <c r="FWG5" s="221"/>
      <c r="FWH5" s="221"/>
      <c r="FWI5" s="221"/>
      <c r="FWJ5" s="221"/>
      <c r="FWK5" s="221"/>
      <c r="FWL5" s="221"/>
      <c r="FWM5" s="221"/>
      <c r="FWN5" s="221"/>
      <c r="FWO5" s="221"/>
      <c r="FWP5" s="221"/>
      <c r="FWQ5" s="221"/>
      <c r="FWR5" s="221"/>
      <c r="FWS5" s="221"/>
      <c r="FWT5" s="221"/>
      <c r="FWU5" s="221"/>
      <c r="FWV5" s="221"/>
      <c r="FWW5" s="221"/>
      <c r="FWX5" s="221"/>
      <c r="FWY5" s="221"/>
      <c r="FWZ5" s="221"/>
      <c r="FXA5" s="221"/>
      <c r="FXB5" s="221"/>
      <c r="FXC5" s="221"/>
      <c r="FXD5" s="221"/>
      <c r="FXE5" s="221"/>
      <c r="FXF5" s="221"/>
      <c r="FXG5" s="221"/>
      <c r="FXH5" s="221"/>
      <c r="FXI5" s="221"/>
      <c r="FXJ5" s="221"/>
      <c r="FXK5" s="221"/>
      <c r="FXL5" s="221"/>
      <c r="FXM5" s="221"/>
      <c r="FXN5" s="221"/>
      <c r="FXO5" s="221"/>
      <c r="FXP5" s="221"/>
      <c r="FXQ5" s="221"/>
      <c r="FXR5" s="221"/>
      <c r="FXS5" s="221"/>
      <c r="FXT5" s="221"/>
      <c r="FXU5" s="221"/>
      <c r="FXV5" s="221"/>
      <c r="FXW5" s="221"/>
      <c r="FXX5" s="221"/>
      <c r="FXY5" s="221"/>
      <c r="FXZ5" s="221"/>
      <c r="FYA5" s="221"/>
      <c r="FYB5" s="221"/>
      <c r="FYC5" s="221"/>
      <c r="FYD5" s="221"/>
      <c r="FYE5" s="221"/>
      <c r="FYF5" s="221"/>
      <c r="FYG5" s="221"/>
      <c r="FYH5" s="221"/>
      <c r="FYI5" s="221"/>
      <c r="FYJ5" s="221"/>
      <c r="FYK5" s="221"/>
      <c r="FYL5" s="221"/>
      <c r="FYM5" s="221"/>
      <c r="FYN5" s="221"/>
      <c r="FYO5" s="221"/>
      <c r="FYP5" s="221"/>
      <c r="FYQ5" s="221"/>
      <c r="FYR5" s="221"/>
      <c r="FYS5" s="221"/>
      <c r="FYT5" s="221"/>
      <c r="FYU5" s="221"/>
      <c r="FYV5" s="221"/>
      <c r="FYW5" s="221"/>
      <c r="FYX5" s="221"/>
      <c r="FYY5" s="221"/>
      <c r="FYZ5" s="221"/>
      <c r="FZA5" s="221"/>
      <c r="FZB5" s="221"/>
      <c r="FZC5" s="221"/>
      <c r="FZD5" s="221"/>
      <c r="FZE5" s="221"/>
      <c r="FZF5" s="221"/>
      <c r="FZG5" s="221"/>
      <c r="FZH5" s="221"/>
      <c r="FZI5" s="221"/>
      <c r="FZJ5" s="221"/>
      <c r="FZK5" s="221"/>
      <c r="FZL5" s="221"/>
      <c r="FZM5" s="221"/>
      <c r="FZN5" s="221"/>
      <c r="FZO5" s="221"/>
      <c r="FZP5" s="221"/>
      <c r="FZQ5" s="221"/>
      <c r="FZR5" s="221"/>
      <c r="FZS5" s="221"/>
      <c r="FZT5" s="221"/>
      <c r="FZU5" s="221"/>
      <c r="FZV5" s="221"/>
      <c r="FZW5" s="221"/>
      <c r="FZX5" s="221"/>
      <c r="FZY5" s="221"/>
      <c r="FZZ5" s="221"/>
      <c r="GAA5" s="221"/>
      <c r="GAB5" s="221"/>
      <c r="GAC5" s="221"/>
      <c r="GAD5" s="221"/>
      <c r="GAE5" s="221"/>
      <c r="GAF5" s="221"/>
      <c r="GAG5" s="221"/>
      <c r="GAH5" s="221"/>
      <c r="GAI5" s="221"/>
      <c r="GAJ5" s="221"/>
      <c r="GAK5" s="221"/>
      <c r="GAL5" s="221"/>
      <c r="GAM5" s="221"/>
      <c r="GAN5" s="221"/>
      <c r="GAO5" s="221"/>
      <c r="GAP5" s="221"/>
      <c r="GAQ5" s="221"/>
      <c r="GAR5" s="221"/>
      <c r="GAS5" s="221"/>
      <c r="GAT5" s="221"/>
      <c r="GAU5" s="221"/>
      <c r="GAV5" s="221"/>
      <c r="GAW5" s="221"/>
      <c r="GAX5" s="221"/>
      <c r="GAY5" s="221"/>
      <c r="GAZ5" s="221"/>
      <c r="GBA5" s="221"/>
      <c r="GBB5" s="221"/>
      <c r="GBC5" s="221"/>
      <c r="GBD5" s="221"/>
      <c r="GBE5" s="221"/>
      <c r="GBF5" s="221"/>
      <c r="GBG5" s="221"/>
      <c r="GBH5" s="221"/>
      <c r="GBI5" s="221"/>
      <c r="GBJ5" s="221"/>
      <c r="GBK5" s="221"/>
      <c r="GBL5" s="221"/>
      <c r="GBM5" s="221"/>
      <c r="GBN5" s="221"/>
      <c r="GBO5" s="221"/>
      <c r="GBP5" s="221"/>
      <c r="GBQ5" s="221"/>
      <c r="GBR5" s="221"/>
      <c r="GBS5" s="221"/>
      <c r="GBT5" s="221"/>
      <c r="GBU5" s="221"/>
      <c r="GBV5" s="221"/>
      <c r="GBW5" s="221"/>
      <c r="GBX5" s="221"/>
      <c r="GBY5" s="221"/>
      <c r="GBZ5" s="221"/>
      <c r="GCA5" s="221"/>
      <c r="GCB5" s="221"/>
      <c r="GCC5" s="221"/>
      <c r="GCD5" s="221"/>
      <c r="GCE5" s="221"/>
      <c r="GCF5" s="221"/>
      <c r="GCG5" s="221"/>
      <c r="GCH5" s="221"/>
      <c r="GCI5" s="221"/>
      <c r="GCJ5" s="221"/>
      <c r="GCK5" s="221"/>
      <c r="GCL5" s="221"/>
      <c r="GCM5" s="221"/>
      <c r="GCN5" s="221"/>
      <c r="GCO5" s="221"/>
      <c r="GCP5" s="221"/>
      <c r="GCQ5" s="221"/>
      <c r="GCR5" s="221"/>
      <c r="GCS5" s="221"/>
      <c r="GCT5" s="221"/>
      <c r="GCU5" s="221"/>
      <c r="GCV5" s="221"/>
      <c r="GCW5" s="221"/>
      <c r="GCX5" s="221"/>
      <c r="GCY5" s="221"/>
      <c r="GCZ5" s="221"/>
      <c r="GDA5" s="221"/>
      <c r="GDB5" s="221"/>
      <c r="GDC5" s="221"/>
      <c r="GDD5" s="221"/>
      <c r="GDE5" s="221"/>
      <c r="GDF5" s="221"/>
      <c r="GDG5" s="221"/>
      <c r="GDH5" s="221"/>
      <c r="GDI5" s="221"/>
      <c r="GDJ5" s="221"/>
      <c r="GDK5" s="221"/>
      <c r="GDL5" s="221"/>
      <c r="GDM5" s="221"/>
      <c r="GDN5" s="221"/>
      <c r="GDO5" s="221"/>
      <c r="GDP5" s="221"/>
      <c r="GDQ5" s="221"/>
      <c r="GDR5" s="221"/>
      <c r="GDS5" s="221"/>
      <c r="GDT5" s="221"/>
      <c r="GDU5" s="221"/>
      <c r="GDV5" s="221"/>
      <c r="GDW5" s="221"/>
      <c r="GDX5" s="221"/>
      <c r="GDY5" s="221"/>
      <c r="GDZ5" s="221"/>
      <c r="GEA5" s="221"/>
      <c r="GEB5" s="221"/>
      <c r="GEC5" s="221"/>
      <c r="GED5" s="221"/>
      <c r="GEE5" s="221"/>
      <c r="GEF5" s="221"/>
      <c r="GEG5" s="221"/>
      <c r="GEH5" s="221"/>
      <c r="GEI5" s="221"/>
      <c r="GEJ5" s="221"/>
      <c r="GEK5" s="221"/>
      <c r="GEL5" s="221"/>
      <c r="GEM5" s="221"/>
      <c r="GEN5" s="221"/>
      <c r="GEO5" s="221"/>
      <c r="GEP5" s="221"/>
      <c r="GEQ5" s="221"/>
      <c r="GER5" s="221"/>
      <c r="GES5" s="221"/>
      <c r="GET5" s="221"/>
      <c r="GEU5" s="221"/>
      <c r="GEV5" s="221"/>
      <c r="GEW5" s="221"/>
      <c r="GEX5" s="221"/>
      <c r="GEY5" s="221"/>
      <c r="GEZ5" s="221"/>
      <c r="GFA5" s="221"/>
      <c r="GFB5" s="221"/>
      <c r="GFC5" s="221"/>
      <c r="GFD5" s="221"/>
      <c r="GFE5" s="221"/>
      <c r="GFF5" s="221"/>
      <c r="GFG5" s="221"/>
      <c r="GFH5" s="221"/>
      <c r="GFI5" s="221"/>
      <c r="GFJ5" s="221"/>
      <c r="GFK5" s="221"/>
      <c r="GFL5" s="221"/>
      <c r="GFM5" s="221"/>
      <c r="GFN5" s="221"/>
      <c r="GFO5" s="221"/>
      <c r="GFP5" s="221"/>
      <c r="GFQ5" s="221"/>
      <c r="GFR5" s="221"/>
      <c r="GFS5" s="221"/>
      <c r="GFT5" s="221"/>
      <c r="GFU5" s="221"/>
      <c r="GFV5" s="221"/>
      <c r="GFW5" s="221"/>
      <c r="GFX5" s="221"/>
      <c r="GFY5" s="221"/>
      <c r="GFZ5" s="221"/>
      <c r="GGA5" s="221"/>
      <c r="GGB5" s="221"/>
      <c r="GGC5" s="221"/>
      <c r="GGD5" s="221"/>
      <c r="GGE5" s="221"/>
      <c r="GGF5" s="221"/>
      <c r="GGG5" s="221"/>
      <c r="GGH5" s="221"/>
      <c r="GGI5" s="221"/>
      <c r="GGJ5" s="221"/>
      <c r="GGK5" s="221"/>
      <c r="GGL5" s="221"/>
      <c r="GGM5" s="221"/>
      <c r="GGN5" s="221"/>
      <c r="GGO5" s="221"/>
      <c r="GGP5" s="221"/>
      <c r="GGQ5" s="221"/>
      <c r="GGR5" s="221"/>
      <c r="GGS5" s="221"/>
      <c r="GGT5" s="221"/>
      <c r="GGU5" s="221"/>
      <c r="GGV5" s="221"/>
      <c r="GGW5" s="221"/>
      <c r="GGX5" s="221"/>
      <c r="GGY5" s="221"/>
      <c r="GGZ5" s="221"/>
      <c r="GHA5" s="221"/>
      <c r="GHB5" s="221"/>
      <c r="GHC5" s="221"/>
      <c r="GHD5" s="221"/>
      <c r="GHE5" s="221"/>
      <c r="GHF5" s="221"/>
      <c r="GHG5" s="221"/>
      <c r="GHH5" s="221"/>
      <c r="GHI5" s="221"/>
      <c r="GHJ5" s="221"/>
      <c r="GHK5" s="221"/>
      <c r="GHL5" s="221"/>
      <c r="GHM5" s="221"/>
      <c r="GHN5" s="221"/>
      <c r="GHO5" s="221"/>
      <c r="GHP5" s="221"/>
      <c r="GHQ5" s="221"/>
      <c r="GHR5" s="221"/>
      <c r="GHS5" s="221"/>
      <c r="GHT5" s="221"/>
      <c r="GHU5" s="221"/>
      <c r="GHV5" s="221"/>
      <c r="GHW5" s="221"/>
      <c r="GHX5" s="221"/>
      <c r="GHY5" s="221"/>
      <c r="GHZ5" s="221"/>
      <c r="GIA5" s="221"/>
      <c r="GIB5" s="221"/>
      <c r="GIC5" s="221"/>
      <c r="GID5" s="221"/>
      <c r="GIE5" s="221"/>
      <c r="GIF5" s="221"/>
      <c r="GIG5" s="221"/>
      <c r="GIH5" s="221"/>
      <c r="GII5" s="221"/>
      <c r="GIJ5" s="221"/>
      <c r="GIK5" s="221"/>
      <c r="GIL5" s="221"/>
      <c r="GIM5" s="221"/>
      <c r="GIN5" s="221"/>
      <c r="GIO5" s="221"/>
      <c r="GIP5" s="221"/>
      <c r="GIQ5" s="221"/>
      <c r="GIR5" s="221"/>
      <c r="GIS5" s="221"/>
      <c r="GIT5" s="221"/>
      <c r="GIU5" s="221"/>
      <c r="GIV5" s="221"/>
      <c r="GIW5" s="221"/>
      <c r="GIX5" s="221"/>
      <c r="GIY5" s="221"/>
      <c r="GIZ5" s="221"/>
      <c r="GJA5" s="221"/>
      <c r="GJB5" s="221"/>
      <c r="GJC5" s="221"/>
      <c r="GJD5" s="221"/>
      <c r="GJE5" s="221"/>
      <c r="GJF5" s="221"/>
      <c r="GJG5" s="221"/>
      <c r="GJH5" s="221"/>
      <c r="GJI5" s="221"/>
      <c r="GJJ5" s="221"/>
      <c r="GJK5" s="221"/>
      <c r="GJL5" s="221"/>
      <c r="GJM5" s="221"/>
      <c r="GJN5" s="221"/>
      <c r="GJO5" s="221"/>
      <c r="GJP5" s="221"/>
      <c r="GJQ5" s="221"/>
      <c r="GJR5" s="221"/>
      <c r="GJS5" s="221"/>
      <c r="GJT5" s="221"/>
      <c r="GJU5" s="221"/>
      <c r="GJV5" s="221"/>
      <c r="GJW5" s="221"/>
      <c r="GJX5" s="221"/>
      <c r="GJY5" s="221"/>
      <c r="GJZ5" s="221"/>
      <c r="GKA5" s="221"/>
      <c r="GKB5" s="221"/>
      <c r="GKC5" s="221"/>
      <c r="GKD5" s="221"/>
      <c r="GKE5" s="221"/>
      <c r="GKF5" s="221"/>
      <c r="GKG5" s="221"/>
      <c r="GKH5" s="221"/>
      <c r="GKI5" s="221"/>
      <c r="GKJ5" s="221"/>
      <c r="GKK5" s="221"/>
      <c r="GKL5" s="221"/>
      <c r="GKM5" s="221"/>
      <c r="GKN5" s="221"/>
      <c r="GKO5" s="221"/>
      <c r="GKP5" s="221"/>
      <c r="GKQ5" s="221"/>
      <c r="GKR5" s="221"/>
      <c r="GKS5" s="221"/>
      <c r="GKT5" s="221"/>
      <c r="GKU5" s="221"/>
      <c r="GKV5" s="221"/>
      <c r="GKW5" s="221"/>
      <c r="GKX5" s="221"/>
      <c r="GKY5" s="221"/>
      <c r="GKZ5" s="221"/>
      <c r="GLA5" s="221"/>
      <c r="GLB5" s="221"/>
      <c r="GLC5" s="221"/>
      <c r="GLD5" s="221"/>
      <c r="GLE5" s="221"/>
      <c r="GLF5" s="221"/>
      <c r="GLG5" s="221"/>
      <c r="GLH5" s="221"/>
      <c r="GLI5" s="221"/>
      <c r="GLJ5" s="221"/>
      <c r="GLK5" s="221"/>
      <c r="GLL5" s="221"/>
      <c r="GLM5" s="221"/>
      <c r="GLN5" s="221"/>
      <c r="GLO5" s="221"/>
      <c r="GLP5" s="221"/>
      <c r="GLQ5" s="221"/>
      <c r="GLR5" s="221"/>
      <c r="GLS5" s="221"/>
      <c r="GLT5" s="221"/>
      <c r="GLU5" s="221"/>
      <c r="GLV5" s="221"/>
      <c r="GLW5" s="221"/>
      <c r="GLX5" s="221"/>
      <c r="GLY5" s="221"/>
      <c r="GLZ5" s="221"/>
      <c r="GMA5" s="221"/>
      <c r="GMB5" s="221"/>
      <c r="GMC5" s="221"/>
      <c r="GMD5" s="221"/>
      <c r="GME5" s="221"/>
      <c r="GMF5" s="221"/>
      <c r="GMG5" s="221"/>
      <c r="GMH5" s="221"/>
      <c r="GMI5" s="221"/>
      <c r="GMJ5" s="221"/>
      <c r="GMK5" s="221"/>
      <c r="GML5" s="221"/>
      <c r="GMM5" s="221"/>
      <c r="GMN5" s="221"/>
      <c r="GMO5" s="221"/>
      <c r="GMP5" s="221"/>
      <c r="GMQ5" s="221"/>
      <c r="GMR5" s="221"/>
      <c r="GMS5" s="221"/>
      <c r="GMT5" s="221"/>
      <c r="GMU5" s="221"/>
      <c r="GMV5" s="221"/>
      <c r="GMW5" s="221"/>
      <c r="GMX5" s="221"/>
      <c r="GMY5" s="221"/>
      <c r="GMZ5" s="221"/>
      <c r="GNA5" s="221"/>
      <c r="GNB5" s="221"/>
      <c r="GNC5" s="221"/>
      <c r="GND5" s="221"/>
      <c r="GNE5" s="221"/>
      <c r="GNF5" s="221"/>
      <c r="GNG5" s="221"/>
      <c r="GNH5" s="221"/>
      <c r="GNI5" s="221"/>
      <c r="GNJ5" s="221"/>
      <c r="GNK5" s="221"/>
      <c r="GNL5" s="221"/>
      <c r="GNM5" s="221"/>
      <c r="GNN5" s="221"/>
      <c r="GNO5" s="221"/>
      <c r="GNP5" s="221"/>
      <c r="GNQ5" s="221"/>
      <c r="GNR5" s="221"/>
      <c r="GNS5" s="221"/>
      <c r="GNT5" s="221"/>
      <c r="GNU5" s="221"/>
      <c r="GNV5" s="221"/>
      <c r="GNW5" s="221"/>
      <c r="GNX5" s="221"/>
      <c r="GNY5" s="221"/>
      <c r="GNZ5" s="221"/>
      <c r="GOA5" s="221"/>
      <c r="GOB5" s="221"/>
      <c r="GOC5" s="221"/>
      <c r="GOD5" s="221"/>
      <c r="GOE5" s="221"/>
      <c r="GOF5" s="221"/>
      <c r="GOG5" s="221"/>
      <c r="GOH5" s="221"/>
      <c r="GOI5" s="221"/>
      <c r="GOJ5" s="221"/>
      <c r="GOK5" s="221"/>
      <c r="GOL5" s="221"/>
      <c r="GOM5" s="221"/>
      <c r="GON5" s="221"/>
      <c r="GOO5" s="221"/>
      <c r="GOP5" s="221"/>
      <c r="GOQ5" s="221"/>
      <c r="GOR5" s="221"/>
      <c r="GOS5" s="221"/>
      <c r="GOT5" s="221"/>
      <c r="GOU5" s="221"/>
      <c r="GOV5" s="221"/>
      <c r="GOW5" s="221"/>
      <c r="GOX5" s="221"/>
      <c r="GOY5" s="221"/>
      <c r="GOZ5" s="221"/>
      <c r="GPA5" s="221"/>
      <c r="GPB5" s="221"/>
      <c r="GPC5" s="221"/>
      <c r="GPD5" s="221"/>
      <c r="GPE5" s="221"/>
      <c r="GPF5" s="221"/>
      <c r="GPG5" s="221"/>
      <c r="GPH5" s="221"/>
      <c r="GPI5" s="221"/>
      <c r="GPJ5" s="221"/>
      <c r="GPK5" s="221"/>
      <c r="GPL5" s="221"/>
      <c r="GPM5" s="221"/>
      <c r="GPN5" s="221"/>
      <c r="GPO5" s="221"/>
      <c r="GPP5" s="221"/>
      <c r="GPQ5" s="221"/>
      <c r="GPR5" s="221"/>
      <c r="GPS5" s="221"/>
      <c r="GPT5" s="221"/>
      <c r="GPU5" s="221"/>
      <c r="GPV5" s="221"/>
      <c r="GPW5" s="221"/>
      <c r="GPX5" s="221"/>
      <c r="GPY5" s="221"/>
      <c r="GPZ5" s="221"/>
      <c r="GQA5" s="221"/>
      <c r="GQB5" s="221"/>
      <c r="GQC5" s="221"/>
      <c r="GQD5" s="221"/>
      <c r="GQE5" s="221"/>
      <c r="GQF5" s="221"/>
      <c r="GQG5" s="221"/>
      <c r="GQH5" s="221"/>
      <c r="GQI5" s="221"/>
      <c r="GQJ5" s="221"/>
      <c r="GQK5" s="221"/>
      <c r="GQL5" s="221"/>
      <c r="GQM5" s="221"/>
      <c r="GQN5" s="221"/>
      <c r="GQO5" s="221"/>
      <c r="GQP5" s="221"/>
      <c r="GQQ5" s="221"/>
      <c r="GQR5" s="221"/>
      <c r="GQS5" s="221"/>
      <c r="GQT5" s="221"/>
      <c r="GQU5" s="221"/>
      <c r="GQV5" s="221"/>
      <c r="GQW5" s="221"/>
      <c r="GQX5" s="221"/>
      <c r="GQY5" s="221"/>
      <c r="GQZ5" s="221"/>
      <c r="GRA5" s="221"/>
      <c r="GRB5" s="221"/>
      <c r="GRC5" s="221"/>
      <c r="GRD5" s="221"/>
      <c r="GRE5" s="221"/>
      <c r="GRF5" s="221"/>
      <c r="GRG5" s="221"/>
      <c r="GRH5" s="221"/>
      <c r="GRI5" s="221"/>
      <c r="GRJ5" s="221"/>
      <c r="GRK5" s="221"/>
      <c r="GRL5" s="221"/>
      <c r="GRM5" s="221"/>
      <c r="GRN5" s="221"/>
      <c r="GRO5" s="221"/>
      <c r="GRP5" s="221"/>
      <c r="GRQ5" s="221"/>
      <c r="GRR5" s="221"/>
      <c r="GRS5" s="221"/>
      <c r="GRT5" s="221"/>
      <c r="GRU5" s="221"/>
      <c r="GRV5" s="221"/>
      <c r="GRW5" s="221"/>
      <c r="GRX5" s="221"/>
      <c r="GRY5" s="221"/>
      <c r="GRZ5" s="221"/>
      <c r="GSA5" s="221"/>
      <c r="GSB5" s="221"/>
      <c r="GSC5" s="221"/>
      <c r="GSD5" s="221"/>
      <c r="GSE5" s="221"/>
      <c r="GSF5" s="221"/>
      <c r="GSG5" s="221"/>
      <c r="GSH5" s="221"/>
      <c r="GSI5" s="221"/>
      <c r="GSJ5" s="221"/>
      <c r="GSK5" s="221"/>
      <c r="GSL5" s="221"/>
      <c r="GSM5" s="221"/>
      <c r="GSN5" s="221"/>
      <c r="GSO5" s="221"/>
      <c r="GSP5" s="221"/>
      <c r="GSQ5" s="221"/>
      <c r="GSR5" s="221"/>
      <c r="GSS5" s="221"/>
      <c r="GST5" s="221"/>
      <c r="GSU5" s="221"/>
      <c r="GSV5" s="221"/>
      <c r="GSW5" s="221"/>
      <c r="GSX5" s="221"/>
      <c r="GSY5" s="221"/>
      <c r="GSZ5" s="221"/>
      <c r="GTA5" s="221"/>
      <c r="GTB5" s="221"/>
      <c r="GTC5" s="221"/>
      <c r="GTD5" s="221"/>
      <c r="GTE5" s="221"/>
      <c r="GTF5" s="221"/>
      <c r="GTG5" s="221"/>
      <c r="GTH5" s="221"/>
      <c r="GTI5" s="221"/>
      <c r="GTJ5" s="221"/>
      <c r="GTK5" s="221"/>
      <c r="GTL5" s="221"/>
      <c r="GTM5" s="221"/>
      <c r="GTN5" s="221"/>
      <c r="GTO5" s="221"/>
      <c r="GTP5" s="221"/>
      <c r="GTQ5" s="221"/>
      <c r="GTR5" s="221"/>
      <c r="GTS5" s="221"/>
      <c r="GTT5" s="221"/>
      <c r="GTU5" s="221"/>
      <c r="GTV5" s="221"/>
      <c r="GTW5" s="221"/>
      <c r="GTX5" s="221"/>
      <c r="GTY5" s="221"/>
      <c r="GTZ5" s="221"/>
      <c r="GUA5" s="221"/>
      <c r="GUB5" s="221"/>
      <c r="GUC5" s="221"/>
      <c r="GUD5" s="221"/>
      <c r="GUE5" s="221"/>
      <c r="GUF5" s="221"/>
      <c r="GUG5" s="221"/>
      <c r="GUH5" s="221"/>
      <c r="GUI5" s="221"/>
      <c r="GUJ5" s="221"/>
      <c r="GUK5" s="221"/>
      <c r="GUL5" s="221"/>
      <c r="GUM5" s="221"/>
      <c r="GUN5" s="221"/>
      <c r="GUO5" s="221"/>
      <c r="GUP5" s="221"/>
      <c r="GUQ5" s="221"/>
      <c r="GUR5" s="221"/>
      <c r="GUS5" s="221"/>
      <c r="GUT5" s="221"/>
      <c r="GUU5" s="221"/>
      <c r="GUV5" s="221"/>
      <c r="GUW5" s="221"/>
      <c r="GUX5" s="221"/>
      <c r="GUY5" s="221"/>
      <c r="GUZ5" s="221"/>
      <c r="GVA5" s="221"/>
      <c r="GVB5" s="221"/>
      <c r="GVC5" s="221"/>
      <c r="GVD5" s="221"/>
      <c r="GVE5" s="221"/>
      <c r="GVF5" s="221"/>
      <c r="GVG5" s="221"/>
      <c r="GVH5" s="221"/>
      <c r="GVI5" s="221"/>
      <c r="GVJ5" s="221"/>
      <c r="GVK5" s="221"/>
      <c r="GVL5" s="221"/>
      <c r="GVM5" s="221"/>
      <c r="GVN5" s="221"/>
      <c r="GVO5" s="221"/>
      <c r="GVP5" s="221"/>
      <c r="GVQ5" s="221"/>
      <c r="GVR5" s="221"/>
      <c r="GVS5" s="221"/>
      <c r="GVT5" s="221"/>
      <c r="GVU5" s="221"/>
      <c r="GVV5" s="221"/>
      <c r="GVW5" s="221"/>
      <c r="GVX5" s="221"/>
      <c r="GVY5" s="221"/>
      <c r="GVZ5" s="221"/>
      <c r="GWA5" s="221"/>
      <c r="GWB5" s="221"/>
      <c r="GWC5" s="221"/>
      <c r="GWD5" s="221"/>
      <c r="GWE5" s="221"/>
      <c r="GWF5" s="221"/>
      <c r="GWG5" s="221"/>
      <c r="GWH5" s="221"/>
      <c r="GWI5" s="221"/>
      <c r="GWJ5" s="221"/>
      <c r="GWK5" s="221"/>
      <c r="GWL5" s="221"/>
      <c r="GWM5" s="221"/>
      <c r="GWN5" s="221"/>
      <c r="GWO5" s="221"/>
      <c r="GWP5" s="221"/>
      <c r="GWQ5" s="221"/>
      <c r="GWR5" s="221"/>
      <c r="GWS5" s="221"/>
      <c r="GWT5" s="221"/>
      <c r="GWU5" s="221"/>
      <c r="GWV5" s="221"/>
      <c r="GWW5" s="221"/>
      <c r="GWX5" s="221"/>
      <c r="GWY5" s="221"/>
      <c r="GWZ5" s="221"/>
      <c r="GXA5" s="221"/>
      <c r="GXB5" s="221"/>
      <c r="GXC5" s="221"/>
      <c r="GXD5" s="221"/>
      <c r="GXE5" s="221"/>
      <c r="GXF5" s="221"/>
      <c r="GXG5" s="221"/>
      <c r="GXH5" s="221"/>
      <c r="GXI5" s="221"/>
      <c r="GXJ5" s="221"/>
      <c r="GXK5" s="221"/>
      <c r="GXL5" s="221"/>
      <c r="GXM5" s="221"/>
      <c r="GXN5" s="221"/>
      <c r="GXO5" s="221"/>
      <c r="GXP5" s="221"/>
      <c r="GXQ5" s="221"/>
      <c r="GXR5" s="221"/>
      <c r="GXS5" s="221"/>
      <c r="GXT5" s="221"/>
      <c r="GXU5" s="221"/>
      <c r="GXV5" s="221"/>
      <c r="GXW5" s="221"/>
      <c r="GXX5" s="221"/>
      <c r="GXY5" s="221"/>
      <c r="GXZ5" s="221"/>
      <c r="GYA5" s="221"/>
      <c r="GYB5" s="221"/>
      <c r="GYC5" s="221"/>
      <c r="GYD5" s="221"/>
      <c r="GYE5" s="221"/>
      <c r="GYF5" s="221"/>
      <c r="GYG5" s="221"/>
      <c r="GYH5" s="221"/>
      <c r="GYI5" s="221"/>
      <c r="GYJ5" s="221"/>
      <c r="GYK5" s="221"/>
      <c r="GYL5" s="221"/>
      <c r="GYM5" s="221"/>
      <c r="GYN5" s="221"/>
      <c r="GYO5" s="221"/>
      <c r="GYP5" s="221"/>
      <c r="GYQ5" s="221"/>
      <c r="GYR5" s="221"/>
      <c r="GYS5" s="221"/>
      <c r="GYT5" s="221"/>
      <c r="GYU5" s="221"/>
      <c r="GYV5" s="221"/>
      <c r="GYW5" s="221"/>
      <c r="GYX5" s="221"/>
      <c r="GYY5" s="221"/>
      <c r="GYZ5" s="221"/>
      <c r="GZA5" s="221"/>
      <c r="GZB5" s="221"/>
      <c r="GZC5" s="221"/>
      <c r="GZD5" s="221"/>
      <c r="GZE5" s="221"/>
      <c r="GZF5" s="221"/>
      <c r="GZG5" s="221"/>
      <c r="GZH5" s="221"/>
      <c r="GZI5" s="221"/>
      <c r="GZJ5" s="221"/>
      <c r="GZK5" s="221"/>
      <c r="GZL5" s="221"/>
      <c r="GZM5" s="221"/>
      <c r="GZN5" s="221"/>
      <c r="GZO5" s="221"/>
      <c r="GZP5" s="221"/>
      <c r="GZQ5" s="221"/>
      <c r="GZR5" s="221"/>
      <c r="GZS5" s="221"/>
      <c r="GZT5" s="221"/>
      <c r="GZU5" s="221"/>
      <c r="GZV5" s="221"/>
      <c r="GZW5" s="221"/>
      <c r="GZX5" s="221"/>
      <c r="GZY5" s="221"/>
      <c r="GZZ5" s="221"/>
      <c r="HAA5" s="221"/>
      <c r="HAB5" s="221"/>
      <c r="HAC5" s="221"/>
      <c r="HAD5" s="221"/>
      <c r="HAE5" s="221"/>
      <c r="HAF5" s="221"/>
      <c r="HAG5" s="221"/>
      <c r="HAH5" s="221"/>
      <c r="HAI5" s="221"/>
      <c r="HAJ5" s="221"/>
      <c r="HAK5" s="221"/>
      <c r="HAL5" s="221"/>
      <c r="HAM5" s="221"/>
      <c r="HAN5" s="221"/>
      <c r="HAO5" s="221"/>
      <c r="HAP5" s="221"/>
      <c r="HAQ5" s="221"/>
      <c r="HAR5" s="221"/>
      <c r="HAS5" s="221"/>
      <c r="HAT5" s="221"/>
      <c r="HAU5" s="221"/>
      <c r="HAV5" s="221"/>
      <c r="HAW5" s="221"/>
      <c r="HAX5" s="221"/>
      <c r="HAY5" s="221"/>
      <c r="HAZ5" s="221"/>
      <c r="HBA5" s="221"/>
      <c r="HBB5" s="221"/>
      <c r="HBC5" s="221"/>
      <c r="HBD5" s="221"/>
      <c r="HBE5" s="221"/>
      <c r="HBF5" s="221"/>
      <c r="HBG5" s="221"/>
      <c r="HBH5" s="221"/>
      <c r="HBI5" s="221"/>
      <c r="HBJ5" s="221"/>
      <c r="HBK5" s="221"/>
      <c r="HBL5" s="221"/>
      <c r="HBM5" s="221"/>
      <c r="HBN5" s="221"/>
      <c r="HBO5" s="221"/>
      <c r="HBP5" s="221"/>
      <c r="HBQ5" s="221"/>
      <c r="HBR5" s="221"/>
      <c r="HBS5" s="221"/>
      <c r="HBT5" s="221"/>
      <c r="HBU5" s="221"/>
      <c r="HBV5" s="221"/>
      <c r="HBW5" s="221"/>
      <c r="HBX5" s="221"/>
      <c r="HBY5" s="221"/>
      <c r="HBZ5" s="221"/>
      <c r="HCA5" s="221"/>
      <c r="HCB5" s="221"/>
      <c r="HCC5" s="221"/>
      <c r="HCD5" s="221"/>
      <c r="HCE5" s="221"/>
      <c r="HCF5" s="221"/>
      <c r="HCG5" s="221"/>
      <c r="HCH5" s="221"/>
      <c r="HCI5" s="221"/>
      <c r="HCJ5" s="221"/>
      <c r="HCK5" s="221"/>
      <c r="HCL5" s="221"/>
      <c r="HCM5" s="221"/>
      <c r="HCN5" s="221"/>
      <c r="HCO5" s="221"/>
      <c r="HCP5" s="221"/>
      <c r="HCQ5" s="221"/>
      <c r="HCR5" s="221"/>
      <c r="HCS5" s="221"/>
      <c r="HCT5" s="221"/>
      <c r="HCU5" s="221"/>
      <c r="HCV5" s="221"/>
      <c r="HCW5" s="221"/>
      <c r="HCX5" s="221"/>
      <c r="HCY5" s="221"/>
      <c r="HCZ5" s="221"/>
      <c r="HDA5" s="221"/>
      <c r="HDB5" s="221"/>
      <c r="HDC5" s="221"/>
      <c r="HDD5" s="221"/>
      <c r="HDE5" s="221"/>
      <c r="HDF5" s="221"/>
      <c r="HDG5" s="221"/>
      <c r="HDH5" s="221"/>
      <c r="HDI5" s="221"/>
      <c r="HDJ5" s="221"/>
      <c r="HDK5" s="221"/>
      <c r="HDL5" s="221"/>
      <c r="HDM5" s="221"/>
      <c r="HDN5" s="221"/>
      <c r="HDO5" s="221"/>
      <c r="HDP5" s="221"/>
      <c r="HDQ5" s="221"/>
      <c r="HDR5" s="221"/>
      <c r="HDS5" s="221"/>
      <c r="HDT5" s="221"/>
      <c r="HDU5" s="221"/>
      <c r="HDV5" s="221"/>
      <c r="HDW5" s="221"/>
      <c r="HDX5" s="221"/>
      <c r="HDY5" s="221"/>
      <c r="HDZ5" s="221"/>
      <c r="HEA5" s="221"/>
      <c r="HEB5" s="221"/>
      <c r="HEC5" s="221"/>
      <c r="HED5" s="221"/>
      <c r="HEE5" s="221"/>
      <c r="HEF5" s="221"/>
      <c r="HEG5" s="221"/>
      <c r="HEH5" s="221"/>
      <c r="HEI5" s="221"/>
      <c r="HEJ5" s="221"/>
      <c r="HEK5" s="221"/>
      <c r="HEL5" s="221"/>
      <c r="HEM5" s="221"/>
      <c r="HEN5" s="221"/>
      <c r="HEO5" s="221"/>
      <c r="HEP5" s="221"/>
      <c r="HEQ5" s="221"/>
      <c r="HER5" s="221"/>
      <c r="HES5" s="221"/>
      <c r="HET5" s="221"/>
      <c r="HEU5" s="221"/>
      <c r="HEV5" s="221"/>
      <c r="HEW5" s="221"/>
      <c r="HEX5" s="221"/>
      <c r="HEY5" s="221"/>
      <c r="HEZ5" s="221"/>
      <c r="HFA5" s="221"/>
      <c r="HFB5" s="221"/>
      <c r="HFC5" s="221"/>
      <c r="HFD5" s="221"/>
      <c r="HFE5" s="221"/>
      <c r="HFF5" s="221"/>
      <c r="HFG5" s="221"/>
      <c r="HFH5" s="221"/>
      <c r="HFI5" s="221"/>
      <c r="HFJ5" s="221"/>
      <c r="HFK5" s="221"/>
      <c r="HFL5" s="221"/>
      <c r="HFM5" s="221"/>
      <c r="HFN5" s="221"/>
      <c r="HFO5" s="221"/>
      <c r="HFP5" s="221"/>
      <c r="HFQ5" s="221"/>
      <c r="HFR5" s="221"/>
      <c r="HFS5" s="221"/>
      <c r="HFT5" s="221"/>
      <c r="HFU5" s="221"/>
      <c r="HFV5" s="221"/>
      <c r="HFW5" s="221"/>
      <c r="HFX5" s="221"/>
      <c r="HFY5" s="221"/>
      <c r="HFZ5" s="221"/>
      <c r="HGA5" s="221"/>
      <c r="HGB5" s="221"/>
      <c r="HGC5" s="221"/>
      <c r="HGD5" s="221"/>
      <c r="HGE5" s="221"/>
      <c r="HGF5" s="221"/>
      <c r="HGG5" s="221"/>
      <c r="HGH5" s="221"/>
      <c r="HGI5" s="221"/>
      <c r="HGJ5" s="221"/>
      <c r="HGK5" s="221"/>
      <c r="HGL5" s="221"/>
      <c r="HGM5" s="221"/>
      <c r="HGN5" s="221"/>
      <c r="HGO5" s="221"/>
      <c r="HGP5" s="221"/>
      <c r="HGQ5" s="221"/>
      <c r="HGR5" s="221"/>
      <c r="HGS5" s="221"/>
      <c r="HGT5" s="221"/>
      <c r="HGU5" s="221"/>
      <c r="HGV5" s="221"/>
      <c r="HGW5" s="221"/>
      <c r="HGX5" s="221"/>
      <c r="HGY5" s="221"/>
      <c r="HGZ5" s="221"/>
      <c r="HHA5" s="221"/>
      <c r="HHB5" s="221"/>
      <c r="HHC5" s="221"/>
      <c r="HHD5" s="221"/>
      <c r="HHE5" s="221"/>
      <c r="HHF5" s="221"/>
      <c r="HHG5" s="221"/>
      <c r="HHH5" s="221"/>
      <c r="HHI5" s="221"/>
      <c r="HHJ5" s="221"/>
      <c r="HHK5" s="221"/>
      <c r="HHL5" s="221"/>
      <c r="HHM5" s="221"/>
      <c r="HHN5" s="221"/>
      <c r="HHO5" s="221"/>
      <c r="HHP5" s="221"/>
      <c r="HHQ5" s="221"/>
      <c r="HHR5" s="221"/>
      <c r="HHS5" s="221"/>
      <c r="HHT5" s="221"/>
      <c r="HHU5" s="221"/>
      <c r="HHV5" s="221"/>
      <c r="HHW5" s="221"/>
      <c r="HHX5" s="221"/>
      <c r="HHY5" s="221"/>
      <c r="HHZ5" s="221"/>
      <c r="HIA5" s="221"/>
      <c r="HIB5" s="221"/>
      <c r="HIC5" s="221"/>
      <c r="HID5" s="221"/>
      <c r="HIE5" s="221"/>
      <c r="HIF5" s="221"/>
      <c r="HIG5" s="221"/>
      <c r="HIH5" s="221"/>
      <c r="HII5" s="221"/>
      <c r="HIJ5" s="221"/>
      <c r="HIK5" s="221"/>
      <c r="HIL5" s="221"/>
      <c r="HIM5" s="221"/>
      <c r="HIN5" s="221"/>
      <c r="HIO5" s="221"/>
      <c r="HIP5" s="221"/>
      <c r="HIQ5" s="221"/>
      <c r="HIR5" s="221"/>
      <c r="HIS5" s="221"/>
      <c r="HIT5" s="221"/>
      <c r="HIU5" s="221"/>
      <c r="HIV5" s="221"/>
      <c r="HIW5" s="221"/>
      <c r="HIX5" s="221"/>
      <c r="HIY5" s="221"/>
      <c r="HIZ5" s="221"/>
      <c r="HJA5" s="221"/>
      <c r="HJB5" s="221"/>
      <c r="HJC5" s="221"/>
      <c r="HJD5" s="221"/>
      <c r="HJE5" s="221"/>
      <c r="HJF5" s="221"/>
      <c r="HJG5" s="221"/>
      <c r="HJH5" s="221"/>
      <c r="HJI5" s="221"/>
      <c r="HJJ5" s="221"/>
      <c r="HJK5" s="221"/>
      <c r="HJL5" s="221"/>
      <c r="HJM5" s="221"/>
      <c r="HJN5" s="221"/>
      <c r="HJO5" s="221"/>
      <c r="HJP5" s="221"/>
      <c r="HJQ5" s="221"/>
      <c r="HJR5" s="221"/>
      <c r="HJS5" s="221"/>
      <c r="HJT5" s="221"/>
      <c r="HJU5" s="221"/>
      <c r="HJV5" s="221"/>
      <c r="HJW5" s="221"/>
      <c r="HJX5" s="221"/>
      <c r="HJY5" s="221"/>
      <c r="HJZ5" s="221"/>
      <c r="HKA5" s="221"/>
      <c r="HKB5" s="221"/>
      <c r="HKC5" s="221"/>
      <c r="HKD5" s="221"/>
      <c r="HKE5" s="221"/>
      <c r="HKF5" s="221"/>
      <c r="HKG5" s="221"/>
      <c r="HKH5" s="221"/>
      <c r="HKI5" s="221"/>
      <c r="HKJ5" s="221"/>
      <c r="HKK5" s="221"/>
      <c r="HKL5" s="221"/>
      <c r="HKM5" s="221"/>
      <c r="HKN5" s="221"/>
      <c r="HKO5" s="221"/>
      <c r="HKP5" s="221"/>
      <c r="HKQ5" s="221"/>
      <c r="HKR5" s="221"/>
      <c r="HKS5" s="221"/>
      <c r="HKT5" s="221"/>
      <c r="HKU5" s="221"/>
      <c r="HKV5" s="221"/>
      <c r="HKW5" s="221"/>
      <c r="HKX5" s="221"/>
      <c r="HKY5" s="221"/>
      <c r="HKZ5" s="221"/>
      <c r="HLA5" s="221"/>
      <c r="HLB5" s="221"/>
      <c r="HLC5" s="221"/>
      <c r="HLD5" s="221"/>
      <c r="HLE5" s="221"/>
      <c r="HLF5" s="221"/>
      <c r="HLG5" s="221"/>
      <c r="HLH5" s="221"/>
      <c r="HLI5" s="221"/>
      <c r="HLJ5" s="221"/>
      <c r="HLK5" s="221"/>
      <c r="HLL5" s="221"/>
      <c r="HLM5" s="221"/>
      <c r="HLN5" s="221"/>
      <c r="HLO5" s="221"/>
      <c r="HLP5" s="221"/>
      <c r="HLQ5" s="221"/>
      <c r="HLR5" s="221"/>
      <c r="HLS5" s="221"/>
      <c r="HLT5" s="221"/>
      <c r="HLU5" s="221"/>
      <c r="HLV5" s="221"/>
      <c r="HLW5" s="221"/>
      <c r="HLX5" s="221"/>
      <c r="HLY5" s="221"/>
      <c r="HLZ5" s="221"/>
      <c r="HMA5" s="221"/>
      <c r="HMB5" s="221"/>
      <c r="HMC5" s="221"/>
      <c r="HMD5" s="221"/>
      <c r="HME5" s="221"/>
      <c r="HMF5" s="221"/>
      <c r="HMG5" s="221"/>
      <c r="HMH5" s="221"/>
      <c r="HMI5" s="221"/>
      <c r="HMJ5" s="221"/>
      <c r="HMK5" s="221"/>
      <c r="HML5" s="221"/>
      <c r="HMM5" s="221"/>
      <c r="HMN5" s="221"/>
      <c r="HMO5" s="221"/>
      <c r="HMP5" s="221"/>
      <c r="HMQ5" s="221"/>
      <c r="HMR5" s="221"/>
      <c r="HMS5" s="221"/>
      <c r="HMT5" s="221"/>
      <c r="HMU5" s="221"/>
      <c r="HMV5" s="221"/>
      <c r="HMW5" s="221"/>
      <c r="HMX5" s="221"/>
      <c r="HMY5" s="221"/>
      <c r="HMZ5" s="221"/>
      <c r="HNA5" s="221"/>
      <c r="HNB5" s="221"/>
      <c r="HNC5" s="221"/>
      <c r="HND5" s="221"/>
      <c r="HNE5" s="221"/>
      <c r="HNF5" s="221"/>
      <c r="HNG5" s="221"/>
      <c r="HNH5" s="221"/>
      <c r="HNI5" s="221"/>
      <c r="HNJ5" s="221"/>
      <c r="HNK5" s="221"/>
      <c r="HNL5" s="221"/>
      <c r="HNM5" s="221"/>
      <c r="HNN5" s="221"/>
      <c r="HNO5" s="221"/>
      <c r="HNP5" s="221"/>
      <c r="HNQ5" s="221"/>
      <c r="HNR5" s="221"/>
      <c r="HNS5" s="221"/>
      <c r="HNT5" s="221"/>
      <c r="HNU5" s="221"/>
      <c r="HNV5" s="221"/>
      <c r="HNW5" s="221"/>
      <c r="HNX5" s="221"/>
      <c r="HNY5" s="221"/>
      <c r="HNZ5" s="221"/>
      <c r="HOA5" s="221"/>
      <c r="HOB5" s="221"/>
      <c r="HOC5" s="221"/>
      <c r="HOD5" s="221"/>
      <c r="HOE5" s="221"/>
      <c r="HOF5" s="221"/>
      <c r="HOG5" s="221"/>
      <c r="HOH5" s="221"/>
      <c r="HOI5" s="221"/>
      <c r="HOJ5" s="221"/>
      <c r="HOK5" s="221"/>
      <c r="HOL5" s="221"/>
      <c r="HOM5" s="221"/>
      <c r="HON5" s="221"/>
      <c r="HOO5" s="221"/>
      <c r="HOP5" s="221"/>
      <c r="HOQ5" s="221"/>
      <c r="HOR5" s="221"/>
      <c r="HOS5" s="221"/>
      <c r="HOT5" s="221"/>
      <c r="HOU5" s="221"/>
      <c r="HOV5" s="221"/>
      <c r="HOW5" s="221"/>
      <c r="HOX5" s="221"/>
      <c r="HOY5" s="221"/>
      <c r="HOZ5" s="221"/>
      <c r="HPA5" s="221"/>
      <c r="HPB5" s="221"/>
      <c r="HPC5" s="221"/>
      <c r="HPD5" s="221"/>
      <c r="HPE5" s="221"/>
      <c r="HPF5" s="221"/>
      <c r="HPG5" s="221"/>
      <c r="HPH5" s="221"/>
      <c r="HPI5" s="221"/>
      <c r="HPJ5" s="221"/>
      <c r="HPK5" s="221"/>
      <c r="HPL5" s="221"/>
      <c r="HPM5" s="221"/>
      <c r="HPN5" s="221"/>
      <c r="HPO5" s="221"/>
      <c r="HPP5" s="221"/>
      <c r="HPQ5" s="221"/>
      <c r="HPR5" s="221"/>
      <c r="HPS5" s="221"/>
      <c r="HPT5" s="221"/>
      <c r="HPU5" s="221"/>
      <c r="HPV5" s="221"/>
      <c r="HPW5" s="221"/>
      <c r="HPX5" s="221"/>
      <c r="HPY5" s="221"/>
      <c r="HPZ5" s="221"/>
      <c r="HQA5" s="221"/>
      <c r="HQB5" s="221"/>
      <c r="HQC5" s="221"/>
      <c r="HQD5" s="221"/>
      <c r="HQE5" s="221"/>
      <c r="HQF5" s="221"/>
      <c r="HQG5" s="221"/>
      <c r="HQH5" s="221"/>
      <c r="HQI5" s="221"/>
      <c r="HQJ5" s="221"/>
      <c r="HQK5" s="221"/>
      <c r="HQL5" s="221"/>
      <c r="HQM5" s="221"/>
      <c r="HQN5" s="221"/>
      <c r="HQO5" s="221"/>
      <c r="HQP5" s="221"/>
      <c r="HQQ5" s="221"/>
      <c r="HQR5" s="221"/>
      <c r="HQS5" s="221"/>
      <c r="HQT5" s="221"/>
      <c r="HQU5" s="221"/>
      <c r="HQV5" s="221"/>
      <c r="HQW5" s="221"/>
      <c r="HQX5" s="221"/>
      <c r="HQY5" s="221"/>
      <c r="HQZ5" s="221"/>
      <c r="HRA5" s="221"/>
      <c r="HRB5" s="221"/>
      <c r="HRC5" s="221"/>
      <c r="HRD5" s="221"/>
      <c r="HRE5" s="221"/>
      <c r="HRF5" s="221"/>
      <c r="HRG5" s="221"/>
      <c r="HRH5" s="221"/>
      <c r="HRI5" s="221"/>
      <c r="HRJ5" s="221"/>
      <c r="HRK5" s="221"/>
      <c r="HRL5" s="221"/>
      <c r="HRM5" s="221"/>
      <c r="HRN5" s="221"/>
      <c r="HRO5" s="221"/>
      <c r="HRP5" s="221"/>
      <c r="HRQ5" s="221"/>
      <c r="HRR5" s="221"/>
      <c r="HRS5" s="221"/>
      <c r="HRT5" s="221"/>
      <c r="HRU5" s="221"/>
      <c r="HRV5" s="221"/>
      <c r="HRW5" s="221"/>
      <c r="HRX5" s="221"/>
      <c r="HRY5" s="221"/>
      <c r="HRZ5" s="221"/>
      <c r="HSA5" s="221"/>
      <c r="HSB5" s="221"/>
      <c r="HSC5" s="221"/>
      <c r="HSD5" s="221"/>
      <c r="HSE5" s="221"/>
      <c r="HSF5" s="221"/>
      <c r="HSG5" s="221"/>
      <c r="HSH5" s="221"/>
      <c r="HSI5" s="221"/>
      <c r="HSJ5" s="221"/>
      <c r="HSK5" s="221"/>
      <c r="HSL5" s="221"/>
      <c r="HSM5" s="221"/>
      <c r="HSN5" s="221"/>
      <c r="HSO5" s="221"/>
      <c r="HSP5" s="221"/>
      <c r="HSQ5" s="221"/>
      <c r="HSR5" s="221"/>
      <c r="HSS5" s="221"/>
      <c r="HST5" s="221"/>
      <c r="HSU5" s="221"/>
      <c r="HSV5" s="221"/>
      <c r="HSW5" s="221"/>
      <c r="HSX5" s="221"/>
      <c r="HSY5" s="221"/>
      <c r="HSZ5" s="221"/>
      <c r="HTA5" s="221"/>
      <c r="HTB5" s="221"/>
      <c r="HTC5" s="221"/>
      <c r="HTD5" s="221"/>
      <c r="HTE5" s="221"/>
      <c r="HTF5" s="221"/>
      <c r="HTG5" s="221"/>
      <c r="HTH5" s="221"/>
      <c r="HTI5" s="221"/>
      <c r="HTJ5" s="221"/>
      <c r="HTK5" s="221"/>
      <c r="HTL5" s="221"/>
      <c r="HTM5" s="221"/>
      <c r="HTN5" s="221"/>
      <c r="HTO5" s="221"/>
      <c r="HTP5" s="221"/>
      <c r="HTQ5" s="221"/>
      <c r="HTR5" s="221"/>
      <c r="HTS5" s="221"/>
      <c r="HTT5" s="221"/>
      <c r="HTU5" s="221"/>
      <c r="HTV5" s="221"/>
      <c r="HTW5" s="221"/>
      <c r="HTX5" s="221"/>
      <c r="HTY5" s="221"/>
      <c r="HTZ5" s="221"/>
      <c r="HUA5" s="221"/>
      <c r="HUB5" s="221"/>
      <c r="HUC5" s="221"/>
      <c r="HUD5" s="221"/>
      <c r="HUE5" s="221"/>
      <c r="HUF5" s="221"/>
      <c r="HUG5" s="221"/>
      <c r="HUH5" s="221"/>
      <c r="HUI5" s="221"/>
      <c r="HUJ5" s="221"/>
      <c r="HUK5" s="221"/>
      <c r="HUL5" s="221"/>
      <c r="HUM5" s="221"/>
      <c r="HUN5" s="221"/>
      <c r="HUO5" s="221"/>
      <c r="HUP5" s="221"/>
      <c r="HUQ5" s="221"/>
      <c r="HUR5" s="221"/>
      <c r="HUS5" s="221"/>
      <c r="HUT5" s="221"/>
      <c r="HUU5" s="221"/>
      <c r="HUV5" s="221"/>
      <c r="HUW5" s="221"/>
      <c r="HUX5" s="221"/>
      <c r="HUY5" s="221"/>
      <c r="HUZ5" s="221"/>
      <c r="HVA5" s="221"/>
      <c r="HVB5" s="221"/>
      <c r="HVC5" s="221"/>
      <c r="HVD5" s="221"/>
      <c r="HVE5" s="221"/>
      <c r="HVF5" s="221"/>
      <c r="HVG5" s="221"/>
      <c r="HVH5" s="221"/>
      <c r="HVI5" s="221"/>
      <c r="HVJ5" s="221"/>
      <c r="HVK5" s="221"/>
      <c r="HVL5" s="221"/>
      <c r="HVM5" s="221"/>
      <c r="HVN5" s="221"/>
      <c r="HVO5" s="221"/>
      <c r="HVP5" s="221"/>
      <c r="HVQ5" s="221"/>
      <c r="HVR5" s="221"/>
      <c r="HVS5" s="221"/>
      <c r="HVT5" s="221"/>
      <c r="HVU5" s="221"/>
      <c r="HVV5" s="221"/>
      <c r="HVW5" s="221"/>
      <c r="HVX5" s="221"/>
      <c r="HVY5" s="221"/>
      <c r="HVZ5" s="221"/>
      <c r="HWA5" s="221"/>
      <c r="HWB5" s="221"/>
      <c r="HWC5" s="221"/>
      <c r="HWD5" s="221"/>
      <c r="HWE5" s="221"/>
      <c r="HWF5" s="221"/>
      <c r="HWG5" s="221"/>
      <c r="HWH5" s="221"/>
      <c r="HWI5" s="221"/>
      <c r="HWJ5" s="221"/>
      <c r="HWK5" s="221"/>
      <c r="HWL5" s="221"/>
      <c r="HWM5" s="221"/>
      <c r="HWN5" s="221"/>
      <c r="HWO5" s="221"/>
      <c r="HWP5" s="221"/>
      <c r="HWQ5" s="221"/>
      <c r="HWR5" s="221"/>
      <c r="HWS5" s="221"/>
      <c r="HWT5" s="221"/>
      <c r="HWU5" s="221"/>
      <c r="HWV5" s="221"/>
      <c r="HWW5" s="221"/>
      <c r="HWX5" s="221"/>
      <c r="HWY5" s="221"/>
      <c r="HWZ5" s="221"/>
      <c r="HXA5" s="221"/>
      <c r="HXB5" s="221"/>
      <c r="HXC5" s="221"/>
      <c r="HXD5" s="221"/>
      <c r="HXE5" s="221"/>
      <c r="HXF5" s="221"/>
      <c r="HXG5" s="221"/>
      <c r="HXH5" s="221"/>
      <c r="HXI5" s="221"/>
      <c r="HXJ5" s="221"/>
      <c r="HXK5" s="221"/>
      <c r="HXL5" s="221"/>
      <c r="HXM5" s="221"/>
      <c r="HXN5" s="221"/>
      <c r="HXO5" s="221"/>
      <c r="HXP5" s="221"/>
      <c r="HXQ5" s="221"/>
      <c r="HXR5" s="221"/>
      <c r="HXS5" s="221"/>
      <c r="HXT5" s="221"/>
      <c r="HXU5" s="221"/>
      <c r="HXV5" s="221"/>
      <c r="HXW5" s="221"/>
      <c r="HXX5" s="221"/>
      <c r="HXY5" s="221"/>
      <c r="HXZ5" s="221"/>
      <c r="HYA5" s="221"/>
      <c r="HYB5" s="221"/>
      <c r="HYC5" s="221"/>
      <c r="HYD5" s="221"/>
      <c r="HYE5" s="221"/>
      <c r="HYF5" s="221"/>
      <c r="HYG5" s="221"/>
      <c r="HYH5" s="221"/>
      <c r="HYI5" s="221"/>
      <c r="HYJ5" s="221"/>
      <c r="HYK5" s="221"/>
      <c r="HYL5" s="221"/>
      <c r="HYM5" s="221"/>
      <c r="HYN5" s="221"/>
      <c r="HYO5" s="221"/>
      <c r="HYP5" s="221"/>
      <c r="HYQ5" s="221"/>
      <c r="HYR5" s="221"/>
      <c r="HYS5" s="221"/>
      <c r="HYT5" s="221"/>
      <c r="HYU5" s="221"/>
      <c r="HYV5" s="221"/>
      <c r="HYW5" s="221"/>
      <c r="HYX5" s="221"/>
      <c r="HYY5" s="221"/>
      <c r="HYZ5" s="221"/>
      <c r="HZA5" s="221"/>
      <c r="HZB5" s="221"/>
      <c r="HZC5" s="221"/>
      <c r="HZD5" s="221"/>
      <c r="HZE5" s="221"/>
      <c r="HZF5" s="221"/>
      <c r="HZG5" s="221"/>
      <c r="HZH5" s="221"/>
      <c r="HZI5" s="221"/>
      <c r="HZJ5" s="221"/>
      <c r="HZK5" s="221"/>
      <c r="HZL5" s="221"/>
      <c r="HZM5" s="221"/>
      <c r="HZN5" s="221"/>
      <c r="HZO5" s="221"/>
      <c r="HZP5" s="221"/>
      <c r="HZQ5" s="221"/>
      <c r="HZR5" s="221"/>
      <c r="HZS5" s="221"/>
      <c r="HZT5" s="221"/>
      <c r="HZU5" s="221"/>
      <c r="HZV5" s="221"/>
      <c r="HZW5" s="221"/>
      <c r="HZX5" s="221"/>
      <c r="HZY5" s="221"/>
      <c r="HZZ5" s="221"/>
      <c r="IAA5" s="221"/>
      <c r="IAB5" s="221"/>
      <c r="IAC5" s="221"/>
      <c r="IAD5" s="221"/>
      <c r="IAE5" s="221"/>
      <c r="IAF5" s="221"/>
      <c r="IAG5" s="221"/>
      <c r="IAH5" s="221"/>
      <c r="IAI5" s="221"/>
      <c r="IAJ5" s="221"/>
      <c r="IAK5" s="221"/>
      <c r="IAL5" s="221"/>
      <c r="IAM5" s="221"/>
      <c r="IAN5" s="221"/>
      <c r="IAO5" s="221"/>
      <c r="IAP5" s="221"/>
      <c r="IAQ5" s="221"/>
      <c r="IAR5" s="221"/>
      <c r="IAS5" s="221"/>
      <c r="IAT5" s="221"/>
      <c r="IAU5" s="221"/>
      <c r="IAV5" s="221"/>
      <c r="IAW5" s="221"/>
      <c r="IAX5" s="221"/>
      <c r="IAY5" s="221"/>
      <c r="IAZ5" s="221"/>
      <c r="IBA5" s="221"/>
      <c r="IBB5" s="221"/>
      <c r="IBC5" s="221"/>
      <c r="IBD5" s="221"/>
      <c r="IBE5" s="221"/>
      <c r="IBF5" s="221"/>
      <c r="IBG5" s="221"/>
      <c r="IBH5" s="221"/>
      <c r="IBI5" s="221"/>
      <c r="IBJ5" s="221"/>
      <c r="IBK5" s="221"/>
      <c r="IBL5" s="221"/>
      <c r="IBM5" s="221"/>
      <c r="IBN5" s="221"/>
      <c r="IBO5" s="221"/>
      <c r="IBP5" s="221"/>
      <c r="IBQ5" s="221"/>
      <c r="IBR5" s="221"/>
      <c r="IBS5" s="221"/>
      <c r="IBT5" s="221"/>
      <c r="IBU5" s="221"/>
      <c r="IBV5" s="221"/>
      <c r="IBW5" s="221"/>
      <c r="IBX5" s="221"/>
      <c r="IBY5" s="221"/>
      <c r="IBZ5" s="221"/>
      <c r="ICA5" s="221"/>
      <c r="ICB5" s="221"/>
      <c r="ICC5" s="221"/>
      <c r="ICD5" s="221"/>
      <c r="ICE5" s="221"/>
      <c r="ICF5" s="221"/>
      <c r="ICG5" s="221"/>
      <c r="ICH5" s="221"/>
      <c r="ICI5" s="221"/>
      <c r="ICJ5" s="221"/>
      <c r="ICK5" s="221"/>
      <c r="ICL5" s="221"/>
      <c r="ICM5" s="221"/>
      <c r="ICN5" s="221"/>
      <c r="ICO5" s="221"/>
      <c r="ICP5" s="221"/>
      <c r="ICQ5" s="221"/>
      <c r="ICR5" s="221"/>
      <c r="ICS5" s="221"/>
      <c r="ICT5" s="221"/>
      <c r="ICU5" s="221"/>
      <c r="ICV5" s="221"/>
      <c r="ICW5" s="221"/>
      <c r="ICX5" s="221"/>
      <c r="ICY5" s="221"/>
      <c r="ICZ5" s="221"/>
      <c r="IDA5" s="221"/>
      <c r="IDB5" s="221"/>
      <c r="IDC5" s="221"/>
      <c r="IDD5" s="221"/>
      <c r="IDE5" s="221"/>
      <c r="IDF5" s="221"/>
      <c r="IDG5" s="221"/>
      <c r="IDH5" s="221"/>
      <c r="IDI5" s="221"/>
      <c r="IDJ5" s="221"/>
      <c r="IDK5" s="221"/>
      <c r="IDL5" s="221"/>
      <c r="IDM5" s="221"/>
      <c r="IDN5" s="221"/>
      <c r="IDO5" s="221"/>
      <c r="IDP5" s="221"/>
      <c r="IDQ5" s="221"/>
      <c r="IDR5" s="221"/>
      <c r="IDS5" s="221"/>
      <c r="IDT5" s="221"/>
      <c r="IDU5" s="221"/>
      <c r="IDV5" s="221"/>
      <c r="IDW5" s="221"/>
      <c r="IDX5" s="221"/>
      <c r="IDY5" s="221"/>
      <c r="IDZ5" s="221"/>
      <c r="IEA5" s="221"/>
      <c r="IEB5" s="221"/>
      <c r="IEC5" s="221"/>
      <c r="IED5" s="221"/>
      <c r="IEE5" s="221"/>
      <c r="IEF5" s="221"/>
      <c r="IEG5" s="221"/>
      <c r="IEH5" s="221"/>
      <c r="IEI5" s="221"/>
      <c r="IEJ5" s="221"/>
      <c r="IEK5" s="221"/>
      <c r="IEL5" s="221"/>
      <c r="IEM5" s="221"/>
      <c r="IEN5" s="221"/>
      <c r="IEO5" s="221"/>
      <c r="IEP5" s="221"/>
      <c r="IEQ5" s="221"/>
      <c r="IER5" s="221"/>
      <c r="IES5" s="221"/>
      <c r="IET5" s="221"/>
      <c r="IEU5" s="221"/>
      <c r="IEV5" s="221"/>
      <c r="IEW5" s="221"/>
      <c r="IEX5" s="221"/>
      <c r="IEY5" s="221"/>
      <c r="IEZ5" s="221"/>
      <c r="IFA5" s="221"/>
      <c r="IFB5" s="221"/>
      <c r="IFC5" s="221"/>
      <c r="IFD5" s="221"/>
      <c r="IFE5" s="221"/>
      <c r="IFF5" s="221"/>
      <c r="IFG5" s="221"/>
      <c r="IFH5" s="221"/>
      <c r="IFI5" s="221"/>
      <c r="IFJ5" s="221"/>
      <c r="IFK5" s="221"/>
      <c r="IFL5" s="221"/>
      <c r="IFM5" s="221"/>
      <c r="IFN5" s="221"/>
      <c r="IFO5" s="221"/>
      <c r="IFP5" s="221"/>
      <c r="IFQ5" s="221"/>
      <c r="IFR5" s="221"/>
      <c r="IFS5" s="221"/>
      <c r="IFT5" s="221"/>
      <c r="IFU5" s="221"/>
      <c r="IFV5" s="221"/>
      <c r="IFW5" s="221"/>
      <c r="IFX5" s="221"/>
      <c r="IFY5" s="221"/>
      <c r="IFZ5" s="221"/>
      <c r="IGA5" s="221"/>
      <c r="IGB5" s="221"/>
      <c r="IGC5" s="221"/>
      <c r="IGD5" s="221"/>
      <c r="IGE5" s="221"/>
      <c r="IGF5" s="221"/>
      <c r="IGG5" s="221"/>
      <c r="IGH5" s="221"/>
      <c r="IGI5" s="221"/>
      <c r="IGJ5" s="221"/>
      <c r="IGK5" s="221"/>
      <c r="IGL5" s="221"/>
      <c r="IGM5" s="221"/>
      <c r="IGN5" s="221"/>
      <c r="IGO5" s="221"/>
      <c r="IGP5" s="221"/>
      <c r="IGQ5" s="221"/>
      <c r="IGR5" s="221"/>
      <c r="IGS5" s="221"/>
      <c r="IGT5" s="221"/>
      <c r="IGU5" s="221"/>
      <c r="IGV5" s="221"/>
      <c r="IGW5" s="221"/>
      <c r="IGX5" s="221"/>
      <c r="IGY5" s="221"/>
      <c r="IGZ5" s="221"/>
      <c r="IHA5" s="221"/>
      <c r="IHB5" s="221"/>
      <c r="IHC5" s="221"/>
      <c r="IHD5" s="221"/>
      <c r="IHE5" s="221"/>
      <c r="IHF5" s="221"/>
      <c r="IHG5" s="221"/>
      <c r="IHH5" s="221"/>
      <c r="IHI5" s="221"/>
      <c r="IHJ5" s="221"/>
      <c r="IHK5" s="221"/>
      <c r="IHL5" s="221"/>
      <c r="IHM5" s="221"/>
      <c r="IHN5" s="221"/>
      <c r="IHO5" s="221"/>
      <c r="IHP5" s="221"/>
      <c r="IHQ5" s="221"/>
      <c r="IHR5" s="221"/>
      <c r="IHS5" s="221"/>
      <c r="IHT5" s="221"/>
      <c r="IHU5" s="221"/>
      <c r="IHV5" s="221"/>
      <c r="IHW5" s="221"/>
      <c r="IHX5" s="221"/>
      <c r="IHY5" s="221"/>
      <c r="IHZ5" s="221"/>
      <c r="IIA5" s="221"/>
      <c r="IIB5" s="221"/>
      <c r="IIC5" s="221"/>
      <c r="IID5" s="221"/>
      <c r="IIE5" s="221"/>
      <c r="IIF5" s="221"/>
      <c r="IIG5" s="221"/>
      <c r="IIH5" s="221"/>
      <c r="III5" s="221"/>
      <c r="IIJ5" s="221"/>
      <c r="IIK5" s="221"/>
      <c r="IIL5" s="221"/>
      <c r="IIM5" s="221"/>
      <c r="IIN5" s="221"/>
      <c r="IIO5" s="221"/>
      <c r="IIP5" s="221"/>
      <c r="IIQ5" s="221"/>
      <c r="IIR5" s="221"/>
      <c r="IIS5" s="221"/>
      <c r="IIT5" s="221"/>
      <c r="IIU5" s="221"/>
      <c r="IIV5" s="221"/>
      <c r="IIW5" s="221"/>
      <c r="IIX5" s="221"/>
      <c r="IIY5" s="221"/>
      <c r="IIZ5" s="221"/>
      <c r="IJA5" s="221"/>
      <c r="IJB5" s="221"/>
      <c r="IJC5" s="221"/>
      <c r="IJD5" s="221"/>
      <c r="IJE5" s="221"/>
      <c r="IJF5" s="221"/>
      <c r="IJG5" s="221"/>
      <c r="IJH5" s="221"/>
      <c r="IJI5" s="221"/>
      <c r="IJJ5" s="221"/>
      <c r="IJK5" s="221"/>
      <c r="IJL5" s="221"/>
      <c r="IJM5" s="221"/>
      <c r="IJN5" s="221"/>
      <c r="IJO5" s="221"/>
      <c r="IJP5" s="221"/>
      <c r="IJQ5" s="221"/>
      <c r="IJR5" s="221"/>
      <c r="IJS5" s="221"/>
      <c r="IJT5" s="221"/>
      <c r="IJU5" s="221"/>
      <c r="IJV5" s="221"/>
      <c r="IJW5" s="221"/>
      <c r="IJX5" s="221"/>
      <c r="IJY5" s="221"/>
      <c r="IJZ5" s="221"/>
      <c r="IKA5" s="221"/>
      <c r="IKB5" s="221"/>
      <c r="IKC5" s="221"/>
      <c r="IKD5" s="221"/>
      <c r="IKE5" s="221"/>
      <c r="IKF5" s="221"/>
      <c r="IKG5" s="221"/>
      <c r="IKH5" s="221"/>
      <c r="IKI5" s="221"/>
      <c r="IKJ5" s="221"/>
      <c r="IKK5" s="221"/>
      <c r="IKL5" s="221"/>
      <c r="IKM5" s="221"/>
      <c r="IKN5" s="221"/>
      <c r="IKO5" s="221"/>
      <c r="IKP5" s="221"/>
      <c r="IKQ5" s="221"/>
      <c r="IKR5" s="221"/>
      <c r="IKS5" s="221"/>
      <c r="IKT5" s="221"/>
      <c r="IKU5" s="221"/>
      <c r="IKV5" s="221"/>
      <c r="IKW5" s="221"/>
      <c r="IKX5" s="221"/>
      <c r="IKY5" s="221"/>
      <c r="IKZ5" s="221"/>
      <c r="ILA5" s="221"/>
      <c r="ILB5" s="221"/>
      <c r="ILC5" s="221"/>
      <c r="ILD5" s="221"/>
      <c r="ILE5" s="221"/>
      <c r="ILF5" s="221"/>
      <c r="ILG5" s="221"/>
      <c r="ILH5" s="221"/>
      <c r="ILI5" s="221"/>
      <c r="ILJ5" s="221"/>
      <c r="ILK5" s="221"/>
      <c r="ILL5" s="221"/>
      <c r="ILM5" s="221"/>
      <c r="ILN5" s="221"/>
      <c r="ILO5" s="221"/>
      <c r="ILP5" s="221"/>
      <c r="ILQ5" s="221"/>
      <c r="ILR5" s="221"/>
      <c r="ILS5" s="221"/>
      <c r="ILT5" s="221"/>
      <c r="ILU5" s="221"/>
      <c r="ILV5" s="221"/>
      <c r="ILW5" s="221"/>
      <c r="ILX5" s="221"/>
      <c r="ILY5" s="221"/>
      <c r="ILZ5" s="221"/>
      <c r="IMA5" s="221"/>
      <c r="IMB5" s="221"/>
      <c r="IMC5" s="221"/>
      <c r="IMD5" s="221"/>
      <c r="IME5" s="221"/>
      <c r="IMF5" s="221"/>
      <c r="IMG5" s="221"/>
      <c r="IMH5" s="221"/>
      <c r="IMI5" s="221"/>
      <c r="IMJ5" s="221"/>
      <c r="IMK5" s="221"/>
      <c r="IML5" s="221"/>
      <c r="IMM5" s="221"/>
      <c r="IMN5" s="221"/>
      <c r="IMO5" s="221"/>
      <c r="IMP5" s="221"/>
      <c r="IMQ5" s="221"/>
      <c r="IMR5" s="221"/>
      <c r="IMS5" s="221"/>
      <c r="IMT5" s="221"/>
      <c r="IMU5" s="221"/>
      <c r="IMV5" s="221"/>
      <c r="IMW5" s="221"/>
      <c r="IMX5" s="221"/>
      <c r="IMY5" s="221"/>
      <c r="IMZ5" s="221"/>
      <c r="INA5" s="221"/>
      <c r="INB5" s="221"/>
      <c r="INC5" s="221"/>
      <c r="IND5" s="221"/>
      <c r="INE5" s="221"/>
      <c r="INF5" s="221"/>
      <c r="ING5" s="221"/>
      <c r="INH5" s="221"/>
      <c r="INI5" s="221"/>
      <c r="INJ5" s="221"/>
      <c r="INK5" s="221"/>
      <c r="INL5" s="221"/>
      <c r="INM5" s="221"/>
      <c r="INN5" s="221"/>
      <c r="INO5" s="221"/>
      <c r="INP5" s="221"/>
      <c r="INQ5" s="221"/>
      <c r="INR5" s="221"/>
      <c r="INS5" s="221"/>
      <c r="INT5" s="221"/>
      <c r="INU5" s="221"/>
      <c r="INV5" s="221"/>
      <c r="INW5" s="221"/>
      <c r="INX5" s="221"/>
      <c r="INY5" s="221"/>
      <c r="INZ5" s="221"/>
      <c r="IOA5" s="221"/>
      <c r="IOB5" s="221"/>
      <c r="IOC5" s="221"/>
      <c r="IOD5" s="221"/>
      <c r="IOE5" s="221"/>
      <c r="IOF5" s="221"/>
      <c r="IOG5" s="221"/>
      <c r="IOH5" s="221"/>
      <c r="IOI5" s="221"/>
      <c r="IOJ5" s="221"/>
      <c r="IOK5" s="221"/>
      <c r="IOL5" s="221"/>
      <c r="IOM5" s="221"/>
      <c r="ION5" s="221"/>
      <c r="IOO5" s="221"/>
      <c r="IOP5" s="221"/>
      <c r="IOQ5" s="221"/>
      <c r="IOR5" s="221"/>
      <c r="IOS5" s="221"/>
      <c r="IOT5" s="221"/>
      <c r="IOU5" s="221"/>
      <c r="IOV5" s="221"/>
      <c r="IOW5" s="221"/>
      <c r="IOX5" s="221"/>
      <c r="IOY5" s="221"/>
      <c r="IOZ5" s="221"/>
      <c r="IPA5" s="221"/>
      <c r="IPB5" s="221"/>
      <c r="IPC5" s="221"/>
      <c r="IPD5" s="221"/>
      <c r="IPE5" s="221"/>
      <c r="IPF5" s="221"/>
      <c r="IPG5" s="221"/>
      <c r="IPH5" s="221"/>
      <c r="IPI5" s="221"/>
      <c r="IPJ5" s="221"/>
      <c r="IPK5" s="221"/>
      <c r="IPL5" s="221"/>
      <c r="IPM5" s="221"/>
      <c r="IPN5" s="221"/>
      <c r="IPO5" s="221"/>
      <c r="IPP5" s="221"/>
      <c r="IPQ5" s="221"/>
      <c r="IPR5" s="221"/>
      <c r="IPS5" s="221"/>
      <c r="IPT5" s="221"/>
      <c r="IPU5" s="221"/>
      <c r="IPV5" s="221"/>
      <c r="IPW5" s="221"/>
      <c r="IPX5" s="221"/>
      <c r="IPY5" s="221"/>
      <c r="IPZ5" s="221"/>
      <c r="IQA5" s="221"/>
      <c r="IQB5" s="221"/>
      <c r="IQC5" s="221"/>
      <c r="IQD5" s="221"/>
      <c r="IQE5" s="221"/>
      <c r="IQF5" s="221"/>
      <c r="IQG5" s="221"/>
      <c r="IQH5" s="221"/>
      <c r="IQI5" s="221"/>
      <c r="IQJ5" s="221"/>
      <c r="IQK5" s="221"/>
      <c r="IQL5" s="221"/>
      <c r="IQM5" s="221"/>
      <c r="IQN5" s="221"/>
      <c r="IQO5" s="221"/>
      <c r="IQP5" s="221"/>
      <c r="IQQ5" s="221"/>
      <c r="IQR5" s="221"/>
      <c r="IQS5" s="221"/>
      <c r="IQT5" s="221"/>
      <c r="IQU5" s="221"/>
      <c r="IQV5" s="221"/>
      <c r="IQW5" s="221"/>
      <c r="IQX5" s="221"/>
      <c r="IQY5" s="221"/>
      <c r="IQZ5" s="221"/>
      <c r="IRA5" s="221"/>
      <c r="IRB5" s="221"/>
      <c r="IRC5" s="221"/>
      <c r="IRD5" s="221"/>
      <c r="IRE5" s="221"/>
      <c r="IRF5" s="221"/>
      <c r="IRG5" s="221"/>
      <c r="IRH5" s="221"/>
      <c r="IRI5" s="221"/>
      <c r="IRJ5" s="221"/>
      <c r="IRK5" s="221"/>
      <c r="IRL5" s="221"/>
      <c r="IRM5" s="221"/>
      <c r="IRN5" s="221"/>
      <c r="IRO5" s="221"/>
      <c r="IRP5" s="221"/>
      <c r="IRQ5" s="221"/>
      <c r="IRR5" s="221"/>
      <c r="IRS5" s="221"/>
      <c r="IRT5" s="221"/>
      <c r="IRU5" s="221"/>
      <c r="IRV5" s="221"/>
      <c r="IRW5" s="221"/>
      <c r="IRX5" s="221"/>
      <c r="IRY5" s="221"/>
      <c r="IRZ5" s="221"/>
      <c r="ISA5" s="221"/>
      <c r="ISB5" s="221"/>
      <c r="ISC5" s="221"/>
      <c r="ISD5" s="221"/>
      <c r="ISE5" s="221"/>
      <c r="ISF5" s="221"/>
      <c r="ISG5" s="221"/>
      <c r="ISH5" s="221"/>
      <c r="ISI5" s="221"/>
      <c r="ISJ5" s="221"/>
      <c r="ISK5" s="221"/>
      <c r="ISL5" s="221"/>
      <c r="ISM5" s="221"/>
      <c r="ISN5" s="221"/>
      <c r="ISO5" s="221"/>
      <c r="ISP5" s="221"/>
      <c r="ISQ5" s="221"/>
      <c r="ISR5" s="221"/>
      <c r="ISS5" s="221"/>
      <c r="IST5" s="221"/>
      <c r="ISU5" s="221"/>
      <c r="ISV5" s="221"/>
      <c r="ISW5" s="221"/>
      <c r="ISX5" s="221"/>
      <c r="ISY5" s="221"/>
      <c r="ISZ5" s="221"/>
      <c r="ITA5" s="221"/>
      <c r="ITB5" s="221"/>
      <c r="ITC5" s="221"/>
      <c r="ITD5" s="221"/>
      <c r="ITE5" s="221"/>
      <c r="ITF5" s="221"/>
      <c r="ITG5" s="221"/>
      <c r="ITH5" s="221"/>
      <c r="ITI5" s="221"/>
      <c r="ITJ5" s="221"/>
      <c r="ITK5" s="221"/>
      <c r="ITL5" s="221"/>
      <c r="ITM5" s="221"/>
      <c r="ITN5" s="221"/>
      <c r="ITO5" s="221"/>
      <c r="ITP5" s="221"/>
      <c r="ITQ5" s="221"/>
      <c r="ITR5" s="221"/>
      <c r="ITS5" s="221"/>
      <c r="ITT5" s="221"/>
      <c r="ITU5" s="221"/>
      <c r="ITV5" s="221"/>
      <c r="ITW5" s="221"/>
      <c r="ITX5" s="221"/>
      <c r="ITY5" s="221"/>
      <c r="ITZ5" s="221"/>
      <c r="IUA5" s="221"/>
      <c r="IUB5" s="221"/>
      <c r="IUC5" s="221"/>
      <c r="IUD5" s="221"/>
      <c r="IUE5" s="221"/>
      <c r="IUF5" s="221"/>
      <c r="IUG5" s="221"/>
      <c r="IUH5" s="221"/>
      <c r="IUI5" s="221"/>
      <c r="IUJ5" s="221"/>
      <c r="IUK5" s="221"/>
      <c r="IUL5" s="221"/>
      <c r="IUM5" s="221"/>
      <c r="IUN5" s="221"/>
      <c r="IUO5" s="221"/>
      <c r="IUP5" s="221"/>
      <c r="IUQ5" s="221"/>
      <c r="IUR5" s="221"/>
      <c r="IUS5" s="221"/>
      <c r="IUT5" s="221"/>
      <c r="IUU5" s="221"/>
      <c r="IUV5" s="221"/>
      <c r="IUW5" s="221"/>
      <c r="IUX5" s="221"/>
      <c r="IUY5" s="221"/>
      <c r="IUZ5" s="221"/>
      <c r="IVA5" s="221"/>
      <c r="IVB5" s="221"/>
      <c r="IVC5" s="221"/>
      <c r="IVD5" s="221"/>
      <c r="IVE5" s="221"/>
      <c r="IVF5" s="221"/>
      <c r="IVG5" s="221"/>
      <c r="IVH5" s="221"/>
      <c r="IVI5" s="221"/>
      <c r="IVJ5" s="221"/>
      <c r="IVK5" s="221"/>
      <c r="IVL5" s="221"/>
      <c r="IVM5" s="221"/>
      <c r="IVN5" s="221"/>
      <c r="IVO5" s="221"/>
      <c r="IVP5" s="221"/>
      <c r="IVQ5" s="221"/>
      <c r="IVR5" s="221"/>
      <c r="IVS5" s="221"/>
      <c r="IVT5" s="221"/>
      <c r="IVU5" s="221"/>
      <c r="IVV5" s="221"/>
      <c r="IVW5" s="221"/>
      <c r="IVX5" s="221"/>
      <c r="IVY5" s="221"/>
      <c r="IVZ5" s="221"/>
      <c r="IWA5" s="221"/>
      <c r="IWB5" s="221"/>
      <c r="IWC5" s="221"/>
      <c r="IWD5" s="221"/>
      <c r="IWE5" s="221"/>
      <c r="IWF5" s="221"/>
      <c r="IWG5" s="221"/>
      <c r="IWH5" s="221"/>
      <c r="IWI5" s="221"/>
      <c r="IWJ5" s="221"/>
      <c r="IWK5" s="221"/>
      <c r="IWL5" s="221"/>
      <c r="IWM5" s="221"/>
      <c r="IWN5" s="221"/>
      <c r="IWO5" s="221"/>
      <c r="IWP5" s="221"/>
      <c r="IWQ5" s="221"/>
      <c r="IWR5" s="221"/>
      <c r="IWS5" s="221"/>
      <c r="IWT5" s="221"/>
      <c r="IWU5" s="221"/>
      <c r="IWV5" s="221"/>
      <c r="IWW5" s="221"/>
      <c r="IWX5" s="221"/>
      <c r="IWY5" s="221"/>
      <c r="IWZ5" s="221"/>
      <c r="IXA5" s="221"/>
      <c r="IXB5" s="221"/>
      <c r="IXC5" s="221"/>
      <c r="IXD5" s="221"/>
      <c r="IXE5" s="221"/>
      <c r="IXF5" s="221"/>
      <c r="IXG5" s="221"/>
      <c r="IXH5" s="221"/>
      <c r="IXI5" s="221"/>
      <c r="IXJ5" s="221"/>
      <c r="IXK5" s="221"/>
      <c r="IXL5" s="221"/>
      <c r="IXM5" s="221"/>
      <c r="IXN5" s="221"/>
      <c r="IXO5" s="221"/>
      <c r="IXP5" s="221"/>
      <c r="IXQ5" s="221"/>
      <c r="IXR5" s="221"/>
      <c r="IXS5" s="221"/>
      <c r="IXT5" s="221"/>
      <c r="IXU5" s="221"/>
      <c r="IXV5" s="221"/>
      <c r="IXW5" s="221"/>
      <c r="IXX5" s="221"/>
      <c r="IXY5" s="221"/>
      <c r="IXZ5" s="221"/>
      <c r="IYA5" s="221"/>
      <c r="IYB5" s="221"/>
      <c r="IYC5" s="221"/>
      <c r="IYD5" s="221"/>
      <c r="IYE5" s="221"/>
      <c r="IYF5" s="221"/>
      <c r="IYG5" s="221"/>
      <c r="IYH5" s="221"/>
      <c r="IYI5" s="221"/>
      <c r="IYJ5" s="221"/>
      <c r="IYK5" s="221"/>
      <c r="IYL5" s="221"/>
      <c r="IYM5" s="221"/>
      <c r="IYN5" s="221"/>
      <c r="IYO5" s="221"/>
      <c r="IYP5" s="221"/>
      <c r="IYQ5" s="221"/>
      <c r="IYR5" s="221"/>
      <c r="IYS5" s="221"/>
      <c r="IYT5" s="221"/>
      <c r="IYU5" s="221"/>
      <c r="IYV5" s="221"/>
      <c r="IYW5" s="221"/>
      <c r="IYX5" s="221"/>
      <c r="IYY5" s="221"/>
      <c r="IYZ5" s="221"/>
      <c r="IZA5" s="221"/>
      <c r="IZB5" s="221"/>
      <c r="IZC5" s="221"/>
      <c r="IZD5" s="221"/>
      <c r="IZE5" s="221"/>
      <c r="IZF5" s="221"/>
      <c r="IZG5" s="221"/>
      <c r="IZH5" s="221"/>
      <c r="IZI5" s="221"/>
      <c r="IZJ5" s="221"/>
      <c r="IZK5" s="221"/>
      <c r="IZL5" s="221"/>
      <c r="IZM5" s="221"/>
      <c r="IZN5" s="221"/>
      <c r="IZO5" s="221"/>
      <c r="IZP5" s="221"/>
      <c r="IZQ5" s="221"/>
      <c r="IZR5" s="221"/>
      <c r="IZS5" s="221"/>
      <c r="IZT5" s="221"/>
      <c r="IZU5" s="221"/>
      <c r="IZV5" s="221"/>
      <c r="IZW5" s="221"/>
      <c r="IZX5" s="221"/>
      <c r="IZY5" s="221"/>
      <c r="IZZ5" s="221"/>
      <c r="JAA5" s="221"/>
      <c r="JAB5" s="221"/>
      <c r="JAC5" s="221"/>
      <c r="JAD5" s="221"/>
      <c r="JAE5" s="221"/>
      <c r="JAF5" s="221"/>
      <c r="JAG5" s="221"/>
      <c r="JAH5" s="221"/>
      <c r="JAI5" s="221"/>
      <c r="JAJ5" s="221"/>
      <c r="JAK5" s="221"/>
      <c r="JAL5" s="221"/>
      <c r="JAM5" s="221"/>
      <c r="JAN5" s="221"/>
      <c r="JAO5" s="221"/>
      <c r="JAP5" s="221"/>
      <c r="JAQ5" s="221"/>
      <c r="JAR5" s="221"/>
      <c r="JAS5" s="221"/>
      <c r="JAT5" s="221"/>
      <c r="JAU5" s="221"/>
      <c r="JAV5" s="221"/>
      <c r="JAW5" s="221"/>
      <c r="JAX5" s="221"/>
      <c r="JAY5" s="221"/>
      <c r="JAZ5" s="221"/>
      <c r="JBA5" s="221"/>
      <c r="JBB5" s="221"/>
      <c r="JBC5" s="221"/>
      <c r="JBD5" s="221"/>
      <c r="JBE5" s="221"/>
      <c r="JBF5" s="221"/>
      <c r="JBG5" s="221"/>
      <c r="JBH5" s="221"/>
      <c r="JBI5" s="221"/>
      <c r="JBJ5" s="221"/>
      <c r="JBK5" s="221"/>
      <c r="JBL5" s="221"/>
      <c r="JBM5" s="221"/>
      <c r="JBN5" s="221"/>
      <c r="JBO5" s="221"/>
      <c r="JBP5" s="221"/>
      <c r="JBQ5" s="221"/>
      <c r="JBR5" s="221"/>
      <c r="JBS5" s="221"/>
      <c r="JBT5" s="221"/>
      <c r="JBU5" s="221"/>
      <c r="JBV5" s="221"/>
      <c r="JBW5" s="221"/>
      <c r="JBX5" s="221"/>
      <c r="JBY5" s="221"/>
      <c r="JBZ5" s="221"/>
      <c r="JCA5" s="221"/>
      <c r="JCB5" s="221"/>
      <c r="JCC5" s="221"/>
      <c r="JCD5" s="221"/>
      <c r="JCE5" s="221"/>
      <c r="JCF5" s="221"/>
      <c r="JCG5" s="221"/>
      <c r="JCH5" s="221"/>
      <c r="JCI5" s="221"/>
      <c r="JCJ5" s="221"/>
      <c r="JCK5" s="221"/>
      <c r="JCL5" s="221"/>
      <c r="JCM5" s="221"/>
      <c r="JCN5" s="221"/>
      <c r="JCO5" s="221"/>
      <c r="JCP5" s="221"/>
      <c r="JCQ5" s="221"/>
      <c r="JCR5" s="221"/>
      <c r="JCS5" s="221"/>
      <c r="JCT5" s="221"/>
      <c r="JCU5" s="221"/>
      <c r="JCV5" s="221"/>
      <c r="JCW5" s="221"/>
      <c r="JCX5" s="221"/>
      <c r="JCY5" s="221"/>
      <c r="JCZ5" s="221"/>
      <c r="JDA5" s="221"/>
      <c r="JDB5" s="221"/>
      <c r="JDC5" s="221"/>
      <c r="JDD5" s="221"/>
      <c r="JDE5" s="221"/>
      <c r="JDF5" s="221"/>
      <c r="JDG5" s="221"/>
      <c r="JDH5" s="221"/>
      <c r="JDI5" s="221"/>
      <c r="JDJ5" s="221"/>
      <c r="JDK5" s="221"/>
      <c r="JDL5" s="221"/>
      <c r="JDM5" s="221"/>
      <c r="JDN5" s="221"/>
      <c r="JDO5" s="221"/>
      <c r="JDP5" s="221"/>
      <c r="JDQ5" s="221"/>
      <c r="JDR5" s="221"/>
      <c r="JDS5" s="221"/>
      <c r="JDT5" s="221"/>
      <c r="JDU5" s="221"/>
      <c r="JDV5" s="221"/>
      <c r="JDW5" s="221"/>
      <c r="JDX5" s="221"/>
      <c r="JDY5" s="221"/>
      <c r="JDZ5" s="221"/>
      <c r="JEA5" s="221"/>
      <c r="JEB5" s="221"/>
      <c r="JEC5" s="221"/>
      <c r="JED5" s="221"/>
      <c r="JEE5" s="221"/>
      <c r="JEF5" s="221"/>
      <c r="JEG5" s="221"/>
      <c r="JEH5" s="221"/>
      <c r="JEI5" s="221"/>
      <c r="JEJ5" s="221"/>
      <c r="JEK5" s="221"/>
      <c r="JEL5" s="221"/>
      <c r="JEM5" s="221"/>
      <c r="JEN5" s="221"/>
      <c r="JEO5" s="221"/>
      <c r="JEP5" s="221"/>
      <c r="JEQ5" s="221"/>
      <c r="JER5" s="221"/>
      <c r="JES5" s="221"/>
      <c r="JET5" s="221"/>
      <c r="JEU5" s="221"/>
      <c r="JEV5" s="221"/>
      <c r="JEW5" s="221"/>
      <c r="JEX5" s="221"/>
      <c r="JEY5" s="221"/>
      <c r="JEZ5" s="221"/>
      <c r="JFA5" s="221"/>
      <c r="JFB5" s="221"/>
      <c r="JFC5" s="221"/>
      <c r="JFD5" s="221"/>
      <c r="JFE5" s="221"/>
      <c r="JFF5" s="221"/>
      <c r="JFG5" s="221"/>
      <c r="JFH5" s="221"/>
      <c r="JFI5" s="221"/>
      <c r="JFJ5" s="221"/>
      <c r="JFK5" s="221"/>
      <c r="JFL5" s="221"/>
      <c r="JFM5" s="221"/>
      <c r="JFN5" s="221"/>
      <c r="JFO5" s="221"/>
      <c r="JFP5" s="221"/>
      <c r="JFQ5" s="221"/>
      <c r="JFR5" s="221"/>
      <c r="JFS5" s="221"/>
      <c r="JFT5" s="221"/>
      <c r="JFU5" s="221"/>
      <c r="JFV5" s="221"/>
      <c r="JFW5" s="221"/>
      <c r="JFX5" s="221"/>
      <c r="JFY5" s="221"/>
      <c r="JFZ5" s="221"/>
      <c r="JGA5" s="221"/>
      <c r="JGB5" s="221"/>
      <c r="JGC5" s="221"/>
      <c r="JGD5" s="221"/>
      <c r="JGE5" s="221"/>
      <c r="JGF5" s="221"/>
      <c r="JGG5" s="221"/>
      <c r="JGH5" s="221"/>
      <c r="JGI5" s="221"/>
      <c r="JGJ5" s="221"/>
      <c r="JGK5" s="221"/>
      <c r="JGL5" s="221"/>
      <c r="JGM5" s="221"/>
      <c r="JGN5" s="221"/>
      <c r="JGO5" s="221"/>
      <c r="JGP5" s="221"/>
      <c r="JGQ5" s="221"/>
      <c r="JGR5" s="221"/>
      <c r="JGS5" s="221"/>
      <c r="JGT5" s="221"/>
      <c r="JGU5" s="221"/>
      <c r="JGV5" s="221"/>
      <c r="JGW5" s="221"/>
      <c r="JGX5" s="221"/>
      <c r="JGY5" s="221"/>
      <c r="JGZ5" s="221"/>
      <c r="JHA5" s="221"/>
      <c r="JHB5" s="221"/>
      <c r="JHC5" s="221"/>
      <c r="JHD5" s="221"/>
      <c r="JHE5" s="221"/>
      <c r="JHF5" s="221"/>
      <c r="JHG5" s="221"/>
      <c r="JHH5" s="221"/>
      <c r="JHI5" s="221"/>
      <c r="JHJ5" s="221"/>
      <c r="JHK5" s="221"/>
      <c r="JHL5" s="221"/>
      <c r="JHM5" s="221"/>
      <c r="JHN5" s="221"/>
      <c r="JHO5" s="221"/>
      <c r="JHP5" s="221"/>
      <c r="JHQ5" s="221"/>
      <c r="JHR5" s="221"/>
      <c r="JHS5" s="221"/>
      <c r="JHT5" s="221"/>
      <c r="JHU5" s="221"/>
      <c r="JHV5" s="221"/>
      <c r="JHW5" s="221"/>
      <c r="JHX5" s="221"/>
      <c r="JHY5" s="221"/>
      <c r="JHZ5" s="221"/>
      <c r="JIA5" s="221"/>
      <c r="JIB5" s="221"/>
      <c r="JIC5" s="221"/>
      <c r="JID5" s="221"/>
      <c r="JIE5" s="221"/>
      <c r="JIF5" s="221"/>
      <c r="JIG5" s="221"/>
      <c r="JIH5" s="221"/>
      <c r="JII5" s="221"/>
      <c r="JIJ5" s="221"/>
      <c r="JIK5" s="221"/>
      <c r="JIL5" s="221"/>
      <c r="JIM5" s="221"/>
      <c r="JIN5" s="221"/>
      <c r="JIO5" s="221"/>
      <c r="JIP5" s="221"/>
      <c r="JIQ5" s="221"/>
      <c r="JIR5" s="221"/>
      <c r="JIS5" s="221"/>
      <c r="JIT5" s="221"/>
      <c r="JIU5" s="221"/>
      <c r="JIV5" s="221"/>
      <c r="JIW5" s="221"/>
      <c r="JIX5" s="221"/>
      <c r="JIY5" s="221"/>
      <c r="JIZ5" s="221"/>
      <c r="JJA5" s="221"/>
      <c r="JJB5" s="221"/>
      <c r="JJC5" s="221"/>
      <c r="JJD5" s="221"/>
      <c r="JJE5" s="221"/>
      <c r="JJF5" s="221"/>
      <c r="JJG5" s="221"/>
      <c r="JJH5" s="221"/>
      <c r="JJI5" s="221"/>
      <c r="JJJ5" s="221"/>
      <c r="JJK5" s="221"/>
      <c r="JJL5" s="221"/>
      <c r="JJM5" s="221"/>
      <c r="JJN5" s="221"/>
      <c r="JJO5" s="221"/>
      <c r="JJP5" s="221"/>
      <c r="JJQ5" s="221"/>
      <c r="JJR5" s="221"/>
      <c r="JJS5" s="221"/>
      <c r="JJT5" s="221"/>
      <c r="JJU5" s="221"/>
      <c r="JJV5" s="221"/>
      <c r="JJW5" s="221"/>
      <c r="JJX5" s="221"/>
      <c r="JJY5" s="221"/>
      <c r="JJZ5" s="221"/>
      <c r="JKA5" s="221"/>
      <c r="JKB5" s="221"/>
      <c r="JKC5" s="221"/>
      <c r="JKD5" s="221"/>
      <c r="JKE5" s="221"/>
      <c r="JKF5" s="221"/>
      <c r="JKG5" s="221"/>
      <c r="JKH5" s="221"/>
      <c r="JKI5" s="221"/>
      <c r="JKJ5" s="221"/>
      <c r="JKK5" s="221"/>
      <c r="JKL5" s="221"/>
      <c r="JKM5" s="221"/>
      <c r="JKN5" s="221"/>
      <c r="JKO5" s="221"/>
      <c r="JKP5" s="221"/>
      <c r="JKQ5" s="221"/>
      <c r="JKR5" s="221"/>
      <c r="JKS5" s="221"/>
      <c r="JKT5" s="221"/>
      <c r="JKU5" s="221"/>
      <c r="JKV5" s="221"/>
      <c r="JKW5" s="221"/>
      <c r="JKX5" s="221"/>
      <c r="JKY5" s="221"/>
      <c r="JKZ5" s="221"/>
      <c r="JLA5" s="221"/>
      <c r="JLB5" s="221"/>
      <c r="JLC5" s="221"/>
      <c r="JLD5" s="221"/>
      <c r="JLE5" s="221"/>
      <c r="JLF5" s="221"/>
      <c r="JLG5" s="221"/>
      <c r="JLH5" s="221"/>
      <c r="JLI5" s="221"/>
      <c r="JLJ5" s="221"/>
      <c r="JLK5" s="221"/>
      <c r="JLL5" s="221"/>
      <c r="JLM5" s="221"/>
      <c r="JLN5" s="221"/>
      <c r="JLO5" s="221"/>
      <c r="JLP5" s="221"/>
      <c r="JLQ5" s="221"/>
      <c r="JLR5" s="221"/>
      <c r="JLS5" s="221"/>
      <c r="JLT5" s="221"/>
      <c r="JLU5" s="221"/>
      <c r="JLV5" s="221"/>
      <c r="JLW5" s="221"/>
      <c r="JLX5" s="221"/>
      <c r="JLY5" s="221"/>
      <c r="JLZ5" s="221"/>
      <c r="JMA5" s="221"/>
      <c r="JMB5" s="221"/>
      <c r="JMC5" s="221"/>
      <c r="JMD5" s="221"/>
      <c r="JME5" s="221"/>
      <c r="JMF5" s="221"/>
      <c r="JMG5" s="221"/>
      <c r="JMH5" s="221"/>
      <c r="JMI5" s="221"/>
      <c r="JMJ5" s="221"/>
      <c r="JMK5" s="221"/>
      <c r="JML5" s="221"/>
      <c r="JMM5" s="221"/>
      <c r="JMN5" s="221"/>
      <c r="JMO5" s="221"/>
      <c r="JMP5" s="221"/>
      <c r="JMQ5" s="221"/>
      <c r="JMR5" s="221"/>
      <c r="JMS5" s="221"/>
      <c r="JMT5" s="221"/>
      <c r="JMU5" s="221"/>
      <c r="JMV5" s="221"/>
      <c r="JMW5" s="221"/>
      <c r="JMX5" s="221"/>
      <c r="JMY5" s="221"/>
      <c r="JMZ5" s="221"/>
      <c r="JNA5" s="221"/>
      <c r="JNB5" s="221"/>
      <c r="JNC5" s="221"/>
      <c r="JND5" s="221"/>
      <c r="JNE5" s="221"/>
      <c r="JNF5" s="221"/>
      <c r="JNG5" s="221"/>
      <c r="JNH5" s="221"/>
      <c r="JNI5" s="221"/>
      <c r="JNJ5" s="221"/>
      <c r="JNK5" s="221"/>
      <c r="JNL5" s="221"/>
      <c r="JNM5" s="221"/>
      <c r="JNN5" s="221"/>
      <c r="JNO5" s="221"/>
      <c r="JNP5" s="221"/>
      <c r="JNQ5" s="221"/>
      <c r="JNR5" s="221"/>
      <c r="JNS5" s="221"/>
      <c r="JNT5" s="221"/>
      <c r="JNU5" s="221"/>
      <c r="JNV5" s="221"/>
      <c r="JNW5" s="221"/>
      <c r="JNX5" s="221"/>
      <c r="JNY5" s="221"/>
      <c r="JNZ5" s="221"/>
      <c r="JOA5" s="221"/>
      <c r="JOB5" s="221"/>
      <c r="JOC5" s="221"/>
      <c r="JOD5" s="221"/>
      <c r="JOE5" s="221"/>
      <c r="JOF5" s="221"/>
      <c r="JOG5" s="221"/>
      <c r="JOH5" s="221"/>
      <c r="JOI5" s="221"/>
      <c r="JOJ5" s="221"/>
      <c r="JOK5" s="221"/>
      <c r="JOL5" s="221"/>
      <c r="JOM5" s="221"/>
      <c r="JON5" s="221"/>
      <c r="JOO5" s="221"/>
      <c r="JOP5" s="221"/>
      <c r="JOQ5" s="221"/>
      <c r="JOR5" s="221"/>
      <c r="JOS5" s="221"/>
      <c r="JOT5" s="221"/>
      <c r="JOU5" s="221"/>
      <c r="JOV5" s="221"/>
      <c r="JOW5" s="221"/>
      <c r="JOX5" s="221"/>
      <c r="JOY5" s="221"/>
      <c r="JOZ5" s="221"/>
      <c r="JPA5" s="221"/>
      <c r="JPB5" s="221"/>
      <c r="JPC5" s="221"/>
      <c r="JPD5" s="221"/>
      <c r="JPE5" s="221"/>
      <c r="JPF5" s="221"/>
      <c r="JPG5" s="221"/>
      <c r="JPH5" s="221"/>
      <c r="JPI5" s="221"/>
      <c r="JPJ5" s="221"/>
      <c r="JPK5" s="221"/>
      <c r="JPL5" s="221"/>
      <c r="JPM5" s="221"/>
      <c r="JPN5" s="221"/>
      <c r="JPO5" s="221"/>
      <c r="JPP5" s="221"/>
      <c r="JPQ5" s="221"/>
      <c r="JPR5" s="221"/>
      <c r="JPS5" s="221"/>
      <c r="JPT5" s="221"/>
      <c r="JPU5" s="221"/>
      <c r="JPV5" s="221"/>
      <c r="JPW5" s="221"/>
      <c r="JPX5" s="221"/>
      <c r="JPY5" s="221"/>
      <c r="JPZ5" s="221"/>
      <c r="JQA5" s="221"/>
      <c r="JQB5" s="221"/>
      <c r="JQC5" s="221"/>
      <c r="JQD5" s="221"/>
      <c r="JQE5" s="221"/>
      <c r="JQF5" s="221"/>
      <c r="JQG5" s="221"/>
      <c r="JQH5" s="221"/>
      <c r="JQI5" s="221"/>
      <c r="JQJ5" s="221"/>
      <c r="JQK5" s="221"/>
      <c r="JQL5" s="221"/>
      <c r="JQM5" s="221"/>
      <c r="JQN5" s="221"/>
      <c r="JQO5" s="221"/>
      <c r="JQP5" s="221"/>
      <c r="JQQ5" s="221"/>
      <c r="JQR5" s="221"/>
      <c r="JQS5" s="221"/>
      <c r="JQT5" s="221"/>
      <c r="JQU5" s="221"/>
      <c r="JQV5" s="221"/>
      <c r="JQW5" s="221"/>
      <c r="JQX5" s="221"/>
      <c r="JQY5" s="221"/>
      <c r="JQZ5" s="221"/>
      <c r="JRA5" s="221"/>
      <c r="JRB5" s="221"/>
      <c r="JRC5" s="221"/>
      <c r="JRD5" s="221"/>
      <c r="JRE5" s="221"/>
      <c r="JRF5" s="221"/>
      <c r="JRG5" s="221"/>
      <c r="JRH5" s="221"/>
      <c r="JRI5" s="221"/>
      <c r="JRJ5" s="221"/>
      <c r="JRK5" s="221"/>
      <c r="JRL5" s="221"/>
      <c r="JRM5" s="221"/>
      <c r="JRN5" s="221"/>
      <c r="JRO5" s="221"/>
      <c r="JRP5" s="221"/>
      <c r="JRQ5" s="221"/>
      <c r="JRR5" s="221"/>
      <c r="JRS5" s="221"/>
      <c r="JRT5" s="221"/>
      <c r="JRU5" s="221"/>
      <c r="JRV5" s="221"/>
      <c r="JRW5" s="221"/>
      <c r="JRX5" s="221"/>
      <c r="JRY5" s="221"/>
      <c r="JRZ5" s="221"/>
      <c r="JSA5" s="221"/>
      <c r="JSB5" s="221"/>
      <c r="JSC5" s="221"/>
      <c r="JSD5" s="221"/>
      <c r="JSE5" s="221"/>
      <c r="JSF5" s="221"/>
      <c r="JSG5" s="221"/>
      <c r="JSH5" s="221"/>
      <c r="JSI5" s="221"/>
      <c r="JSJ5" s="221"/>
      <c r="JSK5" s="221"/>
      <c r="JSL5" s="221"/>
      <c r="JSM5" s="221"/>
      <c r="JSN5" s="221"/>
      <c r="JSO5" s="221"/>
      <c r="JSP5" s="221"/>
      <c r="JSQ5" s="221"/>
      <c r="JSR5" s="221"/>
      <c r="JSS5" s="221"/>
      <c r="JST5" s="221"/>
      <c r="JSU5" s="221"/>
      <c r="JSV5" s="221"/>
      <c r="JSW5" s="221"/>
      <c r="JSX5" s="221"/>
      <c r="JSY5" s="221"/>
      <c r="JSZ5" s="221"/>
      <c r="JTA5" s="221"/>
      <c r="JTB5" s="221"/>
      <c r="JTC5" s="221"/>
      <c r="JTD5" s="221"/>
      <c r="JTE5" s="221"/>
      <c r="JTF5" s="221"/>
      <c r="JTG5" s="221"/>
      <c r="JTH5" s="221"/>
      <c r="JTI5" s="221"/>
      <c r="JTJ5" s="221"/>
      <c r="JTK5" s="221"/>
      <c r="JTL5" s="221"/>
      <c r="JTM5" s="221"/>
      <c r="JTN5" s="221"/>
      <c r="JTO5" s="221"/>
      <c r="JTP5" s="221"/>
      <c r="JTQ5" s="221"/>
      <c r="JTR5" s="221"/>
      <c r="JTS5" s="221"/>
      <c r="JTT5" s="221"/>
      <c r="JTU5" s="221"/>
      <c r="JTV5" s="221"/>
      <c r="JTW5" s="221"/>
      <c r="JTX5" s="221"/>
      <c r="JTY5" s="221"/>
      <c r="JTZ5" s="221"/>
      <c r="JUA5" s="221"/>
      <c r="JUB5" s="221"/>
      <c r="JUC5" s="221"/>
      <c r="JUD5" s="221"/>
      <c r="JUE5" s="221"/>
      <c r="JUF5" s="221"/>
      <c r="JUG5" s="221"/>
      <c r="JUH5" s="221"/>
      <c r="JUI5" s="221"/>
      <c r="JUJ5" s="221"/>
      <c r="JUK5" s="221"/>
      <c r="JUL5" s="221"/>
      <c r="JUM5" s="221"/>
      <c r="JUN5" s="221"/>
      <c r="JUO5" s="221"/>
      <c r="JUP5" s="221"/>
      <c r="JUQ5" s="221"/>
      <c r="JUR5" s="221"/>
      <c r="JUS5" s="221"/>
      <c r="JUT5" s="221"/>
      <c r="JUU5" s="221"/>
      <c r="JUV5" s="221"/>
      <c r="JUW5" s="221"/>
      <c r="JUX5" s="221"/>
      <c r="JUY5" s="221"/>
      <c r="JUZ5" s="221"/>
      <c r="JVA5" s="221"/>
      <c r="JVB5" s="221"/>
      <c r="JVC5" s="221"/>
      <c r="JVD5" s="221"/>
      <c r="JVE5" s="221"/>
      <c r="JVF5" s="221"/>
      <c r="JVG5" s="221"/>
      <c r="JVH5" s="221"/>
      <c r="JVI5" s="221"/>
      <c r="JVJ5" s="221"/>
      <c r="JVK5" s="221"/>
      <c r="JVL5" s="221"/>
      <c r="JVM5" s="221"/>
      <c r="JVN5" s="221"/>
      <c r="JVO5" s="221"/>
      <c r="JVP5" s="221"/>
      <c r="JVQ5" s="221"/>
      <c r="JVR5" s="221"/>
      <c r="JVS5" s="221"/>
      <c r="JVT5" s="221"/>
      <c r="JVU5" s="221"/>
      <c r="JVV5" s="221"/>
      <c r="JVW5" s="221"/>
      <c r="JVX5" s="221"/>
      <c r="JVY5" s="221"/>
      <c r="JVZ5" s="221"/>
      <c r="JWA5" s="221"/>
      <c r="JWB5" s="221"/>
      <c r="JWC5" s="221"/>
      <c r="JWD5" s="221"/>
      <c r="JWE5" s="221"/>
      <c r="JWF5" s="221"/>
      <c r="JWG5" s="221"/>
      <c r="JWH5" s="221"/>
      <c r="JWI5" s="221"/>
      <c r="JWJ5" s="221"/>
      <c r="JWK5" s="221"/>
      <c r="JWL5" s="221"/>
      <c r="JWM5" s="221"/>
      <c r="JWN5" s="221"/>
      <c r="JWO5" s="221"/>
      <c r="JWP5" s="221"/>
      <c r="JWQ5" s="221"/>
      <c r="JWR5" s="221"/>
      <c r="JWS5" s="221"/>
      <c r="JWT5" s="221"/>
      <c r="JWU5" s="221"/>
      <c r="JWV5" s="221"/>
      <c r="JWW5" s="221"/>
      <c r="JWX5" s="221"/>
      <c r="JWY5" s="221"/>
      <c r="JWZ5" s="221"/>
      <c r="JXA5" s="221"/>
      <c r="JXB5" s="221"/>
      <c r="JXC5" s="221"/>
      <c r="JXD5" s="221"/>
      <c r="JXE5" s="221"/>
      <c r="JXF5" s="221"/>
      <c r="JXG5" s="221"/>
      <c r="JXH5" s="221"/>
      <c r="JXI5" s="221"/>
      <c r="JXJ5" s="221"/>
      <c r="JXK5" s="221"/>
      <c r="JXL5" s="221"/>
      <c r="JXM5" s="221"/>
      <c r="JXN5" s="221"/>
      <c r="JXO5" s="221"/>
      <c r="JXP5" s="221"/>
      <c r="JXQ5" s="221"/>
      <c r="JXR5" s="221"/>
      <c r="JXS5" s="221"/>
      <c r="JXT5" s="221"/>
      <c r="JXU5" s="221"/>
      <c r="JXV5" s="221"/>
      <c r="JXW5" s="221"/>
      <c r="JXX5" s="221"/>
      <c r="JXY5" s="221"/>
      <c r="JXZ5" s="221"/>
      <c r="JYA5" s="221"/>
      <c r="JYB5" s="221"/>
      <c r="JYC5" s="221"/>
      <c r="JYD5" s="221"/>
      <c r="JYE5" s="221"/>
      <c r="JYF5" s="221"/>
      <c r="JYG5" s="221"/>
      <c r="JYH5" s="221"/>
      <c r="JYI5" s="221"/>
      <c r="JYJ5" s="221"/>
      <c r="JYK5" s="221"/>
      <c r="JYL5" s="221"/>
      <c r="JYM5" s="221"/>
      <c r="JYN5" s="221"/>
      <c r="JYO5" s="221"/>
      <c r="JYP5" s="221"/>
      <c r="JYQ5" s="221"/>
      <c r="JYR5" s="221"/>
      <c r="JYS5" s="221"/>
      <c r="JYT5" s="221"/>
      <c r="JYU5" s="221"/>
      <c r="JYV5" s="221"/>
      <c r="JYW5" s="221"/>
      <c r="JYX5" s="221"/>
      <c r="JYY5" s="221"/>
      <c r="JYZ5" s="221"/>
      <c r="JZA5" s="221"/>
      <c r="JZB5" s="221"/>
      <c r="JZC5" s="221"/>
      <c r="JZD5" s="221"/>
      <c r="JZE5" s="221"/>
      <c r="JZF5" s="221"/>
      <c r="JZG5" s="221"/>
      <c r="JZH5" s="221"/>
      <c r="JZI5" s="221"/>
      <c r="JZJ5" s="221"/>
      <c r="JZK5" s="221"/>
      <c r="JZL5" s="221"/>
      <c r="JZM5" s="221"/>
      <c r="JZN5" s="221"/>
      <c r="JZO5" s="221"/>
      <c r="JZP5" s="221"/>
      <c r="JZQ5" s="221"/>
      <c r="JZR5" s="221"/>
      <c r="JZS5" s="221"/>
      <c r="JZT5" s="221"/>
      <c r="JZU5" s="221"/>
      <c r="JZV5" s="221"/>
      <c r="JZW5" s="221"/>
      <c r="JZX5" s="221"/>
      <c r="JZY5" s="221"/>
      <c r="JZZ5" s="221"/>
      <c r="KAA5" s="221"/>
      <c r="KAB5" s="221"/>
      <c r="KAC5" s="221"/>
      <c r="KAD5" s="221"/>
      <c r="KAE5" s="221"/>
      <c r="KAF5" s="221"/>
      <c r="KAG5" s="221"/>
      <c r="KAH5" s="221"/>
      <c r="KAI5" s="221"/>
      <c r="KAJ5" s="221"/>
      <c r="KAK5" s="221"/>
      <c r="KAL5" s="221"/>
      <c r="KAM5" s="221"/>
      <c r="KAN5" s="221"/>
      <c r="KAO5" s="221"/>
      <c r="KAP5" s="221"/>
      <c r="KAQ5" s="221"/>
      <c r="KAR5" s="221"/>
      <c r="KAS5" s="221"/>
      <c r="KAT5" s="221"/>
      <c r="KAU5" s="221"/>
      <c r="KAV5" s="221"/>
      <c r="KAW5" s="221"/>
      <c r="KAX5" s="221"/>
      <c r="KAY5" s="221"/>
      <c r="KAZ5" s="221"/>
      <c r="KBA5" s="221"/>
      <c r="KBB5" s="221"/>
      <c r="KBC5" s="221"/>
      <c r="KBD5" s="221"/>
      <c r="KBE5" s="221"/>
      <c r="KBF5" s="221"/>
      <c r="KBG5" s="221"/>
      <c r="KBH5" s="221"/>
      <c r="KBI5" s="221"/>
      <c r="KBJ5" s="221"/>
      <c r="KBK5" s="221"/>
      <c r="KBL5" s="221"/>
      <c r="KBM5" s="221"/>
      <c r="KBN5" s="221"/>
      <c r="KBO5" s="221"/>
      <c r="KBP5" s="221"/>
      <c r="KBQ5" s="221"/>
      <c r="KBR5" s="221"/>
      <c r="KBS5" s="221"/>
      <c r="KBT5" s="221"/>
      <c r="KBU5" s="221"/>
      <c r="KBV5" s="221"/>
      <c r="KBW5" s="221"/>
      <c r="KBX5" s="221"/>
      <c r="KBY5" s="221"/>
      <c r="KBZ5" s="221"/>
      <c r="KCA5" s="221"/>
      <c r="KCB5" s="221"/>
      <c r="KCC5" s="221"/>
      <c r="KCD5" s="221"/>
      <c r="KCE5" s="221"/>
      <c r="KCF5" s="221"/>
      <c r="KCG5" s="221"/>
      <c r="KCH5" s="221"/>
      <c r="KCI5" s="221"/>
      <c r="KCJ5" s="221"/>
      <c r="KCK5" s="221"/>
      <c r="KCL5" s="221"/>
      <c r="KCM5" s="221"/>
      <c r="KCN5" s="221"/>
      <c r="KCO5" s="221"/>
      <c r="KCP5" s="221"/>
      <c r="KCQ5" s="221"/>
      <c r="KCR5" s="221"/>
      <c r="KCS5" s="221"/>
      <c r="KCT5" s="221"/>
      <c r="KCU5" s="221"/>
      <c r="KCV5" s="221"/>
      <c r="KCW5" s="221"/>
      <c r="KCX5" s="221"/>
      <c r="KCY5" s="221"/>
      <c r="KCZ5" s="221"/>
      <c r="KDA5" s="221"/>
      <c r="KDB5" s="221"/>
      <c r="KDC5" s="221"/>
      <c r="KDD5" s="221"/>
      <c r="KDE5" s="221"/>
      <c r="KDF5" s="221"/>
      <c r="KDG5" s="221"/>
      <c r="KDH5" s="221"/>
      <c r="KDI5" s="221"/>
      <c r="KDJ5" s="221"/>
      <c r="KDK5" s="221"/>
      <c r="KDL5" s="221"/>
      <c r="KDM5" s="221"/>
      <c r="KDN5" s="221"/>
      <c r="KDO5" s="221"/>
      <c r="KDP5" s="221"/>
      <c r="KDQ5" s="221"/>
      <c r="KDR5" s="221"/>
      <c r="KDS5" s="221"/>
      <c r="KDT5" s="221"/>
      <c r="KDU5" s="221"/>
      <c r="KDV5" s="221"/>
      <c r="KDW5" s="221"/>
      <c r="KDX5" s="221"/>
      <c r="KDY5" s="221"/>
      <c r="KDZ5" s="221"/>
      <c r="KEA5" s="221"/>
      <c r="KEB5" s="221"/>
      <c r="KEC5" s="221"/>
      <c r="KED5" s="221"/>
      <c r="KEE5" s="221"/>
      <c r="KEF5" s="221"/>
      <c r="KEG5" s="221"/>
      <c r="KEH5" s="221"/>
      <c r="KEI5" s="221"/>
      <c r="KEJ5" s="221"/>
      <c r="KEK5" s="221"/>
      <c r="KEL5" s="221"/>
      <c r="KEM5" s="221"/>
      <c r="KEN5" s="221"/>
      <c r="KEO5" s="221"/>
      <c r="KEP5" s="221"/>
      <c r="KEQ5" s="221"/>
      <c r="KER5" s="221"/>
      <c r="KES5" s="221"/>
      <c r="KET5" s="221"/>
      <c r="KEU5" s="221"/>
      <c r="KEV5" s="221"/>
      <c r="KEW5" s="221"/>
      <c r="KEX5" s="221"/>
      <c r="KEY5" s="221"/>
      <c r="KEZ5" s="221"/>
      <c r="KFA5" s="221"/>
      <c r="KFB5" s="221"/>
      <c r="KFC5" s="221"/>
      <c r="KFD5" s="221"/>
      <c r="KFE5" s="221"/>
      <c r="KFF5" s="221"/>
      <c r="KFG5" s="221"/>
      <c r="KFH5" s="221"/>
      <c r="KFI5" s="221"/>
      <c r="KFJ5" s="221"/>
      <c r="KFK5" s="221"/>
      <c r="KFL5" s="221"/>
      <c r="KFM5" s="221"/>
      <c r="KFN5" s="221"/>
      <c r="KFO5" s="221"/>
      <c r="KFP5" s="221"/>
      <c r="KFQ5" s="221"/>
      <c r="KFR5" s="221"/>
      <c r="KFS5" s="221"/>
      <c r="KFT5" s="221"/>
      <c r="KFU5" s="221"/>
      <c r="KFV5" s="221"/>
      <c r="KFW5" s="221"/>
      <c r="KFX5" s="221"/>
      <c r="KFY5" s="221"/>
      <c r="KFZ5" s="221"/>
      <c r="KGA5" s="221"/>
      <c r="KGB5" s="221"/>
      <c r="KGC5" s="221"/>
      <c r="KGD5" s="221"/>
      <c r="KGE5" s="221"/>
      <c r="KGF5" s="221"/>
      <c r="KGG5" s="221"/>
      <c r="KGH5" s="221"/>
      <c r="KGI5" s="221"/>
      <c r="KGJ5" s="221"/>
      <c r="KGK5" s="221"/>
      <c r="KGL5" s="221"/>
      <c r="KGM5" s="221"/>
      <c r="KGN5" s="221"/>
      <c r="KGO5" s="221"/>
      <c r="KGP5" s="221"/>
      <c r="KGQ5" s="221"/>
      <c r="KGR5" s="221"/>
      <c r="KGS5" s="221"/>
      <c r="KGT5" s="221"/>
      <c r="KGU5" s="221"/>
      <c r="KGV5" s="221"/>
      <c r="KGW5" s="221"/>
      <c r="KGX5" s="221"/>
      <c r="KGY5" s="221"/>
      <c r="KGZ5" s="221"/>
      <c r="KHA5" s="221"/>
      <c r="KHB5" s="221"/>
      <c r="KHC5" s="221"/>
      <c r="KHD5" s="221"/>
      <c r="KHE5" s="221"/>
      <c r="KHF5" s="221"/>
      <c r="KHG5" s="221"/>
      <c r="KHH5" s="221"/>
      <c r="KHI5" s="221"/>
      <c r="KHJ5" s="221"/>
      <c r="KHK5" s="221"/>
      <c r="KHL5" s="221"/>
      <c r="KHM5" s="221"/>
      <c r="KHN5" s="221"/>
      <c r="KHO5" s="221"/>
      <c r="KHP5" s="221"/>
      <c r="KHQ5" s="221"/>
      <c r="KHR5" s="221"/>
      <c r="KHS5" s="221"/>
      <c r="KHT5" s="221"/>
      <c r="KHU5" s="221"/>
      <c r="KHV5" s="221"/>
      <c r="KHW5" s="221"/>
      <c r="KHX5" s="221"/>
      <c r="KHY5" s="221"/>
      <c r="KHZ5" s="221"/>
      <c r="KIA5" s="221"/>
      <c r="KIB5" s="221"/>
      <c r="KIC5" s="221"/>
      <c r="KID5" s="221"/>
      <c r="KIE5" s="221"/>
      <c r="KIF5" s="221"/>
      <c r="KIG5" s="221"/>
      <c r="KIH5" s="221"/>
      <c r="KII5" s="221"/>
      <c r="KIJ5" s="221"/>
      <c r="KIK5" s="221"/>
      <c r="KIL5" s="221"/>
      <c r="KIM5" s="221"/>
      <c r="KIN5" s="221"/>
      <c r="KIO5" s="221"/>
      <c r="KIP5" s="221"/>
      <c r="KIQ5" s="221"/>
      <c r="KIR5" s="221"/>
      <c r="KIS5" s="221"/>
      <c r="KIT5" s="221"/>
      <c r="KIU5" s="221"/>
      <c r="KIV5" s="221"/>
      <c r="KIW5" s="221"/>
      <c r="KIX5" s="221"/>
      <c r="KIY5" s="221"/>
      <c r="KIZ5" s="221"/>
      <c r="KJA5" s="221"/>
      <c r="KJB5" s="221"/>
      <c r="KJC5" s="221"/>
      <c r="KJD5" s="221"/>
      <c r="KJE5" s="221"/>
      <c r="KJF5" s="221"/>
      <c r="KJG5" s="221"/>
      <c r="KJH5" s="221"/>
      <c r="KJI5" s="221"/>
      <c r="KJJ5" s="221"/>
      <c r="KJK5" s="221"/>
      <c r="KJL5" s="221"/>
      <c r="KJM5" s="221"/>
      <c r="KJN5" s="221"/>
      <c r="KJO5" s="221"/>
      <c r="KJP5" s="221"/>
      <c r="KJQ5" s="221"/>
      <c r="KJR5" s="221"/>
      <c r="KJS5" s="221"/>
      <c r="KJT5" s="221"/>
      <c r="KJU5" s="221"/>
      <c r="KJV5" s="221"/>
      <c r="KJW5" s="221"/>
      <c r="KJX5" s="221"/>
      <c r="KJY5" s="221"/>
      <c r="KJZ5" s="221"/>
      <c r="KKA5" s="221"/>
      <c r="KKB5" s="221"/>
      <c r="KKC5" s="221"/>
      <c r="KKD5" s="221"/>
      <c r="KKE5" s="221"/>
      <c r="KKF5" s="221"/>
      <c r="KKG5" s="221"/>
      <c r="KKH5" s="221"/>
      <c r="KKI5" s="221"/>
      <c r="KKJ5" s="221"/>
      <c r="KKK5" s="221"/>
      <c r="KKL5" s="221"/>
      <c r="KKM5" s="221"/>
      <c r="KKN5" s="221"/>
      <c r="KKO5" s="221"/>
      <c r="KKP5" s="221"/>
      <c r="KKQ5" s="221"/>
      <c r="KKR5" s="221"/>
      <c r="KKS5" s="221"/>
      <c r="KKT5" s="221"/>
      <c r="KKU5" s="221"/>
      <c r="KKV5" s="221"/>
      <c r="KKW5" s="221"/>
      <c r="KKX5" s="221"/>
      <c r="KKY5" s="221"/>
      <c r="KKZ5" s="221"/>
      <c r="KLA5" s="221"/>
      <c r="KLB5" s="221"/>
      <c r="KLC5" s="221"/>
      <c r="KLD5" s="221"/>
      <c r="KLE5" s="221"/>
      <c r="KLF5" s="221"/>
      <c r="KLG5" s="221"/>
      <c r="KLH5" s="221"/>
      <c r="KLI5" s="221"/>
      <c r="KLJ5" s="221"/>
      <c r="KLK5" s="221"/>
      <c r="KLL5" s="221"/>
      <c r="KLM5" s="221"/>
      <c r="KLN5" s="221"/>
      <c r="KLO5" s="221"/>
      <c r="KLP5" s="221"/>
      <c r="KLQ5" s="221"/>
      <c r="KLR5" s="221"/>
      <c r="KLS5" s="221"/>
      <c r="KLT5" s="221"/>
      <c r="KLU5" s="221"/>
      <c r="KLV5" s="221"/>
      <c r="KLW5" s="221"/>
      <c r="KLX5" s="221"/>
      <c r="KLY5" s="221"/>
      <c r="KLZ5" s="221"/>
      <c r="KMA5" s="221"/>
      <c r="KMB5" s="221"/>
      <c r="KMC5" s="221"/>
      <c r="KMD5" s="221"/>
      <c r="KME5" s="221"/>
      <c r="KMF5" s="221"/>
      <c r="KMG5" s="221"/>
      <c r="KMH5" s="221"/>
      <c r="KMI5" s="221"/>
      <c r="KMJ5" s="221"/>
      <c r="KMK5" s="221"/>
      <c r="KML5" s="221"/>
      <c r="KMM5" s="221"/>
      <c r="KMN5" s="221"/>
      <c r="KMO5" s="221"/>
      <c r="KMP5" s="221"/>
      <c r="KMQ5" s="221"/>
      <c r="KMR5" s="221"/>
      <c r="KMS5" s="221"/>
      <c r="KMT5" s="221"/>
      <c r="KMU5" s="221"/>
      <c r="KMV5" s="221"/>
      <c r="KMW5" s="221"/>
      <c r="KMX5" s="221"/>
      <c r="KMY5" s="221"/>
      <c r="KMZ5" s="221"/>
      <c r="KNA5" s="221"/>
      <c r="KNB5" s="221"/>
      <c r="KNC5" s="221"/>
      <c r="KND5" s="221"/>
      <c r="KNE5" s="221"/>
      <c r="KNF5" s="221"/>
      <c r="KNG5" s="221"/>
      <c r="KNH5" s="221"/>
      <c r="KNI5" s="221"/>
      <c r="KNJ5" s="221"/>
      <c r="KNK5" s="221"/>
      <c r="KNL5" s="221"/>
      <c r="KNM5" s="221"/>
      <c r="KNN5" s="221"/>
      <c r="KNO5" s="221"/>
      <c r="KNP5" s="221"/>
      <c r="KNQ5" s="221"/>
      <c r="KNR5" s="221"/>
      <c r="KNS5" s="221"/>
      <c r="KNT5" s="221"/>
      <c r="KNU5" s="221"/>
      <c r="KNV5" s="221"/>
      <c r="KNW5" s="221"/>
      <c r="KNX5" s="221"/>
      <c r="KNY5" s="221"/>
      <c r="KNZ5" s="221"/>
      <c r="KOA5" s="221"/>
      <c r="KOB5" s="221"/>
      <c r="KOC5" s="221"/>
      <c r="KOD5" s="221"/>
      <c r="KOE5" s="221"/>
      <c r="KOF5" s="221"/>
      <c r="KOG5" s="221"/>
      <c r="KOH5" s="221"/>
      <c r="KOI5" s="221"/>
      <c r="KOJ5" s="221"/>
      <c r="KOK5" s="221"/>
      <c r="KOL5" s="221"/>
      <c r="KOM5" s="221"/>
      <c r="KON5" s="221"/>
      <c r="KOO5" s="221"/>
      <c r="KOP5" s="221"/>
      <c r="KOQ5" s="221"/>
      <c r="KOR5" s="221"/>
      <c r="KOS5" s="221"/>
      <c r="KOT5" s="221"/>
      <c r="KOU5" s="221"/>
      <c r="KOV5" s="221"/>
      <c r="KOW5" s="221"/>
      <c r="KOX5" s="221"/>
      <c r="KOY5" s="221"/>
      <c r="KOZ5" s="221"/>
      <c r="KPA5" s="221"/>
      <c r="KPB5" s="221"/>
      <c r="KPC5" s="221"/>
      <c r="KPD5" s="221"/>
      <c r="KPE5" s="221"/>
      <c r="KPF5" s="221"/>
      <c r="KPG5" s="221"/>
      <c r="KPH5" s="221"/>
      <c r="KPI5" s="221"/>
      <c r="KPJ5" s="221"/>
      <c r="KPK5" s="221"/>
      <c r="KPL5" s="221"/>
      <c r="KPM5" s="221"/>
      <c r="KPN5" s="221"/>
      <c r="KPO5" s="221"/>
      <c r="KPP5" s="221"/>
      <c r="KPQ5" s="221"/>
      <c r="KPR5" s="221"/>
      <c r="KPS5" s="221"/>
      <c r="KPT5" s="221"/>
      <c r="KPU5" s="221"/>
      <c r="KPV5" s="221"/>
      <c r="KPW5" s="221"/>
      <c r="KPX5" s="221"/>
      <c r="KPY5" s="221"/>
      <c r="KPZ5" s="221"/>
      <c r="KQA5" s="221"/>
      <c r="KQB5" s="221"/>
      <c r="KQC5" s="221"/>
      <c r="KQD5" s="221"/>
      <c r="KQE5" s="221"/>
      <c r="KQF5" s="221"/>
      <c r="KQG5" s="221"/>
      <c r="KQH5" s="221"/>
      <c r="KQI5" s="221"/>
      <c r="KQJ5" s="221"/>
      <c r="KQK5" s="221"/>
      <c r="KQL5" s="221"/>
      <c r="KQM5" s="221"/>
      <c r="KQN5" s="221"/>
      <c r="KQO5" s="221"/>
      <c r="KQP5" s="221"/>
      <c r="KQQ5" s="221"/>
      <c r="KQR5" s="221"/>
      <c r="KQS5" s="221"/>
      <c r="KQT5" s="221"/>
      <c r="KQU5" s="221"/>
      <c r="KQV5" s="221"/>
      <c r="KQW5" s="221"/>
      <c r="KQX5" s="221"/>
      <c r="KQY5" s="221"/>
      <c r="KQZ5" s="221"/>
      <c r="KRA5" s="221"/>
      <c r="KRB5" s="221"/>
      <c r="KRC5" s="221"/>
      <c r="KRD5" s="221"/>
      <c r="KRE5" s="221"/>
      <c r="KRF5" s="221"/>
      <c r="KRG5" s="221"/>
      <c r="KRH5" s="221"/>
      <c r="KRI5" s="221"/>
      <c r="KRJ5" s="221"/>
      <c r="KRK5" s="221"/>
      <c r="KRL5" s="221"/>
      <c r="KRM5" s="221"/>
      <c r="KRN5" s="221"/>
      <c r="KRO5" s="221"/>
      <c r="KRP5" s="221"/>
      <c r="KRQ5" s="221"/>
      <c r="KRR5" s="221"/>
      <c r="KRS5" s="221"/>
      <c r="KRT5" s="221"/>
      <c r="KRU5" s="221"/>
      <c r="KRV5" s="221"/>
      <c r="KRW5" s="221"/>
      <c r="KRX5" s="221"/>
      <c r="KRY5" s="221"/>
      <c r="KRZ5" s="221"/>
      <c r="KSA5" s="221"/>
      <c r="KSB5" s="221"/>
      <c r="KSC5" s="221"/>
      <c r="KSD5" s="221"/>
      <c r="KSE5" s="221"/>
      <c r="KSF5" s="221"/>
      <c r="KSG5" s="221"/>
      <c r="KSH5" s="221"/>
      <c r="KSI5" s="221"/>
      <c r="KSJ5" s="221"/>
      <c r="KSK5" s="221"/>
      <c r="KSL5" s="221"/>
      <c r="KSM5" s="221"/>
      <c r="KSN5" s="221"/>
      <c r="KSO5" s="221"/>
      <c r="KSP5" s="221"/>
      <c r="KSQ5" s="221"/>
      <c r="KSR5" s="221"/>
      <c r="KSS5" s="221"/>
      <c r="KST5" s="221"/>
      <c r="KSU5" s="221"/>
      <c r="KSV5" s="221"/>
      <c r="KSW5" s="221"/>
      <c r="KSX5" s="221"/>
      <c r="KSY5" s="221"/>
      <c r="KSZ5" s="221"/>
      <c r="KTA5" s="221"/>
      <c r="KTB5" s="221"/>
      <c r="KTC5" s="221"/>
      <c r="KTD5" s="221"/>
      <c r="KTE5" s="221"/>
      <c r="KTF5" s="221"/>
      <c r="KTG5" s="221"/>
      <c r="KTH5" s="221"/>
      <c r="KTI5" s="221"/>
      <c r="KTJ5" s="221"/>
      <c r="KTK5" s="221"/>
      <c r="KTL5" s="221"/>
      <c r="KTM5" s="221"/>
      <c r="KTN5" s="221"/>
      <c r="KTO5" s="221"/>
      <c r="KTP5" s="221"/>
      <c r="KTQ5" s="221"/>
      <c r="KTR5" s="221"/>
      <c r="KTS5" s="221"/>
      <c r="KTT5" s="221"/>
      <c r="KTU5" s="221"/>
      <c r="KTV5" s="221"/>
      <c r="KTW5" s="221"/>
      <c r="KTX5" s="221"/>
      <c r="KTY5" s="221"/>
      <c r="KTZ5" s="221"/>
      <c r="KUA5" s="221"/>
      <c r="KUB5" s="221"/>
      <c r="KUC5" s="221"/>
      <c r="KUD5" s="221"/>
      <c r="KUE5" s="221"/>
      <c r="KUF5" s="221"/>
      <c r="KUG5" s="221"/>
      <c r="KUH5" s="221"/>
      <c r="KUI5" s="221"/>
      <c r="KUJ5" s="221"/>
      <c r="KUK5" s="221"/>
      <c r="KUL5" s="221"/>
      <c r="KUM5" s="221"/>
      <c r="KUN5" s="221"/>
      <c r="KUO5" s="221"/>
      <c r="KUP5" s="221"/>
      <c r="KUQ5" s="221"/>
      <c r="KUR5" s="221"/>
      <c r="KUS5" s="221"/>
      <c r="KUT5" s="221"/>
      <c r="KUU5" s="221"/>
      <c r="KUV5" s="221"/>
      <c r="KUW5" s="221"/>
      <c r="KUX5" s="221"/>
      <c r="KUY5" s="221"/>
      <c r="KUZ5" s="221"/>
      <c r="KVA5" s="221"/>
      <c r="KVB5" s="221"/>
      <c r="KVC5" s="221"/>
      <c r="KVD5" s="221"/>
      <c r="KVE5" s="221"/>
      <c r="KVF5" s="221"/>
      <c r="KVG5" s="221"/>
      <c r="KVH5" s="221"/>
      <c r="KVI5" s="221"/>
      <c r="KVJ5" s="221"/>
      <c r="KVK5" s="221"/>
      <c r="KVL5" s="221"/>
      <c r="KVM5" s="221"/>
      <c r="KVN5" s="221"/>
      <c r="KVO5" s="221"/>
      <c r="KVP5" s="221"/>
      <c r="KVQ5" s="221"/>
      <c r="KVR5" s="221"/>
      <c r="KVS5" s="221"/>
      <c r="KVT5" s="221"/>
      <c r="KVU5" s="221"/>
      <c r="KVV5" s="221"/>
      <c r="KVW5" s="221"/>
      <c r="KVX5" s="221"/>
      <c r="KVY5" s="221"/>
      <c r="KVZ5" s="221"/>
      <c r="KWA5" s="221"/>
      <c r="KWB5" s="221"/>
      <c r="KWC5" s="221"/>
      <c r="KWD5" s="221"/>
      <c r="KWE5" s="221"/>
      <c r="KWF5" s="221"/>
      <c r="KWG5" s="221"/>
      <c r="KWH5" s="221"/>
      <c r="KWI5" s="221"/>
      <c r="KWJ5" s="221"/>
      <c r="KWK5" s="221"/>
      <c r="KWL5" s="221"/>
      <c r="KWM5" s="221"/>
      <c r="KWN5" s="221"/>
      <c r="KWO5" s="221"/>
      <c r="KWP5" s="221"/>
      <c r="KWQ5" s="221"/>
      <c r="KWR5" s="221"/>
      <c r="KWS5" s="221"/>
      <c r="KWT5" s="221"/>
      <c r="KWU5" s="221"/>
      <c r="KWV5" s="221"/>
      <c r="KWW5" s="221"/>
      <c r="KWX5" s="221"/>
      <c r="KWY5" s="221"/>
      <c r="KWZ5" s="221"/>
      <c r="KXA5" s="221"/>
      <c r="KXB5" s="221"/>
      <c r="KXC5" s="221"/>
      <c r="KXD5" s="221"/>
      <c r="KXE5" s="221"/>
      <c r="KXF5" s="221"/>
      <c r="KXG5" s="221"/>
      <c r="KXH5" s="221"/>
      <c r="KXI5" s="221"/>
      <c r="KXJ5" s="221"/>
      <c r="KXK5" s="221"/>
      <c r="KXL5" s="221"/>
      <c r="KXM5" s="221"/>
      <c r="KXN5" s="221"/>
      <c r="KXO5" s="221"/>
      <c r="KXP5" s="221"/>
      <c r="KXQ5" s="221"/>
      <c r="KXR5" s="221"/>
      <c r="KXS5" s="221"/>
      <c r="KXT5" s="221"/>
      <c r="KXU5" s="221"/>
      <c r="KXV5" s="221"/>
      <c r="KXW5" s="221"/>
      <c r="KXX5" s="221"/>
      <c r="KXY5" s="221"/>
      <c r="KXZ5" s="221"/>
      <c r="KYA5" s="221"/>
      <c r="KYB5" s="221"/>
      <c r="KYC5" s="221"/>
      <c r="KYD5" s="221"/>
      <c r="KYE5" s="221"/>
      <c r="KYF5" s="221"/>
      <c r="KYG5" s="221"/>
      <c r="KYH5" s="221"/>
      <c r="KYI5" s="221"/>
      <c r="KYJ5" s="221"/>
      <c r="KYK5" s="221"/>
      <c r="KYL5" s="221"/>
      <c r="KYM5" s="221"/>
      <c r="KYN5" s="221"/>
      <c r="KYO5" s="221"/>
      <c r="KYP5" s="221"/>
      <c r="KYQ5" s="221"/>
      <c r="KYR5" s="221"/>
      <c r="KYS5" s="221"/>
      <c r="KYT5" s="221"/>
      <c r="KYU5" s="221"/>
      <c r="KYV5" s="221"/>
      <c r="KYW5" s="221"/>
      <c r="KYX5" s="221"/>
      <c r="KYY5" s="221"/>
      <c r="KYZ5" s="221"/>
      <c r="KZA5" s="221"/>
      <c r="KZB5" s="221"/>
      <c r="KZC5" s="221"/>
      <c r="KZD5" s="221"/>
      <c r="KZE5" s="221"/>
      <c r="KZF5" s="221"/>
      <c r="KZG5" s="221"/>
      <c r="KZH5" s="221"/>
      <c r="KZI5" s="221"/>
      <c r="KZJ5" s="221"/>
      <c r="KZK5" s="221"/>
      <c r="KZL5" s="221"/>
      <c r="KZM5" s="221"/>
      <c r="KZN5" s="221"/>
      <c r="KZO5" s="221"/>
      <c r="KZP5" s="221"/>
      <c r="KZQ5" s="221"/>
      <c r="KZR5" s="221"/>
      <c r="KZS5" s="221"/>
      <c r="KZT5" s="221"/>
      <c r="KZU5" s="221"/>
      <c r="KZV5" s="221"/>
      <c r="KZW5" s="221"/>
      <c r="KZX5" s="221"/>
      <c r="KZY5" s="221"/>
      <c r="KZZ5" s="221"/>
      <c r="LAA5" s="221"/>
      <c r="LAB5" s="221"/>
      <c r="LAC5" s="221"/>
      <c r="LAD5" s="221"/>
      <c r="LAE5" s="221"/>
      <c r="LAF5" s="221"/>
      <c r="LAG5" s="221"/>
      <c r="LAH5" s="221"/>
      <c r="LAI5" s="221"/>
      <c r="LAJ5" s="221"/>
      <c r="LAK5" s="221"/>
      <c r="LAL5" s="221"/>
      <c r="LAM5" s="221"/>
      <c r="LAN5" s="221"/>
      <c r="LAO5" s="221"/>
      <c r="LAP5" s="221"/>
      <c r="LAQ5" s="221"/>
      <c r="LAR5" s="221"/>
      <c r="LAS5" s="221"/>
      <c r="LAT5" s="221"/>
      <c r="LAU5" s="221"/>
      <c r="LAV5" s="221"/>
      <c r="LAW5" s="221"/>
      <c r="LAX5" s="221"/>
      <c r="LAY5" s="221"/>
      <c r="LAZ5" s="221"/>
      <c r="LBA5" s="221"/>
      <c r="LBB5" s="221"/>
      <c r="LBC5" s="221"/>
      <c r="LBD5" s="221"/>
      <c r="LBE5" s="221"/>
      <c r="LBF5" s="221"/>
      <c r="LBG5" s="221"/>
      <c r="LBH5" s="221"/>
      <c r="LBI5" s="221"/>
      <c r="LBJ5" s="221"/>
      <c r="LBK5" s="221"/>
      <c r="LBL5" s="221"/>
      <c r="LBM5" s="221"/>
      <c r="LBN5" s="221"/>
      <c r="LBO5" s="221"/>
      <c r="LBP5" s="221"/>
      <c r="LBQ5" s="221"/>
      <c r="LBR5" s="221"/>
      <c r="LBS5" s="221"/>
      <c r="LBT5" s="221"/>
      <c r="LBU5" s="221"/>
      <c r="LBV5" s="221"/>
      <c r="LBW5" s="221"/>
      <c r="LBX5" s="221"/>
      <c r="LBY5" s="221"/>
      <c r="LBZ5" s="221"/>
      <c r="LCA5" s="221"/>
      <c r="LCB5" s="221"/>
      <c r="LCC5" s="221"/>
      <c r="LCD5" s="221"/>
      <c r="LCE5" s="221"/>
      <c r="LCF5" s="221"/>
      <c r="LCG5" s="221"/>
      <c r="LCH5" s="221"/>
      <c r="LCI5" s="221"/>
      <c r="LCJ5" s="221"/>
      <c r="LCK5" s="221"/>
      <c r="LCL5" s="221"/>
      <c r="LCM5" s="221"/>
      <c r="LCN5" s="221"/>
      <c r="LCO5" s="221"/>
      <c r="LCP5" s="221"/>
      <c r="LCQ5" s="221"/>
      <c r="LCR5" s="221"/>
      <c r="LCS5" s="221"/>
      <c r="LCT5" s="221"/>
      <c r="LCU5" s="221"/>
      <c r="LCV5" s="221"/>
      <c r="LCW5" s="221"/>
      <c r="LCX5" s="221"/>
      <c r="LCY5" s="221"/>
      <c r="LCZ5" s="221"/>
      <c r="LDA5" s="221"/>
      <c r="LDB5" s="221"/>
      <c r="LDC5" s="221"/>
      <c r="LDD5" s="221"/>
      <c r="LDE5" s="221"/>
      <c r="LDF5" s="221"/>
      <c r="LDG5" s="221"/>
      <c r="LDH5" s="221"/>
      <c r="LDI5" s="221"/>
      <c r="LDJ5" s="221"/>
      <c r="LDK5" s="221"/>
      <c r="LDL5" s="221"/>
      <c r="LDM5" s="221"/>
      <c r="LDN5" s="221"/>
      <c r="LDO5" s="221"/>
      <c r="LDP5" s="221"/>
      <c r="LDQ5" s="221"/>
      <c r="LDR5" s="221"/>
      <c r="LDS5" s="221"/>
      <c r="LDT5" s="221"/>
      <c r="LDU5" s="221"/>
      <c r="LDV5" s="221"/>
      <c r="LDW5" s="221"/>
      <c r="LDX5" s="221"/>
      <c r="LDY5" s="221"/>
      <c r="LDZ5" s="221"/>
      <c r="LEA5" s="221"/>
      <c r="LEB5" s="221"/>
      <c r="LEC5" s="221"/>
      <c r="LED5" s="221"/>
      <c r="LEE5" s="221"/>
      <c r="LEF5" s="221"/>
      <c r="LEG5" s="221"/>
      <c r="LEH5" s="221"/>
      <c r="LEI5" s="221"/>
      <c r="LEJ5" s="221"/>
      <c r="LEK5" s="221"/>
      <c r="LEL5" s="221"/>
      <c r="LEM5" s="221"/>
      <c r="LEN5" s="221"/>
      <c r="LEO5" s="221"/>
      <c r="LEP5" s="221"/>
      <c r="LEQ5" s="221"/>
      <c r="LER5" s="221"/>
      <c r="LES5" s="221"/>
      <c r="LET5" s="221"/>
      <c r="LEU5" s="221"/>
      <c r="LEV5" s="221"/>
      <c r="LEW5" s="221"/>
      <c r="LEX5" s="221"/>
      <c r="LEY5" s="221"/>
      <c r="LEZ5" s="221"/>
      <c r="LFA5" s="221"/>
      <c r="LFB5" s="221"/>
      <c r="LFC5" s="221"/>
      <c r="LFD5" s="221"/>
      <c r="LFE5" s="221"/>
      <c r="LFF5" s="221"/>
      <c r="LFG5" s="221"/>
      <c r="LFH5" s="221"/>
      <c r="LFI5" s="221"/>
      <c r="LFJ5" s="221"/>
      <c r="LFK5" s="221"/>
      <c r="LFL5" s="221"/>
      <c r="LFM5" s="221"/>
      <c r="LFN5" s="221"/>
      <c r="LFO5" s="221"/>
      <c r="LFP5" s="221"/>
      <c r="LFQ5" s="221"/>
      <c r="LFR5" s="221"/>
      <c r="LFS5" s="221"/>
      <c r="LFT5" s="221"/>
      <c r="LFU5" s="221"/>
      <c r="LFV5" s="221"/>
      <c r="LFW5" s="221"/>
      <c r="LFX5" s="221"/>
      <c r="LFY5" s="221"/>
      <c r="LFZ5" s="221"/>
      <c r="LGA5" s="221"/>
      <c r="LGB5" s="221"/>
      <c r="LGC5" s="221"/>
      <c r="LGD5" s="221"/>
      <c r="LGE5" s="221"/>
      <c r="LGF5" s="221"/>
      <c r="LGG5" s="221"/>
      <c r="LGH5" s="221"/>
      <c r="LGI5" s="221"/>
      <c r="LGJ5" s="221"/>
      <c r="LGK5" s="221"/>
      <c r="LGL5" s="221"/>
      <c r="LGM5" s="221"/>
      <c r="LGN5" s="221"/>
      <c r="LGO5" s="221"/>
      <c r="LGP5" s="221"/>
      <c r="LGQ5" s="221"/>
      <c r="LGR5" s="221"/>
      <c r="LGS5" s="221"/>
      <c r="LGT5" s="221"/>
      <c r="LGU5" s="221"/>
      <c r="LGV5" s="221"/>
      <c r="LGW5" s="221"/>
      <c r="LGX5" s="221"/>
      <c r="LGY5" s="221"/>
      <c r="LGZ5" s="221"/>
      <c r="LHA5" s="221"/>
      <c r="LHB5" s="221"/>
      <c r="LHC5" s="221"/>
      <c r="LHD5" s="221"/>
      <c r="LHE5" s="221"/>
      <c r="LHF5" s="221"/>
      <c r="LHG5" s="221"/>
      <c r="LHH5" s="221"/>
      <c r="LHI5" s="221"/>
      <c r="LHJ5" s="221"/>
      <c r="LHK5" s="221"/>
      <c r="LHL5" s="221"/>
      <c r="LHM5" s="221"/>
      <c r="LHN5" s="221"/>
      <c r="LHO5" s="221"/>
      <c r="LHP5" s="221"/>
      <c r="LHQ5" s="221"/>
      <c r="LHR5" s="221"/>
      <c r="LHS5" s="221"/>
      <c r="LHT5" s="221"/>
      <c r="LHU5" s="221"/>
      <c r="LHV5" s="221"/>
      <c r="LHW5" s="221"/>
      <c r="LHX5" s="221"/>
      <c r="LHY5" s="221"/>
      <c r="LHZ5" s="221"/>
      <c r="LIA5" s="221"/>
      <c r="LIB5" s="221"/>
      <c r="LIC5" s="221"/>
      <c r="LID5" s="221"/>
      <c r="LIE5" s="221"/>
      <c r="LIF5" s="221"/>
      <c r="LIG5" s="221"/>
      <c r="LIH5" s="221"/>
      <c r="LII5" s="221"/>
      <c r="LIJ5" s="221"/>
      <c r="LIK5" s="221"/>
      <c r="LIL5" s="221"/>
      <c r="LIM5" s="221"/>
      <c r="LIN5" s="221"/>
      <c r="LIO5" s="221"/>
      <c r="LIP5" s="221"/>
      <c r="LIQ5" s="221"/>
      <c r="LIR5" s="221"/>
      <c r="LIS5" s="221"/>
      <c r="LIT5" s="221"/>
      <c r="LIU5" s="221"/>
      <c r="LIV5" s="221"/>
      <c r="LIW5" s="221"/>
      <c r="LIX5" s="221"/>
      <c r="LIY5" s="221"/>
      <c r="LIZ5" s="221"/>
      <c r="LJA5" s="221"/>
      <c r="LJB5" s="221"/>
      <c r="LJC5" s="221"/>
      <c r="LJD5" s="221"/>
      <c r="LJE5" s="221"/>
      <c r="LJF5" s="221"/>
      <c r="LJG5" s="221"/>
      <c r="LJH5" s="221"/>
      <c r="LJI5" s="221"/>
      <c r="LJJ5" s="221"/>
      <c r="LJK5" s="221"/>
      <c r="LJL5" s="221"/>
      <c r="LJM5" s="221"/>
      <c r="LJN5" s="221"/>
      <c r="LJO5" s="221"/>
      <c r="LJP5" s="221"/>
      <c r="LJQ5" s="221"/>
      <c r="LJR5" s="221"/>
      <c r="LJS5" s="221"/>
      <c r="LJT5" s="221"/>
      <c r="LJU5" s="221"/>
      <c r="LJV5" s="221"/>
      <c r="LJW5" s="221"/>
      <c r="LJX5" s="221"/>
      <c r="LJY5" s="221"/>
      <c r="LJZ5" s="221"/>
      <c r="LKA5" s="221"/>
      <c r="LKB5" s="221"/>
      <c r="LKC5" s="221"/>
      <c r="LKD5" s="221"/>
      <c r="LKE5" s="221"/>
      <c r="LKF5" s="221"/>
      <c r="LKG5" s="221"/>
      <c r="LKH5" s="221"/>
      <c r="LKI5" s="221"/>
      <c r="LKJ5" s="221"/>
      <c r="LKK5" s="221"/>
      <c r="LKL5" s="221"/>
      <c r="LKM5" s="221"/>
      <c r="LKN5" s="221"/>
      <c r="LKO5" s="221"/>
      <c r="LKP5" s="221"/>
      <c r="LKQ5" s="221"/>
      <c r="LKR5" s="221"/>
      <c r="LKS5" s="221"/>
      <c r="LKT5" s="221"/>
      <c r="LKU5" s="221"/>
      <c r="LKV5" s="221"/>
      <c r="LKW5" s="221"/>
      <c r="LKX5" s="221"/>
      <c r="LKY5" s="221"/>
      <c r="LKZ5" s="221"/>
      <c r="LLA5" s="221"/>
      <c r="LLB5" s="221"/>
      <c r="LLC5" s="221"/>
      <c r="LLD5" s="221"/>
      <c r="LLE5" s="221"/>
      <c r="LLF5" s="221"/>
      <c r="LLG5" s="221"/>
      <c r="LLH5" s="221"/>
      <c r="LLI5" s="221"/>
      <c r="LLJ5" s="221"/>
      <c r="LLK5" s="221"/>
      <c r="LLL5" s="221"/>
      <c r="LLM5" s="221"/>
      <c r="LLN5" s="221"/>
      <c r="LLO5" s="221"/>
      <c r="LLP5" s="221"/>
      <c r="LLQ5" s="221"/>
      <c r="LLR5" s="221"/>
      <c r="LLS5" s="221"/>
      <c r="LLT5" s="221"/>
      <c r="LLU5" s="221"/>
      <c r="LLV5" s="221"/>
      <c r="LLW5" s="221"/>
      <c r="LLX5" s="221"/>
      <c r="LLY5" s="221"/>
      <c r="LLZ5" s="221"/>
      <c r="LMA5" s="221"/>
      <c r="LMB5" s="221"/>
      <c r="LMC5" s="221"/>
      <c r="LMD5" s="221"/>
      <c r="LME5" s="221"/>
      <c r="LMF5" s="221"/>
      <c r="LMG5" s="221"/>
      <c r="LMH5" s="221"/>
      <c r="LMI5" s="221"/>
      <c r="LMJ5" s="221"/>
      <c r="LMK5" s="221"/>
      <c r="LML5" s="221"/>
      <c r="LMM5" s="221"/>
      <c r="LMN5" s="221"/>
      <c r="LMO5" s="221"/>
      <c r="LMP5" s="221"/>
      <c r="LMQ5" s="221"/>
      <c r="LMR5" s="221"/>
      <c r="LMS5" s="221"/>
      <c r="LMT5" s="221"/>
      <c r="LMU5" s="221"/>
      <c r="LMV5" s="221"/>
      <c r="LMW5" s="221"/>
      <c r="LMX5" s="221"/>
      <c r="LMY5" s="221"/>
      <c r="LMZ5" s="221"/>
      <c r="LNA5" s="221"/>
      <c r="LNB5" s="221"/>
      <c r="LNC5" s="221"/>
      <c r="LND5" s="221"/>
      <c r="LNE5" s="221"/>
      <c r="LNF5" s="221"/>
      <c r="LNG5" s="221"/>
      <c r="LNH5" s="221"/>
      <c r="LNI5" s="221"/>
      <c r="LNJ5" s="221"/>
      <c r="LNK5" s="221"/>
      <c r="LNL5" s="221"/>
      <c r="LNM5" s="221"/>
      <c r="LNN5" s="221"/>
      <c r="LNO5" s="221"/>
      <c r="LNP5" s="221"/>
      <c r="LNQ5" s="221"/>
      <c r="LNR5" s="221"/>
      <c r="LNS5" s="221"/>
      <c r="LNT5" s="221"/>
      <c r="LNU5" s="221"/>
      <c r="LNV5" s="221"/>
      <c r="LNW5" s="221"/>
      <c r="LNX5" s="221"/>
      <c r="LNY5" s="221"/>
      <c r="LNZ5" s="221"/>
      <c r="LOA5" s="221"/>
      <c r="LOB5" s="221"/>
      <c r="LOC5" s="221"/>
      <c r="LOD5" s="221"/>
      <c r="LOE5" s="221"/>
      <c r="LOF5" s="221"/>
      <c r="LOG5" s="221"/>
      <c r="LOH5" s="221"/>
      <c r="LOI5" s="221"/>
      <c r="LOJ5" s="221"/>
      <c r="LOK5" s="221"/>
      <c r="LOL5" s="221"/>
      <c r="LOM5" s="221"/>
      <c r="LON5" s="221"/>
      <c r="LOO5" s="221"/>
      <c r="LOP5" s="221"/>
      <c r="LOQ5" s="221"/>
      <c r="LOR5" s="221"/>
      <c r="LOS5" s="221"/>
      <c r="LOT5" s="221"/>
      <c r="LOU5" s="221"/>
      <c r="LOV5" s="221"/>
      <c r="LOW5" s="221"/>
      <c r="LOX5" s="221"/>
      <c r="LOY5" s="221"/>
      <c r="LOZ5" s="221"/>
      <c r="LPA5" s="221"/>
      <c r="LPB5" s="221"/>
      <c r="LPC5" s="221"/>
      <c r="LPD5" s="221"/>
      <c r="LPE5" s="221"/>
      <c r="LPF5" s="221"/>
      <c r="LPG5" s="221"/>
      <c r="LPH5" s="221"/>
      <c r="LPI5" s="221"/>
      <c r="LPJ5" s="221"/>
      <c r="LPK5" s="221"/>
      <c r="LPL5" s="221"/>
      <c r="LPM5" s="221"/>
      <c r="LPN5" s="221"/>
      <c r="LPO5" s="221"/>
      <c r="LPP5" s="221"/>
      <c r="LPQ5" s="221"/>
      <c r="LPR5" s="221"/>
      <c r="LPS5" s="221"/>
      <c r="LPT5" s="221"/>
      <c r="LPU5" s="221"/>
      <c r="LPV5" s="221"/>
      <c r="LPW5" s="221"/>
      <c r="LPX5" s="221"/>
      <c r="LPY5" s="221"/>
      <c r="LPZ5" s="221"/>
      <c r="LQA5" s="221"/>
      <c r="LQB5" s="221"/>
      <c r="LQC5" s="221"/>
      <c r="LQD5" s="221"/>
      <c r="LQE5" s="221"/>
      <c r="LQF5" s="221"/>
      <c r="LQG5" s="221"/>
      <c r="LQH5" s="221"/>
      <c r="LQI5" s="221"/>
      <c r="LQJ5" s="221"/>
      <c r="LQK5" s="221"/>
      <c r="LQL5" s="221"/>
      <c r="LQM5" s="221"/>
      <c r="LQN5" s="221"/>
      <c r="LQO5" s="221"/>
      <c r="LQP5" s="221"/>
      <c r="LQQ5" s="221"/>
      <c r="LQR5" s="221"/>
      <c r="LQS5" s="221"/>
      <c r="LQT5" s="221"/>
      <c r="LQU5" s="221"/>
      <c r="LQV5" s="221"/>
      <c r="LQW5" s="221"/>
      <c r="LQX5" s="221"/>
      <c r="LQY5" s="221"/>
      <c r="LQZ5" s="221"/>
      <c r="LRA5" s="221"/>
      <c r="LRB5" s="221"/>
      <c r="LRC5" s="221"/>
      <c r="LRD5" s="221"/>
      <c r="LRE5" s="221"/>
      <c r="LRF5" s="221"/>
      <c r="LRG5" s="221"/>
      <c r="LRH5" s="221"/>
      <c r="LRI5" s="221"/>
      <c r="LRJ5" s="221"/>
      <c r="LRK5" s="221"/>
      <c r="LRL5" s="221"/>
      <c r="LRM5" s="221"/>
      <c r="LRN5" s="221"/>
      <c r="LRO5" s="221"/>
      <c r="LRP5" s="221"/>
      <c r="LRQ5" s="221"/>
      <c r="LRR5" s="221"/>
      <c r="LRS5" s="221"/>
      <c r="LRT5" s="221"/>
      <c r="LRU5" s="221"/>
      <c r="LRV5" s="221"/>
      <c r="LRW5" s="221"/>
      <c r="LRX5" s="221"/>
      <c r="LRY5" s="221"/>
      <c r="LRZ5" s="221"/>
      <c r="LSA5" s="221"/>
      <c r="LSB5" s="221"/>
      <c r="LSC5" s="221"/>
      <c r="LSD5" s="221"/>
      <c r="LSE5" s="221"/>
      <c r="LSF5" s="221"/>
      <c r="LSG5" s="221"/>
      <c r="LSH5" s="221"/>
      <c r="LSI5" s="221"/>
      <c r="LSJ5" s="221"/>
      <c r="LSK5" s="221"/>
      <c r="LSL5" s="221"/>
      <c r="LSM5" s="221"/>
      <c r="LSN5" s="221"/>
      <c r="LSO5" s="221"/>
      <c r="LSP5" s="221"/>
      <c r="LSQ5" s="221"/>
      <c r="LSR5" s="221"/>
      <c r="LSS5" s="221"/>
      <c r="LST5" s="221"/>
      <c r="LSU5" s="221"/>
      <c r="LSV5" s="221"/>
      <c r="LSW5" s="221"/>
      <c r="LSX5" s="221"/>
      <c r="LSY5" s="221"/>
      <c r="LSZ5" s="221"/>
      <c r="LTA5" s="221"/>
      <c r="LTB5" s="221"/>
      <c r="LTC5" s="221"/>
      <c r="LTD5" s="221"/>
      <c r="LTE5" s="221"/>
      <c r="LTF5" s="221"/>
      <c r="LTG5" s="221"/>
      <c r="LTH5" s="221"/>
      <c r="LTI5" s="221"/>
      <c r="LTJ5" s="221"/>
      <c r="LTK5" s="221"/>
      <c r="LTL5" s="221"/>
      <c r="LTM5" s="221"/>
      <c r="LTN5" s="221"/>
      <c r="LTO5" s="221"/>
      <c r="LTP5" s="221"/>
      <c r="LTQ5" s="221"/>
      <c r="LTR5" s="221"/>
      <c r="LTS5" s="221"/>
      <c r="LTT5" s="221"/>
      <c r="LTU5" s="221"/>
      <c r="LTV5" s="221"/>
      <c r="LTW5" s="221"/>
      <c r="LTX5" s="221"/>
      <c r="LTY5" s="221"/>
      <c r="LTZ5" s="221"/>
      <c r="LUA5" s="221"/>
      <c r="LUB5" s="221"/>
      <c r="LUC5" s="221"/>
      <c r="LUD5" s="221"/>
      <c r="LUE5" s="221"/>
      <c r="LUF5" s="221"/>
      <c r="LUG5" s="221"/>
      <c r="LUH5" s="221"/>
      <c r="LUI5" s="221"/>
      <c r="LUJ5" s="221"/>
      <c r="LUK5" s="221"/>
      <c r="LUL5" s="221"/>
      <c r="LUM5" s="221"/>
      <c r="LUN5" s="221"/>
      <c r="LUO5" s="221"/>
      <c r="LUP5" s="221"/>
      <c r="LUQ5" s="221"/>
      <c r="LUR5" s="221"/>
      <c r="LUS5" s="221"/>
      <c r="LUT5" s="221"/>
      <c r="LUU5" s="221"/>
      <c r="LUV5" s="221"/>
      <c r="LUW5" s="221"/>
      <c r="LUX5" s="221"/>
      <c r="LUY5" s="221"/>
      <c r="LUZ5" s="221"/>
      <c r="LVA5" s="221"/>
      <c r="LVB5" s="221"/>
      <c r="LVC5" s="221"/>
      <c r="LVD5" s="221"/>
      <c r="LVE5" s="221"/>
      <c r="LVF5" s="221"/>
      <c r="LVG5" s="221"/>
      <c r="LVH5" s="221"/>
      <c r="LVI5" s="221"/>
      <c r="LVJ5" s="221"/>
      <c r="LVK5" s="221"/>
      <c r="LVL5" s="221"/>
      <c r="LVM5" s="221"/>
      <c r="LVN5" s="221"/>
      <c r="LVO5" s="221"/>
      <c r="LVP5" s="221"/>
      <c r="LVQ5" s="221"/>
      <c r="LVR5" s="221"/>
      <c r="LVS5" s="221"/>
      <c r="LVT5" s="221"/>
      <c r="LVU5" s="221"/>
      <c r="LVV5" s="221"/>
      <c r="LVW5" s="221"/>
      <c r="LVX5" s="221"/>
      <c r="LVY5" s="221"/>
      <c r="LVZ5" s="221"/>
      <c r="LWA5" s="221"/>
      <c r="LWB5" s="221"/>
      <c r="LWC5" s="221"/>
      <c r="LWD5" s="221"/>
      <c r="LWE5" s="221"/>
      <c r="LWF5" s="221"/>
      <c r="LWG5" s="221"/>
      <c r="LWH5" s="221"/>
      <c r="LWI5" s="221"/>
      <c r="LWJ5" s="221"/>
      <c r="LWK5" s="221"/>
      <c r="LWL5" s="221"/>
      <c r="LWM5" s="221"/>
      <c r="LWN5" s="221"/>
      <c r="LWO5" s="221"/>
      <c r="LWP5" s="221"/>
      <c r="LWQ5" s="221"/>
      <c r="LWR5" s="221"/>
      <c r="LWS5" s="221"/>
      <c r="LWT5" s="221"/>
      <c r="LWU5" s="221"/>
      <c r="LWV5" s="221"/>
      <c r="LWW5" s="221"/>
      <c r="LWX5" s="221"/>
      <c r="LWY5" s="221"/>
      <c r="LWZ5" s="221"/>
      <c r="LXA5" s="221"/>
      <c r="LXB5" s="221"/>
      <c r="LXC5" s="221"/>
      <c r="LXD5" s="221"/>
      <c r="LXE5" s="221"/>
      <c r="LXF5" s="221"/>
      <c r="LXG5" s="221"/>
      <c r="LXH5" s="221"/>
      <c r="LXI5" s="221"/>
      <c r="LXJ5" s="221"/>
      <c r="LXK5" s="221"/>
      <c r="LXL5" s="221"/>
      <c r="LXM5" s="221"/>
      <c r="LXN5" s="221"/>
      <c r="LXO5" s="221"/>
      <c r="LXP5" s="221"/>
      <c r="LXQ5" s="221"/>
      <c r="LXR5" s="221"/>
      <c r="LXS5" s="221"/>
      <c r="LXT5" s="221"/>
      <c r="LXU5" s="221"/>
      <c r="LXV5" s="221"/>
      <c r="LXW5" s="221"/>
      <c r="LXX5" s="221"/>
      <c r="LXY5" s="221"/>
      <c r="LXZ5" s="221"/>
      <c r="LYA5" s="221"/>
      <c r="LYB5" s="221"/>
      <c r="LYC5" s="221"/>
      <c r="LYD5" s="221"/>
      <c r="LYE5" s="221"/>
      <c r="LYF5" s="221"/>
      <c r="LYG5" s="221"/>
      <c r="LYH5" s="221"/>
      <c r="LYI5" s="221"/>
      <c r="LYJ5" s="221"/>
      <c r="LYK5" s="221"/>
      <c r="LYL5" s="221"/>
      <c r="LYM5" s="221"/>
      <c r="LYN5" s="221"/>
      <c r="LYO5" s="221"/>
      <c r="LYP5" s="221"/>
      <c r="LYQ5" s="221"/>
      <c r="LYR5" s="221"/>
      <c r="LYS5" s="221"/>
      <c r="LYT5" s="221"/>
      <c r="LYU5" s="221"/>
      <c r="LYV5" s="221"/>
      <c r="LYW5" s="221"/>
      <c r="LYX5" s="221"/>
      <c r="LYY5" s="221"/>
      <c r="LYZ5" s="221"/>
      <c r="LZA5" s="221"/>
      <c r="LZB5" s="221"/>
      <c r="LZC5" s="221"/>
      <c r="LZD5" s="221"/>
      <c r="LZE5" s="221"/>
      <c r="LZF5" s="221"/>
      <c r="LZG5" s="221"/>
      <c r="LZH5" s="221"/>
      <c r="LZI5" s="221"/>
      <c r="LZJ5" s="221"/>
      <c r="LZK5" s="221"/>
      <c r="LZL5" s="221"/>
      <c r="LZM5" s="221"/>
      <c r="LZN5" s="221"/>
      <c r="LZO5" s="221"/>
      <c r="LZP5" s="221"/>
      <c r="LZQ5" s="221"/>
      <c r="LZR5" s="221"/>
      <c r="LZS5" s="221"/>
      <c r="LZT5" s="221"/>
      <c r="LZU5" s="221"/>
      <c r="LZV5" s="221"/>
      <c r="LZW5" s="221"/>
      <c r="LZX5" s="221"/>
      <c r="LZY5" s="221"/>
      <c r="LZZ5" s="221"/>
      <c r="MAA5" s="221"/>
      <c r="MAB5" s="221"/>
      <c r="MAC5" s="221"/>
      <c r="MAD5" s="221"/>
      <c r="MAE5" s="221"/>
      <c r="MAF5" s="221"/>
      <c r="MAG5" s="221"/>
      <c r="MAH5" s="221"/>
      <c r="MAI5" s="221"/>
      <c r="MAJ5" s="221"/>
      <c r="MAK5" s="221"/>
      <c r="MAL5" s="221"/>
      <c r="MAM5" s="221"/>
      <c r="MAN5" s="221"/>
      <c r="MAO5" s="221"/>
      <c r="MAP5" s="221"/>
      <c r="MAQ5" s="221"/>
      <c r="MAR5" s="221"/>
      <c r="MAS5" s="221"/>
      <c r="MAT5" s="221"/>
      <c r="MAU5" s="221"/>
      <c r="MAV5" s="221"/>
      <c r="MAW5" s="221"/>
      <c r="MAX5" s="221"/>
      <c r="MAY5" s="221"/>
      <c r="MAZ5" s="221"/>
      <c r="MBA5" s="221"/>
      <c r="MBB5" s="221"/>
      <c r="MBC5" s="221"/>
      <c r="MBD5" s="221"/>
      <c r="MBE5" s="221"/>
      <c r="MBF5" s="221"/>
      <c r="MBG5" s="221"/>
      <c r="MBH5" s="221"/>
      <c r="MBI5" s="221"/>
      <c r="MBJ5" s="221"/>
      <c r="MBK5" s="221"/>
      <c r="MBL5" s="221"/>
      <c r="MBM5" s="221"/>
      <c r="MBN5" s="221"/>
      <c r="MBO5" s="221"/>
      <c r="MBP5" s="221"/>
      <c r="MBQ5" s="221"/>
      <c r="MBR5" s="221"/>
      <c r="MBS5" s="221"/>
      <c r="MBT5" s="221"/>
      <c r="MBU5" s="221"/>
      <c r="MBV5" s="221"/>
      <c r="MBW5" s="221"/>
      <c r="MBX5" s="221"/>
      <c r="MBY5" s="221"/>
      <c r="MBZ5" s="221"/>
      <c r="MCA5" s="221"/>
      <c r="MCB5" s="221"/>
      <c r="MCC5" s="221"/>
      <c r="MCD5" s="221"/>
      <c r="MCE5" s="221"/>
      <c r="MCF5" s="221"/>
      <c r="MCG5" s="221"/>
      <c r="MCH5" s="221"/>
      <c r="MCI5" s="221"/>
      <c r="MCJ5" s="221"/>
      <c r="MCK5" s="221"/>
      <c r="MCL5" s="221"/>
      <c r="MCM5" s="221"/>
      <c r="MCN5" s="221"/>
      <c r="MCO5" s="221"/>
      <c r="MCP5" s="221"/>
      <c r="MCQ5" s="221"/>
      <c r="MCR5" s="221"/>
      <c r="MCS5" s="221"/>
      <c r="MCT5" s="221"/>
      <c r="MCU5" s="221"/>
      <c r="MCV5" s="221"/>
      <c r="MCW5" s="221"/>
      <c r="MCX5" s="221"/>
      <c r="MCY5" s="221"/>
      <c r="MCZ5" s="221"/>
      <c r="MDA5" s="221"/>
      <c r="MDB5" s="221"/>
      <c r="MDC5" s="221"/>
      <c r="MDD5" s="221"/>
      <c r="MDE5" s="221"/>
      <c r="MDF5" s="221"/>
      <c r="MDG5" s="221"/>
      <c r="MDH5" s="221"/>
      <c r="MDI5" s="221"/>
      <c r="MDJ5" s="221"/>
      <c r="MDK5" s="221"/>
      <c r="MDL5" s="221"/>
      <c r="MDM5" s="221"/>
      <c r="MDN5" s="221"/>
      <c r="MDO5" s="221"/>
      <c r="MDP5" s="221"/>
      <c r="MDQ5" s="221"/>
      <c r="MDR5" s="221"/>
      <c r="MDS5" s="221"/>
      <c r="MDT5" s="221"/>
      <c r="MDU5" s="221"/>
      <c r="MDV5" s="221"/>
      <c r="MDW5" s="221"/>
      <c r="MDX5" s="221"/>
      <c r="MDY5" s="221"/>
      <c r="MDZ5" s="221"/>
      <c r="MEA5" s="221"/>
      <c r="MEB5" s="221"/>
      <c r="MEC5" s="221"/>
      <c r="MED5" s="221"/>
      <c r="MEE5" s="221"/>
      <c r="MEF5" s="221"/>
      <c r="MEG5" s="221"/>
      <c r="MEH5" s="221"/>
      <c r="MEI5" s="221"/>
      <c r="MEJ5" s="221"/>
      <c r="MEK5" s="221"/>
      <c r="MEL5" s="221"/>
      <c r="MEM5" s="221"/>
      <c r="MEN5" s="221"/>
      <c r="MEO5" s="221"/>
      <c r="MEP5" s="221"/>
      <c r="MEQ5" s="221"/>
      <c r="MER5" s="221"/>
      <c r="MES5" s="221"/>
      <c r="MET5" s="221"/>
      <c r="MEU5" s="221"/>
      <c r="MEV5" s="221"/>
      <c r="MEW5" s="221"/>
      <c r="MEX5" s="221"/>
      <c r="MEY5" s="221"/>
      <c r="MEZ5" s="221"/>
      <c r="MFA5" s="221"/>
      <c r="MFB5" s="221"/>
      <c r="MFC5" s="221"/>
      <c r="MFD5" s="221"/>
      <c r="MFE5" s="221"/>
      <c r="MFF5" s="221"/>
      <c r="MFG5" s="221"/>
      <c r="MFH5" s="221"/>
      <c r="MFI5" s="221"/>
      <c r="MFJ5" s="221"/>
      <c r="MFK5" s="221"/>
      <c r="MFL5" s="221"/>
      <c r="MFM5" s="221"/>
      <c r="MFN5" s="221"/>
      <c r="MFO5" s="221"/>
      <c r="MFP5" s="221"/>
      <c r="MFQ5" s="221"/>
      <c r="MFR5" s="221"/>
      <c r="MFS5" s="221"/>
      <c r="MFT5" s="221"/>
      <c r="MFU5" s="221"/>
      <c r="MFV5" s="221"/>
      <c r="MFW5" s="221"/>
      <c r="MFX5" s="221"/>
      <c r="MFY5" s="221"/>
      <c r="MFZ5" s="221"/>
      <c r="MGA5" s="221"/>
      <c r="MGB5" s="221"/>
      <c r="MGC5" s="221"/>
      <c r="MGD5" s="221"/>
      <c r="MGE5" s="221"/>
      <c r="MGF5" s="221"/>
      <c r="MGG5" s="221"/>
      <c r="MGH5" s="221"/>
      <c r="MGI5" s="221"/>
      <c r="MGJ5" s="221"/>
      <c r="MGK5" s="221"/>
      <c r="MGL5" s="221"/>
      <c r="MGM5" s="221"/>
      <c r="MGN5" s="221"/>
      <c r="MGO5" s="221"/>
      <c r="MGP5" s="221"/>
      <c r="MGQ5" s="221"/>
      <c r="MGR5" s="221"/>
      <c r="MGS5" s="221"/>
      <c r="MGT5" s="221"/>
      <c r="MGU5" s="221"/>
      <c r="MGV5" s="221"/>
      <c r="MGW5" s="221"/>
      <c r="MGX5" s="221"/>
      <c r="MGY5" s="221"/>
      <c r="MGZ5" s="221"/>
      <c r="MHA5" s="221"/>
      <c r="MHB5" s="221"/>
      <c r="MHC5" s="221"/>
      <c r="MHD5" s="221"/>
      <c r="MHE5" s="221"/>
      <c r="MHF5" s="221"/>
      <c r="MHG5" s="221"/>
      <c r="MHH5" s="221"/>
      <c r="MHI5" s="221"/>
      <c r="MHJ5" s="221"/>
      <c r="MHK5" s="221"/>
      <c r="MHL5" s="221"/>
      <c r="MHM5" s="221"/>
      <c r="MHN5" s="221"/>
      <c r="MHO5" s="221"/>
      <c r="MHP5" s="221"/>
      <c r="MHQ5" s="221"/>
      <c r="MHR5" s="221"/>
      <c r="MHS5" s="221"/>
      <c r="MHT5" s="221"/>
      <c r="MHU5" s="221"/>
      <c r="MHV5" s="221"/>
      <c r="MHW5" s="221"/>
      <c r="MHX5" s="221"/>
      <c r="MHY5" s="221"/>
      <c r="MHZ5" s="221"/>
      <c r="MIA5" s="221"/>
      <c r="MIB5" s="221"/>
      <c r="MIC5" s="221"/>
      <c r="MID5" s="221"/>
      <c r="MIE5" s="221"/>
      <c r="MIF5" s="221"/>
      <c r="MIG5" s="221"/>
      <c r="MIH5" s="221"/>
      <c r="MII5" s="221"/>
      <c r="MIJ5" s="221"/>
      <c r="MIK5" s="221"/>
      <c r="MIL5" s="221"/>
      <c r="MIM5" s="221"/>
      <c r="MIN5" s="221"/>
      <c r="MIO5" s="221"/>
      <c r="MIP5" s="221"/>
      <c r="MIQ5" s="221"/>
      <c r="MIR5" s="221"/>
      <c r="MIS5" s="221"/>
      <c r="MIT5" s="221"/>
      <c r="MIU5" s="221"/>
      <c r="MIV5" s="221"/>
      <c r="MIW5" s="221"/>
      <c r="MIX5" s="221"/>
      <c r="MIY5" s="221"/>
      <c r="MIZ5" s="221"/>
      <c r="MJA5" s="221"/>
      <c r="MJB5" s="221"/>
      <c r="MJC5" s="221"/>
      <c r="MJD5" s="221"/>
      <c r="MJE5" s="221"/>
      <c r="MJF5" s="221"/>
      <c r="MJG5" s="221"/>
      <c r="MJH5" s="221"/>
      <c r="MJI5" s="221"/>
      <c r="MJJ5" s="221"/>
      <c r="MJK5" s="221"/>
      <c r="MJL5" s="221"/>
      <c r="MJM5" s="221"/>
      <c r="MJN5" s="221"/>
      <c r="MJO5" s="221"/>
      <c r="MJP5" s="221"/>
      <c r="MJQ5" s="221"/>
      <c r="MJR5" s="221"/>
      <c r="MJS5" s="221"/>
      <c r="MJT5" s="221"/>
      <c r="MJU5" s="221"/>
      <c r="MJV5" s="221"/>
      <c r="MJW5" s="221"/>
      <c r="MJX5" s="221"/>
      <c r="MJY5" s="221"/>
      <c r="MJZ5" s="221"/>
      <c r="MKA5" s="221"/>
      <c r="MKB5" s="221"/>
      <c r="MKC5" s="221"/>
      <c r="MKD5" s="221"/>
      <c r="MKE5" s="221"/>
      <c r="MKF5" s="221"/>
      <c r="MKG5" s="221"/>
      <c r="MKH5" s="221"/>
      <c r="MKI5" s="221"/>
      <c r="MKJ5" s="221"/>
      <c r="MKK5" s="221"/>
      <c r="MKL5" s="221"/>
      <c r="MKM5" s="221"/>
      <c r="MKN5" s="221"/>
      <c r="MKO5" s="221"/>
      <c r="MKP5" s="221"/>
      <c r="MKQ5" s="221"/>
      <c r="MKR5" s="221"/>
      <c r="MKS5" s="221"/>
      <c r="MKT5" s="221"/>
      <c r="MKU5" s="221"/>
      <c r="MKV5" s="221"/>
      <c r="MKW5" s="221"/>
      <c r="MKX5" s="221"/>
      <c r="MKY5" s="221"/>
      <c r="MKZ5" s="221"/>
      <c r="MLA5" s="221"/>
      <c r="MLB5" s="221"/>
      <c r="MLC5" s="221"/>
      <c r="MLD5" s="221"/>
      <c r="MLE5" s="221"/>
      <c r="MLF5" s="221"/>
      <c r="MLG5" s="221"/>
      <c r="MLH5" s="221"/>
      <c r="MLI5" s="221"/>
      <c r="MLJ5" s="221"/>
      <c r="MLK5" s="221"/>
      <c r="MLL5" s="221"/>
      <c r="MLM5" s="221"/>
      <c r="MLN5" s="221"/>
      <c r="MLO5" s="221"/>
      <c r="MLP5" s="221"/>
      <c r="MLQ5" s="221"/>
      <c r="MLR5" s="221"/>
      <c r="MLS5" s="221"/>
      <c r="MLT5" s="221"/>
      <c r="MLU5" s="221"/>
      <c r="MLV5" s="221"/>
      <c r="MLW5" s="221"/>
      <c r="MLX5" s="221"/>
      <c r="MLY5" s="221"/>
      <c r="MLZ5" s="221"/>
      <c r="MMA5" s="221"/>
      <c r="MMB5" s="221"/>
      <c r="MMC5" s="221"/>
      <c r="MMD5" s="221"/>
      <c r="MME5" s="221"/>
      <c r="MMF5" s="221"/>
      <c r="MMG5" s="221"/>
      <c r="MMH5" s="221"/>
      <c r="MMI5" s="221"/>
      <c r="MMJ5" s="221"/>
      <c r="MMK5" s="221"/>
      <c r="MML5" s="221"/>
      <c r="MMM5" s="221"/>
      <c r="MMN5" s="221"/>
      <c r="MMO5" s="221"/>
      <c r="MMP5" s="221"/>
      <c r="MMQ5" s="221"/>
      <c r="MMR5" s="221"/>
      <c r="MMS5" s="221"/>
      <c r="MMT5" s="221"/>
      <c r="MMU5" s="221"/>
      <c r="MMV5" s="221"/>
      <c r="MMW5" s="221"/>
      <c r="MMX5" s="221"/>
      <c r="MMY5" s="221"/>
      <c r="MMZ5" s="221"/>
      <c r="MNA5" s="221"/>
      <c r="MNB5" s="221"/>
      <c r="MNC5" s="221"/>
      <c r="MND5" s="221"/>
      <c r="MNE5" s="221"/>
      <c r="MNF5" s="221"/>
      <c r="MNG5" s="221"/>
      <c r="MNH5" s="221"/>
      <c r="MNI5" s="221"/>
      <c r="MNJ5" s="221"/>
      <c r="MNK5" s="221"/>
      <c r="MNL5" s="221"/>
      <c r="MNM5" s="221"/>
      <c r="MNN5" s="221"/>
      <c r="MNO5" s="221"/>
      <c r="MNP5" s="221"/>
      <c r="MNQ5" s="221"/>
      <c r="MNR5" s="221"/>
      <c r="MNS5" s="221"/>
      <c r="MNT5" s="221"/>
      <c r="MNU5" s="221"/>
      <c r="MNV5" s="221"/>
      <c r="MNW5" s="221"/>
      <c r="MNX5" s="221"/>
      <c r="MNY5" s="221"/>
      <c r="MNZ5" s="221"/>
      <c r="MOA5" s="221"/>
      <c r="MOB5" s="221"/>
      <c r="MOC5" s="221"/>
      <c r="MOD5" s="221"/>
      <c r="MOE5" s="221"/>
      <c r="MOF5" s="221"/>
      <c r="MOG5" s="221"/>
      <c r="MOH5" s="221"/>
      <c r="MOI5" s="221"/>
      <c r="MOJ5" s="221"/>
      <c r="MOK5" s="221"/>
      <c r="MOL5" s="221"/>
      <c r="MOM5" s="221"/>
      <c r="MON5" s="221"/>
      <c r="MOO5" s="221"/>
      <c r="MOP5" s="221"/>
      <c r="MOQ5" s="221"/>
      <c r="MOR5" s="221"/>
      <c r="MOS5" s="221"/>
      <c r="MOT5" s="221"/>
      <c r="MOU5" s="221"/>
      <c r="MOV5" s="221"/>
      <c r="MOW5" s="221"/>
      <c r="MOX5" s="221"/>
      <c r="MOY5" s="221"/>
      <c r="MOZ5" s="221"/>
      <c r="MPA5" s="221"/>
      <c r="MPB5" s="221"/>
      <c r="MPC5" s="221"/>
      <c r="MPD5" s="221"/>
      <c r="MPE5" s="221"/>
      <c r="MPF5" s="221"/>
      <c r="MPG5" s="221"/>
      <c r="MPH5" s="221"/>
      <c r="MPI5" s="221"/>
      <c r="MPJ5" s="221"/>
      <c r="MPK5" s="221"/>
      <c r="MPL5" s="221"/>
      <c r="MPM5" s="221"/>
      <c r="MPN5" s="221"/>
      <c r="MPO5" s="221"/>
      <c r="MPP5" s="221"/>
      <c r="MPQ5" s="221"/>
      <c r="MPR5" s="221"/>
      <c r="MPS5" s="221"/>
      <c r="MPT5" s="221"/>
      <c r="MPU5" s="221"/>
      <c r="MPV5" s="221"/>
      <c r="MPW5" s="221"/>
      <c r="MPX5" s="221"/>
      <c r="MPY5" s="221"/>
      <c r="MPZ5" s="221"/>
      <c r="MQA5" s="221"/>
      <c r="MQB5" s="221"/>
      <c r="MQC5" s="221"/>
      <c r="MQD5" s="221"/>
      <c r="MQE5" s="221"/>
      <c r="MQF5" s="221"/>
      <c r="MQG5" s="221"/>
      <c r="MQH5" s="221"/>
      <c r="MQI5" s="221"/>
      <c r="MQJ5" s="221"/>
      <c r="MQK5" s="221"/>
      <c r="MQL5" s="221"/>
      <c r="MQM5" s="221"/>
      <c r="MQN5" s="221"/>
      <c r="MQO5" s="221"/>
      <c r="MQP5" s="221"/>
      <c r="MQQ5" s="221"/>
      <c r="MQR5" s="221"/>
      <c r="MQS5" s="221"/>
      <c r="MQT5" s="221"/>
      <c r="MQU5" s="221"/>
      <c r="MQV5" s="221"/>
      <c r="MQW5" s="221"/>
      <c r="MQX5" s="221"/>
      <c r="MQY5" s="221"/>
      <c r="MQZ5" s="221"/>
      <c r="MRA5" s="221"/>
      <c r="MRB5" s="221"/>
      <c r="MRC5" s="221"/>
      <c r="MRD5" s="221"/>
      <c r="MRE5" s="221"/>
      <c r="MRF5" s="221"/>
      <c r="MRG5" s="221"/>
      <c r="MRH5" s="221"/>
      <c r="MRI5" s="221"/>
      <c r="MRJ5" s="221"/>
      <c r="MRK5" s="221"/>
      <c r="MRL5" s="221"/>
      <c r="MRM5" s="221"/>
      <c r="MRN5" s="221"/>
      <c r="MRO5" s="221"/>
      <c r="MRP5" s="221"/>
      <c r="MRQ5" s="221"/>
      <c r="MRR5" s="221"/>
      <c r="MRS5" s="221"/>
      <c r="MRT5" s="221"/>
      <c r="MRU5" s="221"/>
      <c r="MRV5" s="221"/>
      <c r="MRW5" s="221"/>
      <c r="MRX5" s="221"/>
      <c r="MRY5" s="221"/>
      <c r="MRZ5" s="221"/>
      <c r="MSA5" s="221"/>
      <c r="MSB5" s="221"/>
      <c r="MSC5" s="221"/>
      <c r="MSD5" s="221"/>
      <c r="MSE5" s="221"/>
      <c r="MSF5" s="221"/>
      <c r="MSG5" s="221"/>
      <c r="MSH5" s="221"/>
      <c r="MSI5" s="221"/>
      <c r="MSJ5" s="221"/>
      <c r="MSK5" s="221"/>
      <c r="MSL5" s="221"/>
      <c r="MSM5" s="221"/>
      <c r="MSN5" s="221"/>
      <c r="MSO5" s="221"/>
      <c r="MSP5" s="221"/>
      <c r="MSQ5" s="221"/>
      <c r="MSR5" s="221"/>
      <c r="MSS5" s="221"/>
      <c r="MST5" s="221"/>
      <c r="MSU5" s="221"/>
      <c r="MSV5" s="221"/>
      <c r="MSW5" s="221"/>
      <c r="MSX5" s="221"/>
      <c r="MSY5" s="221"/>
      <c r="MSZ5" s="221"/>
      <c r="MTA5" s="221"/>
      <c r="MTB5" s="221"/>
      <c r="MTC5" s="221"/>
      <c r="MTD5" s="221"/>
      <c r="MTE5" s="221"/>
      <c r="MTF5" s="221"/>
      <c r="MTG5" s="221"/>
      <c r="MTH5" s="221"/>
      <c r="MTI5" s="221"/>
      <c r="MTJ5" s="221"/>
      <c r="MTK5" s="221"/>
      <c r="MTL5" s="221"/>
      <c r="MTM5" s="221"/>
      <c r="MTN5" s="221"/>
      <c r="MTO5" s="221"/>
      <c r="MTP5" s="221"/>
      <c r="MTQ5" s="221"/>
      <c r="MTR5" s="221"/>
      <c r="MTS5" s="221"/>
      <c r="MTT5" s="221"/>
      <c r="MTU5" s="221"/>
      <c r="MTV5" s="221"/>
      <c r="MTW5" s="221"/>
      <c r="MTX5" s="221"/>
      <c r="MTY5" s="221"/>
      <c r="MTZ5" s="221"/>
      <c r="MUA5" s="221"/>
      <c r="MUB5" s="221"/>
      <c r="MUC5" s="221"/>
      <c r="MUD5" s="221"/>
      <c r="MUE5" s="221"/>
      <c r="MUF5" s="221"/>
      <c r="MUG5" s="221"/>
      <c r="MUH5" s="221"/>
      <c r="MUI5" s="221"/>
      <c r="MUJ5" s="221"/>
      <c r="MUK5" s="221"/>
      <c r="MUL5" s="221"/>
      <c r="MUM5" s="221"/>
      <c r="MUN5" s="221"/>
      <c r="MUO5" s="221"/>
      <c r="MUP5" s="221"/>
      <c r="MUQ5" s="221"/>
      <c r="MUR5" s="221"/>
      <c r="MUS5" s="221"/>
      <c r="MUT5" s="221"/>
      <c r="MUU5" s="221"/>
      <c r="MUV5" s="221"/>
      <c r="MUW5" s="221"/>
      <c r="MUX5" s="221"/>
      <c r="MUY5" s="221"/>
      <c r="MUZ5" s="221"/>
      <c r="MVA5" s="221"/>
      <c r="MVB5" s="221"/>
      <c r="MVC5" s="221"/>
      <c r="MVD5" s="221"/>
      <c r="MVE5" s="221"/>
      <c r="MVF5" s="221"/>
      <c r="MVG5" s="221"/>
      <c r="MVH5" s="221"/>
      <c r="MVI5" s="221"/>
      <c r="MVJ5" s="221"/>
      <c r="MVK5" s="221"/>
      <c r="MVL5" s="221"/>
      <c r="MVM5" s="221"/>
      <c r="MVN5" s="221"/>
      <c r="MVO5" s="221"/>
      <c r="MVP5" s="221"/>
      <c r="MVQ5" s="221"/>
      <c r="MVR5" s="221"/>
      <c r="MVS5" s="221"/>
      <c r="MVT5" s="221"/>
      <c r="MVU5" s="221"/>
      <c r="MVV5" s="221"/>
      <c r="MVW5" s="221"/>
      <c r="MVX5" s="221"/>
      <c r="MVY5" s="221"/>
      <c r="MVZ5" s="221"/>
      <c r="MWA5" s="221"/>
      <c r="MWB5" s="221"/>
      <c r="MWC5" s="221"/>
      <c r="MWD5" s="221"/>
      <c r="MWE5" s="221"/>
      <c r="MWF5" s="221"/>
      <c r="MWG5" s="221"/>
      <c r="MWH5" s="221"/>
      <c r="MWI5" s="221"/>
      <c r="MWJ5" s="221"/>
      <c r="MWK5" s="221"/>
      <c r="MWL5" s="221"/>
      <c r="MWM5" s="221"/>
      <c r="MWN5" s="221"/>
      <c r="MWO5" s="221"/>
      <c r="MWP5" s="221"/>
      <c r="MWQ5" s="221"/>
      <c r="MWR5" s="221"/>
      <c r="MWS5" s="221"/>
      <c r="MWT5" s="221"/>
      <c r="MWU5" s="221"/>
      <c r="MWV5" s="221"/>
      <c r="MWW5" s="221"/>
      <c r="MWX5" s="221"/>
      <c r="MWY5" s="221"/>
      <c r="MWZ5" s="221"/>
      <c r="MXA5" s="221"/>
      <c r="MXB5" s="221"/>
      <c r="MXC5" s="221"/>
      <c r="MXD5" s="221"/>
      <c r="MXE5" s="221"/>
      <c r="MXF5" s="221"/>
      <c r="MXG5" s="221"/>
      <c r="MXH5" s="221"/>
      <c r="MXI5" s="221"/>
      <c r="MXJ5" s="221"/>
      <c r="MXK5" s="221"/>
      <c r="MXL5" s="221"/>
      <c r="MXM5" s="221"/>
      <c r="MXN5" s="221"/>
      <c r="MXO5" s="221"/>
      <c r="MXP5" s="221"/>
      <c r="MXQ5" s="221"/>
      <c r="MXR5" s="221"/>
      <c r="MXS5" s="221"/>
      <c r="MXT5" s="221"/>
      <c r="MXU5" s="221"/>
      <c r="MXV5" s="221"/>
      <c r="MXW5" s="221"/>
      <c r="MXX5" s="221"/>
      <c r="MXY5" s="221"/>
      <c r="MXZ5" s="221"/>
      <c r="MYA5" s="221"/>
      <c r="MYB5" s="221"/>
      <c r="MYC5" s="221"/>
      <c r="MYD5" s="221"/>
      <c r="MYE5" s="221"/>
      <c r="MYF5" s="221"/>
      <c r="MYG5" s="221"/>
      <c r="MYH5" s="221"/>
      <c r="MYI5" s="221"/>
      <c r="MYJ5" s="221"/>
      <c r="MYK5" s="221"/>
      <c r="MYL5" s="221"/>
      <c r="MYM5" s="221"/>
      <c r="MYN5" s="221"/>
      <c r="MYO5" s="221"/>
      <c r="MYP5" s="221"/>
      <c r="MYQ5" s="221"/>
      <c r="MYR5" s="221"/>
      <c r="MYS5" s="221"/>
      <c r="MYT5" s="221"/>
      <c r="MYU5" s="221"/>
      <c r="MYV5" s="221"/>
      <c r="MYW5" s="221"/>
      <c r="MYX5" s="221"/>
      <c r="MYY5" s="221"/>
      <c r="MYZ5" s="221"/>
      <c r="MZA5" s="221"/>
      <c r="MZB5" s="221"/>
      <c r="MZC5" s="221"/>
      <c r="MZD5" s="221"/>
      <c r="MZE5" s="221"/>
      <c r="MZF5" s="221"/>
      <c r="MZG5" s="221"/>
      <c r="MZH5" s="221"/>
      <c r="MZI5" s="221"/>
      <c r="MZJ5" s="221"/>
      <c r="MZK5" s="221"/>
      <c r="MZL5" s="221"/>
      <c r="MZM5" s="221"/>
      <c r="MZN5" s="221"/>
      <c r="MZO5" s="221"/>
      <c r="MZP5" s="221"/>
      <c r="MZQ5" s="221"/>
      <c r="MZR5" s="221"/>
      <c r="MZS5" s="221"/>
      <c r="MZT5" s="221"/>
      <c r="MZU5" s="221"/>
      <c r="MZV5" s="221"/>
      <c r="MZW5" s="221"/>
      <c r="MZX5" s="221"/>
      <c r="MZY5" s="221"/>
      <c r="MZZ5" s="221"/>
      <c r="NAA5" s="221"/>
      <c r="NAB5" s="221"/>
      <c r="NAC5" s="221"/>
      <c r="NAD5" s="221"/>
      <c r="NAE5" s="221"/>
      <c r="NAF5" s="221"/>
      <c r="NAG5" s="221"/>
      <c r="NAH5" s="221"/>
      <c r="NAI5" s="221"/>
      <c r="NAJ5" s="221"/>
      <c r="NAK5" s="221"/>
      <c r="NAL5" s="221"/>
      <c r="NAM5" s="221"/>
      <c r="NAN5" s="221"/>
      <c r="NAO5" s="221"/>
      <c r="NAP5" s="221"/>
      <c r="NAQ5" s="221"/>
      <c r="NAR5" s="221"/>
      <c r="NAS5" s="221"/>
      <c r="NAT5" s="221"/>
      <c r="NAU5" s="221"/>
      <c r="NAV5" s="221"/>
      <c r="NAW5" s="221"/>
      <c r="NAX5" s="221"/>
      <c r="NAY5" s="221"/>
      <c r="NAZ5" s="221"/>
      <c r="NBA5" s="221"/>
      <c r="NBB5" s="221"/>
      <c r="NBC5" s="221"/>
      <c r="NBD5" s="221"/>
      <c r="NBE5" s="221"/>
      <c r="NBF5" s="221"/>
      <c r="NBG5" s="221"/>
      <c r="NBH5" s="221"/>
      <c r="NBI5" s="221"/>
      <c r="NBJ5" s="221"/>
      <c r="NBK5" s="221"/>
      <c r="NBL5" s="221"/>
      <c r="NBM5" s="221"/>
      <c r="NBN5" s="221"/>
      <c r="NBO5" s="221"/>
      <c r="NBP5" s="221"/>
      <c r="NBQ5" s="221"/>
      <c r="NBR5" s="221"/>
      <c r="NBS5" s="221"/>
      <c r="NBT5" s="221"/>
      <c r="NBU5" s="221"/>
      <c r="NBV5" s="221"/>
      <c r="NBW5" s="221"/>
      <c r="NBX5" s="221"/>
      <c r="NBY5" s="221"/>
      <c r="NBZ5" s="221"/>
      <c r="NCA5" s="221"/>
      <c r="NCB5" s="221"/>
      <c r="NCC5" s="221"/>
      <c r="NCD5" s="221"/>
      <c r="NCE5" s="221"/>
      <c r="NCF5" s="221"/>
      <c r="NCG5" s="221"/>
      <c r="NCH5" s="221"/>
      <c r="NCI5" s="221"/>
      <c r="NCJ5" s="221"/>
      <c r="NCK5" s="221"/>
      <c r="NCL5" s="221"/>
      <c r="NCM5" s="221"/>
      <c r="NCN5" s="221"/>
      <c r="NCO5" s="221"/>
      <c r="NCP5" s="221"/>
      <c r="NCQ5" s="221"/>
      <c r="NCR5" s="221"/>
      <c r="NCS5" s="221"/>
      <c r="NCT5" s="221"/>
      <c r="NCU5" s="221"/>
      <c r="NCV5" s="221"/>
      <c r="NCW5" s="221"/>
      <c r="NCX5" s="221"/>
      <c r="NCY5" s="221"/>
      <c r="NCZ5" s="221"/>
      <c r="NDA5" s="221"/>
      <c r="NDB5" s="221"/>
      <c r="NDC5" s="221"/>
      <c r="NDD5" s="221"/>
      <c r="NDE5" s="221"/>
      <c r="NDF5" s="221"/>
      <c r="NDG5" s="221"/>
      <c r="NDH5" s="221"/>
      <c r="NDI5" s="221"/>
      <c r="NDJ5" s="221"/>
      <c r="NDK5" s="221"/>
      <c r="NDL5" s="221"/>
      <c r="NDM5" s="221"/>
      <c r="NDN5" s="221"/>
      <c r="NDO5" s="221"/>
      <c r="NDP5" s="221"/>
      <c r="NDQ5" s="221"/>
      <c r="NDR5" s="221"/>
      <c r="NDS5" s="221"/>
      <c r="NDT5" s="221"/>
      <c r="NDU5" s="221"/>
      <c r="NDV5" s="221"/>
      <c r="NDW5" s="221"/>
      <c r="NDX5" s="221"/>
      <c r="NDY5" s="221"/>
      <c r="NDZ5" s="221"/>
      <c r="NEA5" s="221"/>
      <c r="NEB5" s="221"/>
      <c r="NEC5" s="221"/>
      <c r="NED5" s="221"/>
      <c r="NEE5" s="221"/>
      <c r="NEF5" s="221"/>
      <c r="NEG5" s="221"/>
      <c r="NEH5" s="221"/>
      <c r="NEI5" s="221"/>
      <c r="NEJ5" s="221"/>
      <c r="NEK5" s="221"/>
      <c r="NEL5" s="221"/>
      <c r="NEM5" s="221"/>
      <c r="NEN5" s="221"/>
      <c r="NEO5" s="221"/>
      <c r="NEP5" s="221"/>
      <c r="NEQ5" s="221"/>
      <c r="NER5" s="221"/>
      <c r="NES5" s="221"/>
      <c r="NET5" s="221"/>
      <c r="NEU5" s="221"/>
      <c r="NEV5" s="221"/>
      <c r="NEW5" s="221"/>
      <c r="NEX5" s="221"/>
      <c r="NEY5" s="221"/>
      <c r="NEZ5" s="221"/>
      <c r="NFA5" s="221"/>
      <c r="NFB5" s="221"/>
      <c r="NFC5" s="221"/>
      <c r="NFD5" s="221"/>
      <c r="NFE5" s="221"/>
      <c r="NFF5" s="221"/>
      <c r="NFG5" s="221"/>
      <c r="NFH5" s="221"/>
      <c r="NFI5" s="221"/>
      <c r="NFJ5" s="221"/>
      <c r="NFK5" s="221"/>
      <c r="NFL5" s="221"/>
      <c r="NFM5" s="221"/>
      <c r="NFN5" s="221"/>
      <c r="NFO5" s="221"/>
      <c r="NFP5" s="221"/>
      <c r="NFQ5" s="221"/>
      <c r="NFR5" s="221"/>
      <c r="NFS5" s="221"/>
      <c r="NFT5" s="221"/>
      <c r="NFU5" s="221"/>
      <c r="NFV5" s="221"/>
      <c r="NFW5" s="221"/>
      <c r="NFX5" s="221"/>
      <c r="NFY5" s="221"/>
      <c r="NFZ5" s="221"/>
      <c r="NGA5" s="221"/>
      <c r="NGB5" s="221"/>
      <c r="NGC5" s="221"/>
      <c r="NGD5" s="221"/>
      <c r="NGE5" s="221"/>
      <c r="NGF5" s="221"/>
      <c r="NGG5" s="221"/>
      <c r="NGH5" s="221"/>
      <c r="NGI5" s="221"/>
      <c r="NGJ5" s="221"/>
      <c r="NGK5" s="221"/>
      <c r="NGL5" s="221"/>
      <c r="NGM5" s="221"/>
      <c r="NGN5" s="221"/>
      <c r="NGO5" s="221"/>
      <c r="NGP5" s="221"/>
      <c r="NGQ5" s="221"/>
      <c r="NGR5" s="221"/>
      <c r="NGS5" s="221"/>
      <c r="NGT5" s="221"/>
      <c r="NGU5" s="221"/>
      <c r="NGV5" s="221"/>
      <c r="NGW5" s="221"/>
      <c r="NGX5" s="221"/>
      <c r="NGY5" s="221"/>
      <c r="NGZ5" s="221"/>
      <c r="NHA5" s="221"/>
      <c r="NHB5" s="221"/>
      <c r="NHC5" s="221"/>
      <c r="NHD5" s="221"/>
      <c r="NHE5" s="221"/>
      <c r="NHF5" s="221"/>
      <c r="NHG5" s="221"/>
      <c r="NHH5" s="221"/>
      <c r="NHI5" s="221"/>
      <c r="NHJ5" s="221"/>
      <c r="NHK5" s="221"/>
      <c r="NHL5" s="221"/>
      <c r="NHM5" s="221"/>
      <c r="NHN5" s="221"/>
      <c r="NHO5" s="221"/>
      <c r="NHP5" s="221"/>
      <c r="NHQ5" s="221"/>
      <c r="NHR5" s="221"/>
      <c r="NHS5" s="221"/>
      <c r="NHT5" s="221"/>
      <c r="NHU5" s="221"/>
      <c r="NHV5" s="221"/>
      <c r="NHW5" s="221"/>
      <c r="NHX5" s="221"/>
      <c r="NHY5" s="221"/>
      <c r="NHZ5" s="221"/>
      <c r="NIA5" s="221"/>
      <c r="NIB5" s="221"/>
      <c r="NIC5" s="221"/>
      <c r="NID5" s="221"/>
      <c r="NIE5" s="221"/>
      <c r="NIF5" s="221"/>
      <c r="NIG5" s="221"/>
      <c r="NIH5" s="221"/>
      <c r="NII5" s="221"/>
      <c r="NIJ5" s="221"/>
      <c r="NIK5" s="221"/>
      <c r="NIL5" s="221"/>
      <c r="NIM5" s="221"/>
      <c r="NIN5" s="221"/>
      <c r="NIO5" s="221"/>
      <c r="NIP5" s="221"/>
      <c r="NIQ5" s="221"/>
      <c r="NIR5" s="221"/>
      <c r="NIS5" s="221"/>
      <c r="NIT5" s="221"/>
      <c r="NIU5" s="221"/>
      <c r="NIV5" s="221"/>
      <c r="NIW5" s="221"/>
      <c r="NIX5" s="221"/>
      <c r="NIY5" s="221"/>
      <c r="NIZ5" s="221"/>
      <c r="NJA5" s="221"/>
      <c r="NJB5" s="221"/>
      <c r="NJC5" s="221"/>
      <c r="NJD5" s="221"/>
      <c r="NJE5" s="221"/>
      <c r="NJF5" s="221"/>
      <c r="NJG5" s="221"/>
      <c r="NJH5" s="221"/>
      <c r="NJI5" s="221"/>
      <c r="NJJ5" s="221"/>
      <c r="NJK5" s="221"/>
      <c r="NJL5" s="221"/>
      <c r="NJM5" s="221"/>
      <c r="NJN5" s="221"/>
      <c r="NJO5" s="221"/>
      <c r="NJP5" s="221"/>
      <c r="NJQ5" s="221"/>
      <c r="NJR5" s="221"/>
      <c r="NJS5" s="221"/>
      <c r="NJT5" s="221"/>
      <c r="NJU5" s="221"/>
      <c r="NJV5" s="221"/>
      <c r="NJW5" s="221"/>
      <c r="NJX5" s="221"/>
      <c r="NJY5" s="221"/>
      <c r="NJZ5" s="221"/>
      <c r="NKA5" s="221"/>
      <c r="NKB5" s="221"/>
      <c r="NKC5" s="221"/>
      <c r="NKD5" s="221"/>
      <c r="NKE5" s="221"/>
      <c r="NKF5" s="221"/>
      <c r="NKG5" s="221"/>
      <c r="NKH5" s="221"/>
      <c r="NKI5" s="221"/>
      <c r="NKJ5" s="221"/>
      <c r="NKK5" s="221"/>
      <c r="NKL5" s="221"/>
      <c r="NKM5" s="221"/>
      <c r="NKN5" s="221"/>
      <c r="NKO5" s="221"/>
      <c r="NKP5" s="221"/>
      <c r="NKQ5" s="221"/>
      <c r="NKR5" s="221"/>
      <c r="NKS5" s="221"/>
      <c r="NKT5" s="221"/>
      <c r="NKU5" s="221"/>
      <c r="NKV5" s="221"/>
      <c r="NKW5" s="221"/>
      <c r="NKX5" s="221"/>
      <c r="NKY5" s="221"/>
      <c r="NKZ5" s="221"/>
      <c r="NLA5" s="221"/>
      <c r="NLB5" s="221"/>
      <c r="NLC5" s="221"/>
      <c r="NLD5" s="221"/>
      <c r="NLE5" s="221"/>
      <c r="NLF5" s="221"/>
      <c r="NLG5" s="221"/>
      <c r="NLH5" s="221"/>
      <c r="NLI5" s="221"/>
      <c r="NLJ5" s="221"/>
      <c r="NLK5" s="221"/>
      <c r="NLL5" s="221"/>
      <c r="NLM5" s="221"/>
      <c r="NLN5" s="221"/>
      <c r="NLO5" s="221"/>
      <c r="NLP5" s="221"/>
      <c r="NLQ5" s="221"/>
      <c r="NLR5" s="221"/>
      <c r="NLS5" s="221"/>
      <c r="NLT5" s="221"/>
      <c r="NLU5" s="221"/>
      <c r="NLV5" s="221"/>
      <c r="NLW5" s="221"/>
      <c r="NLX5" s="221"/>
      <c r="NLY5" s="221"/>
      <c r="NLZ5" s="221"/>
      <c r="NMA5" s="221"/>
      <c r="NMB5" s="221"/>
      <c r="NMC5" s="221"/>
      <c r="NMD5" s="221"/>
      <c r="NME5" s="221"/>
      <c r="NMF5" s="221"/>
      <c r="NMG5" s="221"/>
      <c r="NMH5" s="221"/>
      <c r="NMI5" s="221"/>
      <c r="NMJ5" s="221"/>
      <c r="NMK5" s="221"/>
      <c r="NML5" s="221"/>
      <c r="NMM5" s="221"/>
      <c r="NMN5" s="221"/>
      <c r="NMO5" s="221"/>
      <c r="NMP5" s="221"/>
      <c r="NMQ5" s="221"/>
      <c r="NMR5" s="221"/>
      <c r="NMS5" s="221"/>
      <c r="NMT5" s="221"/>
      <c r="NMU5" s="221"/>
      <c r="NMV5" s="221"/>
      <c r="NMW5" s="221"/>
      <c r="NMX5" s="221"/>
      <c r="NMY5" s="221"/>
      <c r="NMZ5" s="221"/>
      <c r="NNA5" s="221"/>
      <c r="NNB5" s="221"/>
      <c r="NNC5" s="221"/>
      <c r="NND5" s="221"/>
      <c r="NNE5" s="221"/>
      <c r="NNF5" s="221"/>
      <c r="NNG5" s="221"/>
      <c r="NNH5" s="221"/>
      <c r="NNI5" s="221"/>
      <c r="NNJ5" s="221"/>
      <c r="NNK5" s="221"/>
      <c r="NNL5" s="221"/>
      <c r="NNM5" s="221"/>
      <c r="NNN5" s="221"/>
      <c r="NNO5" s="221"/>
      <c r="NNP5" s="221"/>
      <c r="NNQ5" s="221"/>
      <c r="NNR5" s="221"/>
      <c r="NNS5" s="221"/>
      <c r="NNT5" s="221"/>
      <c r="NNU5" s="221"/>
      <c r="NNV5" s="221"/>
      <c r="NNW5" s="221"/>
      <c r="NNX5" s="221"/>
      <c r="NNY5" s="221"/>
      <c r="NNZ5" s="221"/>
      <c r="NOA5" s="221"/>
      <c r="NOB5" s="221"/>
      <c r="NOC5" s="221"/>
      <c r="NOD5" s="221"/>
      <c r="NOE5" s="221"/>
      <c r="NOF5" s="221"/>
      <c r="NOG5" s="221"/>
      <c r="NOH5" s="221"/>
      <c r="NOI5" s="221"/>
      <c r="NOJ5" s="221"/>
      <c r="NOK5" s="221"/>
      <c r="NOL5" s="221"/>
      <c r="NOM5" s="221"/>
      <c r="NON5" s="221"/>
      <c r="NOO5" s="221"/>
      <c r="NOP5" s="221"/>
      <c r="NOQ5" s="221"/>
      <c r="NOR5" s="221"/>
      <c r="NOS5" s="221"/>
      <c r="NOT5" s="221"/>
      <c r="NOU5" s="221"/>
      <c r="NOV5" s="221"/>
      <c r="NOW5" s="221"/>
      <c r="NOX5" s="221"/>
      <c r="NOY5" s="221"/>
      <c r="NOZ5" s="221"/>
      <c r="NPA5" s="221"/>
      <c r="NPB5" s="221"/>
      <c r="NPC5" s="221"/>
      <c r="NPD5" s="221"/>
      <c r="NPE5" s="221"/>
      <c r="NPF5" s="221"/>
      <c r="NPG5" s="221"/>
      <c r="NPH5" s="221"/>
      <c r="NPI5" s="221"/>
      <c r="NPJ5" s="221"/>
      <c r="NPK5" s="221"/>
      <c r="NPL5" s="221"/>
      <c r="NPM5" s="221"/>
      <c r="NPN5" s="221"/>
      <c r="NPO5" s="221"/>
      <c r="NPP5" s="221"/>
      <c r="NPQ5" s="221"/>
      <c r="NPR5" s="221"/>
      <c r="NPS5" s="221"/>
      <c r="NPT5" s="221"/>
      <c r="NPU5" s="221"/>
      <c r="NPV5" s="221"/>
      <c r="NPW5" s="221"/>
      <c r="NPX5" s="221"/>
      <c r="NPY5" s="221"/>
      <c r="NPZ5" s="221"/>
      <c r="NQA5" s="221"/>
      <c r="NQB5" s="221"/>
      <c r="NQC5" s="221"/>
      <c r="NQD5" s="221"/>
      <c r="NQE5" s="221"/>
      <c r="NQF5" s="221"/>
      <c r="NQG5" s="221"/>
      <c r="NQH5" s="221"/>
      <c r="NQI5" s="221"/>
      <c r="NQJ5" s="221"/>
      <c r="NQK5" s="221"/>
      <c r="NQL5" s="221"/>
      <c r="NQM5" s="221"/>
      <c r="NQN5" s="221"/>
      <c r="NQO5" s="221"/>
      <c r="NQP5" s="221"/>
      <c r="NQQ5" s="221"/>
      <c r="NQR5" s="221"/>
      <c r="NQS5" s="221"/>
      <c r="NQT5" s="221"/>
      <c r="NQU5" s="221"/>
      <c r="NQV5" s="221"/>
      <c r="NQW5" s="221"/>
      <c r="NQX5" s="221"/>
      <c r="NQY5" s="221"/>
      <c r="NQZ5" s="221"/>
      <c r="NRA5" s="221"/>
      <c r="NRB5" s="221"/>
      <c r="NRC5" s="221"/>
      <c r="NRD5" s="221"/>
      <c r="NRE5" s="221"/>
      <c r="NRF5" s="221"/>
      <c r="NRG5" s="221"/>
      <c r="NRH5" s="221"/>
      <c r="NRI5" s="221"/>
      <c r="NRJ5" s="221"/>
      <c r="NRK5" s="221"/>
      <c r="NRL5" s="221"/>
      <c r="NRM5" s="221"/>
      <c r="NRN5" s="221"/>
      <c r="NRO5" s="221"/>
      <c r="NRP5" s="221"/>
      <c r="NRQ5" s="221"/>
      <c r="NRR5" s="221"/>
      <c r="NRS5" s="221"/>
      <c r="NRT5" s="221"/>
      <c r="NRU5" s="221"/>
      <c r="NRV5" s="221"/>
      <c r="NRW5" s="221"/>
      <c r="NRX5" s="221"/>
      <c r="NRY5" s="221"/>
      <c r="NRZ5" s="221"/>
      <c r="NSA5" s="221"/>
      <c r="NSB5" s="221"/>
      <c r="NSC5" s="221"/>
      <c r="NSD5" s="221"/>
      <c r="NSE5" s="221"/>
      <c r="NSF5" s="221"/>
      <c r="NSG5" s="221"/>
      <c r="NSH5" s="221"/>
      <c r="NSI5" s="221"/>
      <c r="NSJ5" s="221"/>
      <c r="NSK5" s="221"/>
      <c r="NSL5" s="221"/>
      <c r="NSM5" s="221"/>
      <c r="NSN5" s="221"/>
      <c r="NSO5" s="221"/>
      <c r="NSP5" s="221"/>
      <c r="NSQ5" s="221"/>
      <c r="NSR5" s="221"/>
      <c r="NSS5" s="221"/>
      <c r="NST5" s="221"/>
      <c r="NSU5" s="221"/>
      <c r="NSV5" s="221"/>
      <c r="NSW5" s="221"/>
      <c r="NSX5" s="221"/>
      <c r="NSY5" s="221"/>
      <c r="NSZ5" s="221"/>
      <c r="NTA5" s="221"/>
      <c r="NTB5" s="221"/>
      <c r="NTC5" s="221"/>
      <c r="NTD5" s="221"/>
      <c r="NTE5" s="221"/>
      <c r="NTF5" s="221"/>
      <c r="NTG5" s="221"/>
      <c r="NTH5" s="221"/>
      <c r="NTI5" s="221"/>
      <c r="NTJ5" s="221"/>
      <c r="NTK5" s="221"/>
      <c r="NTL5" s="221"/>
      <c r="NTM5" s="221"/>
      <c r="NTN5" s="221"/>
      <c r="NTO5" s="221"/>
      <c r="NTP5" s="221"/>
      <c r="NTQ5" s="221"/>
      <c r="NTR5" s="221"/>
      <c r="NTS5" s="221"/>
      <c r="NTT5" s="221"/>
      <c r="NTU5" s="221"/>
      <c r="NTV5" s="221"/>
      <c r="NTW5" s="221"/>
      <c r="NTX5" s="221"/>
      <c r="NTY5" s="221"/>
      <c r="NTZ5" s="221"/>
      <c r="NUA5" s="221"/>
      <c r="NUB5" s="221"/>
      <c r="NUC5" s="221"/>
      <c r="NUD5" s="221"/>
      <c r="NUE5" s="221"/>
      <c r="NUF5" s="221"/>
      <c r="NUG5" s="221"/>
      <c r="NUH5" s="221"/>
      <c r="NUI5" s="221"/>
      <c r="NUJ5" s="221"/>
      <c r="NUK5" s="221"/>
      <c r="NUL5" s="221"/>
      <c r="NUM5" s="221"/>
      <c r="NUN5" s="221"/>
      <c r="NUO5" s="221"/>
      <c r="NUP5" s="221"/>
      <c r="NUQ5" s="221"/>
      <c r="NUR5" s="221"/>
      <c r="NUS5" s="221"/>
      <c r="NUT5" s="221"/>
      <c r="NUU5" s="221"/>
      <c r="NUV5" s="221"/>
      <c r="NUW5" s="221"/>
      <c r="NUX5" s="221"/>
      <c r="NUY5" s="221"/>
      <c r="NUZ5" s="221"/>
      <c r="NVA5" s="221"/>
      <c r="NVB5" s="221"/>
      <c r="NVC5" s="221"/>
      <c r="NVD5" s="221"/>
      <c r="NVE5" s="221"/>
      <c r="NVF5" s="221"/>
      <c r="NVG5" s="221"/>
      <c r="NVH5" s="221"/>
      <c r="NVI5" s="221"/>
      <c r="NVJ5" s="221"/>
      <c r="NVK5" s="221"/>
      <c r="NVL5" s="221"/>
      <c r="NVM5" s="221"/>
      <c r="NVN5" s="221"/>
      <c r="NVO5" s="221"/>
      <c r="NVP5" s="221"/>
      <c r="NVQ5" s="221"/>
      <c r="NVR5" s="221"/>
      <c r="NVS5" s="221"/>
      <c r="NVT5" s="221"/>
      <c r="NVU5" s="221"/>
      <c r="NVV5" s="221"/>
      <c r="NVW5" s="221"/>
      <c r="NVX5" s="221"/>
      <c r="NVY5" s="221"/>
      <c r="NVZ5" s="221"/>
      <c r="NWA5" s="221"/>
      <c r="NWB5" s="221"/>
      <c r="NWC5" s="221"/>
      <c r="NWD5" s="221"/>
      <c r="NWE5" s="221"/>
      <c r="NWF5" s="221"/>
      <c r="NWG5" s="221"/>
      <c r="NWH5" s="221"/>
      <c r="NWI5" s="221"/>
      <c r="NWJ5" s="221"/>
      <c r="NWK5" s="221"/>
      <c r="NWL5" s="221"/>
      <c r="NWM5" s="221"/>
      <c r="NWN5" s="221"/>
      <c r="NWO5" s="221"/>
      <c r="NWP5" s="221"/>
      <c r="NWQ5" s="221"/>
      <c r="NWR5" s="221"/>
      <c r="NWS5" s="221"/>
      <c r="NWT5" s="221"/>
      <c r="NWU5" s="221"/>
      <c r="NWV5" s="221"/>
      <c r="NWW5" s="221"/>
      <c r="NWX5" s="221"/>
      <c r="NWY5" s="221"/>
      <c r="NWZ5" s="221"/>
      <c r="NXA5" s="221"/>
      <c r="NXB5" s="221"/>
      <c r="NXC5" s="221"/>
      <c r="NXD5" s="221"/>
      <c r="NXE5" s="221"/>
      <c r="NXF5" s="221"/>
      <c r="NXG5" s="221"/>
      <c r="NXH5" s="221"/>
      <c r="NXI5" s="221"/>
      <c r="NXJ5" s="221"/>
      <c r="NXK5" s="221"/>
      <c r="NXL5" s="221"/>
      <c r="NXM5" s="221"/>
      <c r="NXN5" s="221"/>
      <c r="NXO5" s="221"/>
      <c r="NXP5" s="221"/>
      <c r="NXQ5" s="221"/>
      <c r="NXR5" s="221"/>
      <c r="NXS5" s="221"/>
      <c r="NXT5" s="221"/>
      <c r="NXU5" s="221"/>
      <c r="NXV5" s="221"/>
      <c r="NXW5" s="221"/>
      <c r="NXX5" s="221"/>
      <c r="NXY5" s="221"/>
      <c r="NXZ5" s="221"/>
      <c r="NYA5" s="221"/>
      <c r="NYB5" s="221"/>
      <c r="NYC5" s="221"/>
      <c r="NYD5" s="221"/>
      <c r="NYE5" s="221"/>
      <c r="NYF5" s="221"/>
      <c r="NYG5" s="221"/>
      <c r="NYH5" s="221"/>
      <c r="NYI5" s="221"/>
      <c r="NYJ5" s="221"/>
      <c r="NYK5" s="221"/>
      <c r="NYL5" s="221"/>
      <c r="NYM5" s="221"/>
      <c r="NYN5" s="221"/>
      <c r="NYO5" s="221"/>
      <c r="NYP5" s="221"/>
      <c r="NYQ5" s="221"/>
      <c r="NYR5" s="221"/>
      <c r="NYS5" s="221"/>
      <c r="NYT5" s="221"/>
      <c r="NYU5" s="221"/>
      <c r="NYV5" s="221"/>
      <c r="NYW5" s="221"/>
      <c r="NYX5" s="221"/>
      <c r="NYY5" s="221"/>
      <c r="NYZ5" s="221"/>
      <c r="NZA5" s="221"/>
      <c r="NZB5" s="221"/>
      <c r="NZC5" s="221"/>
      <c r="NZD5" s="221"/>
      <c r="NZE5" s="221"/>
      <c r="NZF5" s="221"/>
      <c r="NZG5" s="221"/>
      <c r="NZH5" s="221"/>
      <c r="NZI5" s="221"/>
      <c r="NZJ5" s="221"/>
      <c r="NZK5" s="221"/>
      <c r="NZL5" s="221"/>
      <c r="NZM5" s="221"/>
      <c r="NZN5" s="221"/>
      <c r="NZO5" s="221"/>
      <c r="NZP5" s="221"/>
      <c r="NZQ5" s="221"/>
      <c r="NZR5" s="221"/>
      <c r="NZS5" s="221"/>
      <c r="NZT5" s="221"/>
      <c r="NZU5" s="221"/>
      <c r="NZV5" s="221"/>
      <c r="NZW5" s="221"/>
      <c r="NZX5" s="221"/>
      <c r="NZY5" s="221"/>
      <c r="NZZ5" s="221"/>
      <c r="OAA5" s="221"/>
      <c r="OAB5" s="221"/>
      <c r="OAC5" s="221"/>
      <c r="OAD5" s="221"/>
      <c r="OAE5" s="221"/>
      <c r="OAF5" s="221"/>
      <c r="OAG5" s="221"/>
      <c r="OAH5" s="221"/>
      <c r="OAI5" s="221"/>
      <c r="OAJ5" s="221"/>
      <c r="OAK5" s="221"/>
      <c r="OAL5" s="221"/>
      <c r="OAM5" s="221"/>
      <c r="OAN5" s="221"/>
      <c r="OAO5" s="221"/>
      <c r="OAP5" s="221"/>
      <c r="OAQ5" s="221"/>
      <c r="OAR5" s="221"/>
      <c r="OAS5" s="221"/>
      <c r="OAT5" s="221"/>
      <c r="OAU5" s="221"/>
      <c r="OAV5" s="221"/>
      <c r="OAW5" s="221"/>
      <c r="OAX5" s="221"/>
      <c r="OAY5" s="221"/>
      <c r="OAZ5" s="221"/>
      <c r="OBA5" s="221"/>
      <c r="OBB5" s="221"/>
      <c r="OBC5" s="221"/>
      <c r="OBD5" s="221"/>
      <c r="OBE5" s="221"/>
      <c r="OBF5" s="221"/>
      <c r="OBG5" s="221"/>
      <c r="OBH5" s="221"/>
      <c r="OBI5" s="221"/>
      <c r="OBJ5" s="221"/>
      <c r="OBK5" s="221"/>
      <c r="OBL5" s="221"/>
      <c r="OBM5" s="221"/>
      <c r="OBN5" s="221"/>
      <c r="OBO5" s="221"/>
      <c r="OBP5" s="221"/>
      <c r="OBQ5" s="221"/>
      <c r="OBR5" s="221"/>
      <c r="OBS5" s="221"/>
      <c r="OBT5" s="221"/>
      <c r="OBU5" s="221"/>
      <c r="OBV5" s="221"/>
      <c r="OBW5" s="221"/>
      <c r="OBX5" s="221"/>
      <c r="OBY5" s="221"/>
      <c r="OBZ5" s="221"/>
      <c r="OCA5" s="221"/>
      <c r="OCB5" s="221"/>
      <c r="OCC5" s="221"/>
      <c r="OCD5" s="221"/>
      <c r="OCE5" s="221"/>
      <c r="OCF5" s="221"/>
      <c r="OCG5" s="221"/>
      <c r="OCH5" s="221"/>
      <c r="OCI5" s="221"/>
      <c r="OCJ5" s="221"/>
      <c r="OCK5" s="221"/>
      <c r="OCL5" s="221"/>
      <c r="OCM5" s="221"/>
      <c r="OCN5" s="221"/>
      <c r="OCO5" s="221"/>
      <c r="OCP5" s="221"/>
      <c r="OCQ5" s="221"/>
      <c r="OCR5" s="221"/>
      <c r="OCS5" s="221"/>
      <c r="OCT5" s="221"/>
      <c r="OCU5" s="221"/>
      <c r="OCV5" s="221"/>
      <c r="OCW5" s="221"/>
      <c r="OCX5" s="221"/>
      <c r="OCY5" s="221"/>
      <c r="OCZ5" s="221"/>
      <c r="ODA5" s="221"/>
      <c r="ODB5" s="221"/>
      <c r="ODC5" s="221"/>
      <c r="ODD5" s="221"/>
      <c r="ODE5" s="221"/>
      <c r="ODF5" s="221"/>
      <c r="ODG5" s="221"/>
      <c r="ODH5" s="221"/>
      <c r="ODI5" s="221"/>
      <c r="ODJ5" s="221"/>
      <c r="ODK5" s="221"/>
      <c r="ODL5" s="221"/>
      <c r="ODM5" s="221"/>
      <c r="ODN5" s="221"/>
      <c r="ODO5" s="221"/>
      <c r="ODP5" s="221"/>
      <c r="ODQ5" s="221"/>
      <c r="ODR5" s="221"/>
      <c r="ODS5" s="221"/>
      <c r="ODT5" s="221"/>
      <c r="ODU5" s="221"/>
      <c r="ODV5" s="221"/>
      <c r="ODW5" s="221"/>
      <c r="ODX5" s="221"/>
      <c r="ODY5" s="221"/>
      <c r="ODZ5" s="221"/>
      <c r="OEA5" s="221"/>
      <c r="OEB5" s="221"/>
      <c r="OEC5" s="221"/>
      <c r="OED5" s="221"/>
      <c r="OEE5" s="221"/>
      <c r="OEF5" s="221"/>
      <c r="OEG5" s="221"/>
      <c r="OEH5" s="221"/>
      <c r="OEI5" s="221"/>
      <c r="OEJ5" s="221"/>
      <c r="OEK5" s="221"/>
      <c r="OEL5" s="221"/>
      <c r="OEM5" s="221"/>
      <c r="OEN5" s="221"/>
      <c r="OEO5" s="221"/>
      <c r="OEP5" s="221"/>
      <c r="OEQ5" s="221"/>
      <c r="OER5" s="221"/>
      <c r="OES5" s="221"/>
      <c r="OET5" s="221"/>
      <c r="OEU5" s="221"/>
      <c r="OEV5" s="221"/>
      <c r="OEW5" s="221"/>
      <c r="OEX5" s="221"/>
      <c r="OEY5" s="221"/>
      <c r="OEZ5" s="221"/>
      <c r="OFA5" s="221"/>
      <c r="OFB5" s="221"/>
      <c r="OFC5" s="221"/>
      <c r="OFD5" s="221"/>
      <c r="OFE5" s="221"/>
      <c r="OFF5" s="221"/>
      <c r="OFG5" s="221"/>
      <c r="OFH5" s="221"/>
      <c r="OFI5" s="221"/>
      <c r="OFJ5" s="221"/>
      <c r="OFK5" s="221"/>
      <c r="OFL5" s="221"/>
      <c r="OFM5" s="221"/>
      <c r="OFN5" s="221"/>
      <c r="OFO5" s="221"/>
      <c r="OFP5" s="221"/>
      <c r="OFQ5" s="221"/>
      <c r="OFR5" s="221"/>
      <c r="OFS5" s="221"/>
      <c r="OFT5" s="221"/>
      <c r="OFU5" s="221"/>
      <c r="OFV5" s="221"/>
      <c r="OFW5" s="221"/>
      <c r="OFX5" s="221"/>
      <c r="OFY5" s="221"/>
      <c r="OFZ5" s="221"/>
      <c r="OGA5" s="221"/>
      <c r="OGB5" s="221"/>
      <c r="OGC5" s="221"/>
      <c r="OGD5" s="221"/>
      <c r="OGE5" s="221"/>
      <c r="OGF5" s="221"/>
      <c r="OGG5" s="221"/>
      <c r="OGH5" s="221"/>
      <c r="OGI5" s="221"/>
      <c r="OGJ5" s="221"/>
      <c r="OGK5" s="221"/>
      <c r="OGL5" s="221"/>
      <c r="OGM5" s="221"/>
      <c r="OGN5" s="221"/>
      <c r="OGO5" s="221"/>
      <c r="OGP5" s="221"/>
      <c r="OGQ5" s="221"/>
      <c r="OGR5" s="221"/>
      <c r="OGS5" s="221"/>
      <c r="OGT5" s="221"/>
      <c r="OGU5" s="221"/>
      <c r="OGV5" s="221"/>
      <c r="OGW5" s="221"/>
      <c r="OGX5" s="221"/>
      <c r="OGY5" s="221"/>
      <c r="OGZ5" s="221"/>
      <c r="OHA5" s="221"/>
      <c r="OHB5" s="221"/>
      <c r="OHC5" s="221"/>
      <c r="OHD5" s="221"/>
      <c r="OHE5" s="221"/>
      <c r="OHF5" s="221"/>
      <c r="OHG5" s="221"/>
      <c r="OHH5" s="221"/>
      <c r="OHI5" s="221"/>
      <c r="OHJ5" s="221"/>
      <c r="OHK5" s="221"/>
      <c r="OHL5" s="221"/>
      <c r="OHM5" s="221"/>
      <c r="OHN5" s="221"/>
      <c r="OHO5" s="221"/>
      <c r="OHP5" s="221"/>
      <c r="OHQ5" s="221"/>
      <c r="OHR5" s="221"/>
      <c r="OHS5" s="221"/>
      <c r="OHT5" s="221"/>
      <c r="OHU5" s="221"/>
      <c r="OHV5" s="221"/>
      <c r="OHW5" s="221"/>
      <c r="OHX5" s="221"/>
      <c r="OHY5" s="221"/>
      <c r="OHZ5" s="221"/>
      <c r="OIA5" s="221"/>
      <c r="OIB5" s="221"/>
      <c r="OIC5" s="221"/>
      <c r="OID5" s="221"/>
      <c r="OIE5" s="221"/>
      <c r="OIF5" s="221"/>
      <c r="OIG5" s="221"/>
      <c r="OIH5" s="221"/>
      <c r="OII5" s="221"/>
      <c r="OIJ5" s="221"/>
      <c r="OIK5" s="221"/>
      <c r="OIL5" s="221"/>
      <c r="OIM5" s="221"/>
      <c r="OIN5" s="221"/>
      <c r="OIO5" s="221"/>
      <c r="OIP5" s="221"/>
      <c r="OIQ5" s="221"/>
      <c r="OIR5" s="221"/>
      <c r="OIS5" s="221"/>
      <c r="OIT5" s="221"/>
      <c r="OIU5" s="221"/>
      <c r="OIV5" s="221"/>
      <c r="OIW5" s="221"/>
      <c r="OIX5" s="221"/>
      <c r="OIY5" s="221"/>
      <c r="OIZ5" s="221"/>
      <c r="OJA5" s="221"/>
      <c r="OJB5" s="221"/>
      <c r="OJC5" s="221"/>
      <c r="OJD5" s="221"/>
      <c r="OJE5" s="221"/>
      <c r="OJF5" s="221"/>
      <c r="OJG5" s="221"/>
      <c r="OJH5" s="221"/>
      <c r="OJI5" s="221"/>
      <c r="OJJ5" s="221"/>
      <c r="OJK5" s="221"/>
      <c r="OJL5" s="221"/>
      <c r="OJM5" s="221"/>
      <c r="OJN5" s="221"/>
      <c r="OJO5" s="221"/>
      <c r="OJP5" s="221"/>
      <c r="OJQ5" s="221"/>
      <c r="OJR5" s="221"/>
      <c r="OJS5" s="221"/>
      <c r="OJT5" s="221"/>
      <c r="OJU5" s="221"/>
      <c r="OJV5" s="221"/>
      <c r="OJW5" s="221"/>
      <c r="OJX5" s="221"/>
      <c r="OJY5" s="221"/>
      <c r="OJZ5" s="221"/>
      <c r="OKA5" s="221"/>
      <c r="OKB5" s="221"/>
      <c r="OKC5" s="221"/>
      <c r="OKD5" s="221"/>
      <c r="OKE5" s="221"/>
      <c r="OKF5" s="221"/>
      <c r="OKG5" s="221"/>
      <c r="OKH5" s="221"/>
      <c r="OKI5" s="221"/>
      <c r="OKJ5" s="221"/>
      <c r="OKK5" s="221"/>
      <c r="OKL5" s="221"/>
      <c r="OKM5" s="221"/>
      <c r="OKN5" s="221"/>
      <c r="OKO5" s="221"/>
      <c r="OKP5" s="221"/>
      <c r="OKQ5" s="221"/>
      <c r="OKR5" s="221"/>
      <c r="OKS5" s="221"/>
      <c r="OKT5" s="221"/>
      <c r="OKU5" s="221"/>
      <c r="OKV5" s="221"/>
      <c r="OKW5" s="221"/>
      <c r="OKX5" s="221"/>
      <c r="OKY5" s="221"/>
      <c r="OKZ5" s="221"/>
      <c r="OLA5" s="221"/>
      <c r="OLB5" s="221"/>
      <c r="OLC5" s="221"/>
      <c r="OLD5" s="221"/>
      <c r="OLE5" s="221"/>
      <c r="OLF5" s="221"/>
      <c r="OLG5" s="221"/>
      <c r="OLH5" s="221"/>
      <c r="OLI5" s="221"/>
      <c r="OLJ5" s="221"/>
      <c r="OLK5" s="221"/>
      <c r="OLL5" s="221"/>
      <c r="OLM5" s="221"/>
      <c r="OLN5" s="221"/>
      <c r="OLO5" s="221"/>
      <c r="OLP5" s="221"/>
      <c r="OLQ5" s="221"/>
      <c r="OLR5" s="221"/>
      <c r="OLS5" s="221"/>
      <c r="OLT5" s="221"/>
      <c r="OLU5" s="221"/>
      <c r="OLV5" s="221"/>
      <c r="OLW5" s="221"/>
      <c r="OLX5" s="221"/>
      <c r="OLY5" s="221"/>
      <c r="OLZ5" s="221"/>
      <c r="OMA5" s="221"/>
      <c r="OMB5" s="221"/>
      <c r="OMC5" s="221"/>
      <c r="OMD5" s="221"/>
      <c r="OME5" s="221"/>
      <c r="OMF5" s="221"/>
      <c r="OMG5" s="221"/>
      <c r="OMH5" s="221"/>
      <c r="OMI5" s="221"/>
      <c r="OMJ5" s="221"/>
      <c r="OMK5" s="221"/>
      <c r="OML5" s="221"/>
      <c r="OMM5" s="221"/>
      <c r="OMN5" s="221"/>
      <c r="OMO5" s="221"/>
      <c r="OMP5" s="221"/>
      <c r="OMQ5" s="221"/>
      <c r="OMR5" s="221"/>
      <c r="OMS5" s="221"/>
      <c r="OMT5" s="221"/>
      <c r="OMU5" s="221"/>
      <c r="OMV5" s="221"/>
      <c r="OMW5" s="221"/>
      <c r="OMX5" s="221"/>
      <c r="OMY5" s="221"/>
      <c r="OMZ5" s="221"/>
      <c r="ONA5" s="221"/>
      <c r="ONB5" s="221"/>
      <c r="ONC5" s="221"/>
      <c r="OND5" s="221"/>
      <c r="ONE5" s="221"/>
      <c r="ONF5" s="221"/>
      <c r="ONG5" s="221"/>
      <c r="ONH5" s="221"/>
      <c r="ONI5" s="221"/>
      <c r="ONJ5" s="221"/>
      <c r="ONK5" s="221"/>
      <c r="ONL5" s="221"/>
      <c r="ONM5" s="221"/>
      <c r="ONN5" s="221"/>
      <c r="ONO5" s="221"/>
      <c r="ONP5" s="221"/>
      <c r="ONQ5" s="221"/>
      <c r="ONR5" s="221"/>
      <c r="ONS5" s="221"/>
      <c r="ONT5" s="221"/>
      <c r="ONU5" s="221"/>
      <c r="ONV5" s="221"/>
      <c r="ONW5" s="221"/>
      <c r="ONX5" s="221"/>
      <c r="ONY5" s="221"/>
      <c r="ONZ5" s="221"/>
      <c r="OOA5" s="221"/>
      <c r="OOB5" s="221"/>
      <c r="OOC5" s="221"/>
      <c r="OOD5" s="221"/>
      <c r="OOE5" s="221"/>
      <c r="OOF5" s="221"/>
      <c r="OOG5" s="221"/>
      <c r="OOH5" s="221"/>
      <c r="OOI5" s="221"/>
      <c r="OOJ5" s="221"/>
      <c r="OOK5" s="221"/>
      <c r="OOL5" s="221"/>
      <c r="OOM5" s="221"/>
      <c r="OON5" s="221"/>
      <c r="OOO5" s="221"/>
      <c r="OOP5" s="221"/>
      <c r="OOQ5" s="221"/>
      <c r="OOR5" s="221"/>
      <c r="OOS5" s="221"/>
      <c r="OOT5" s="221"/>
      <c r="OOU5" s="221"/>
      <c r="OOV5" s="221"/>
      <c r="OOW5" s="221"/>
      <c r="OOX5" s="221"/>
      <c r="OOY5" s="221"/>
      <c r="OOZ5" s="221"/>
      <c r="OPA5" s="221"/>
      <c r="OPB5" s="221"/>
      <c r="OPC5" s="221"/>
      <c r="OPD5" s="221"/>
      <c r="OPE5" s="221"/>
      <c r="OPF5" s="221"/>
      <c r="OPG5" s="221"/>
      <c r="OPH5" s="221"/>
      <c r="OPI5" s="221"/>
      <c r="OPJ5" s="221"/>
      <c r="OPK5" s="221"/>
      <c r="OPL5" s="221"/>
      <c r="OPM5" s="221"/>
      <c r="OPN5" s="221"/>
      <c r="OPO5" s="221"/>
      <c r="OPP5" s="221"/>
      <c r="OPQ5" s="221"/>
      <c r="OPR5" s="221"/>
      <c r="OPS5" s="221"/>
      <c r="OPT5" s="221"/>
      <c r="OPU5" s="221"/>
      <c r="OPV5" s="221"/>
      <c r="OPW5" s="221"/>
      <c r="OPX5" s="221"/>
      <c r="OPY5" s="221"/>
      <c r="OPZ5" s="221"/>
      <c r="OQA5" s="221"/>
      <c r="OQB5" s="221"/>
      <c r="OQC5" s="221"/>
      <c r="OQD5" s="221"/>
      <c r="OQE5" s="221"/>
      <c r="OQF5" s="221"/>
      <c r="OQG5" s="221"/>
      <c r="OQH5" s="221"/>
      <c r="OQI5" s="221"/>
      <c r="OQJ5" s="221"/>
      <c r="OQK5" s="221"/>
      <c r="OQL5" s="221"/>
      <c r="OQM5" s="221"/>
      <c r="OQN5" s="221"/>
      <c r="OQO5" s="221"/>
      <c r="OQP5" s="221"/>
      <c r="OQQ5" s="221"/>
      <c r="OQR5" s="221"/>
      <c r="OQS5" s="221"/>
      <c r="OQT5" s="221"/>
      <c r="OQU5" s="221"/>
      <c r="OQV5" s="221"/>
      <c r="OQW5" s="221"/>
      <c r="OQX5" s="221"/>
      <c r="OQY5" s="221"/>
      <c r="OQZ5" s="221"/>
      <c r="ORA5" s="221"/>
      <c r="ORB5" s="221"/>
      <c r="ORC5" s="221"/>
      <c r="ORD5" s="221"/>
      <c r="ORE5" s="221"/>
      <c r="ORF5" s="221"/>
      <c r="ORG5" s="221"/>
      <c r="ORH5" s="221"/>
      <c r="ORI5" s="221"/>
      <c r="ORJ5" s="221"/>
      <c r="ORK5" s="221"/>
      <c r="ORL5" s="221"/>
      <c r="ORM5" s="221"/>
      <c r="ORN5" s="221"/>
      <c r="ORO5" s="221"/>
      <c r="ORP5" s="221"/>
      <c r="ORQ5" s="221"/>
      <c r="ORR5" s="221"/>
      <c r="ORS5" s="221"/>
      <c r="ORT5" s="221"/>
      <c r="ORU5" s="221"/>
      <c r="ORV5" s="221"/>
      <c r="ORW5" s="221"/>
      <c r="ORX5" s="221"/>
      <c r="ORY5" s="221"/>
      <c r="ORZ5" s="221"/>
      <c r="OSA5" s="221"/>
      <c r="OSB5" s="221"/>
      <c r="OSC5" s="221"/>
      <c r="OSD5" s="221"/>
      <c r="OSE5" s="221"/>
      <c r="OSF5" s="221"/>
      <c r="OSG5" s="221"/>
      <c r="OSH5" s="221"/>
      <c r="OSI5" s="221"/>
      <c r="OSJ5" s="221"/>
      <c r="OSK5" s="221"/>
      <c r="OSL5" s="221"/>
      <c r="OSM5" s="221"/>
      <c r="OSN5" s="221"/>
      <c r="OSO5" s="221"/>
      <c r="OSP5" s="221"/>
      <c r="OSQ5" s="221"/>
      <c r="OSR5" s="221"/>
      <c r="OSS5" s="221"/>
      <c r="OST5" s="221"/>
      <c r="OSU5" s="221"/>
      <c r="OSV5" s="221"/>
      <c r="OSW5" s="221"/>
      <c r="OSX5" s="221"/>
      <c r="OSY5" s="221"/>
      <c r="OSZ5" s="221"/>
      <c r="OTA5" s="221"/>
      <c r="OTB5" s="221"/>
      <c r="OTC5" s="221"/>
      <c r="OTD5" s="221"/>
      <c r="OTE5" s="221"/>
      <c r="OTF5" s="221"/>
      <c r="OTG5" s="221"/>
      <c r="OTH5" s="221"/>
      <c r="OTI5" s="221"/>
      <c r="OTJ5" s="221"/>
      <c r="OTK5" s="221"/>
      <c r="OTL5" s="221"/>
      <c r="OTM5" s="221"/>
      <c r="OTN5" s="221"/>
      <c r="OTO5" s="221"/>
      <c r="OTP5" s="221"/>
      <c r="OTQ5" s="221"/>
      <c r="OTR5" s="221"/>
      <c r="OTS5" s="221"/>
      <c r="OTT5" s="221"/>
      <c r="OTU5" s="221"/>
      <c r="OTV5" s="221"/>
      <c r="OTW5" s="221"/>
      <c r="OTX5" s="221"/>
      <c r="OTY5" s="221"/>
      <c r="OTZ5" s="221"/>
      <c r="OUA5" s="221"/>
      <c r="OUB5" s="221"/>
      <c r="OUC5" s="221"/>
      <c r="OUD5" s="221"/>
      <c r="OUE5" s="221"/>
      <c r="OUF5" s="221"/>
      <c r="OUG5" s="221"/>
      <c r="OUH5" s="221"/>
      <c r="OUI5" s="221"/>
      <c r="OUJ5" s="221"/>
      <c r="OUK5" s="221"/>
      <c r="OUL5" s="221"/>
      <c r="OUM5" s="221"/>
      <c r="OUN5" s="221"/>
      <c r="OUO5" s="221"/>
      <c r="OUP5" s="221"/>
      <c r="OUQ5" s="221"/>
      <c r="OUR5" s="221"/>
      <c r="OUS5" s="221"/>
      <c r="OUT5" s="221"/>
      <c r="OUU5" s="221"/>
      <c r="OUV5" s="221"/>
      <c r="OUW5" s="221"/>
      <c r="OUX5" s="221"/>
      <c r="OUY5" s="221"/>
      <c r="OUZ5" s="221"/>
      <c r="OVA5" s="221"/>
      <c r="OVB5" s="221"/>
      <c r="OVC5" s="221"/>
      <c r="OVD5" s="221"/>
      <c r="OVE5" s="221"/>
      <c r="OVF5" s="221"/>
      <c r="OVG5" s="221"/>
      <c r="OVH5" s="221"/>
      <c r="OVI5" s="221"/>
      <c r="OVJ5" s="221"/>
      <c r="OVK5" s="221"/>
      <c r="OVL5" s="221"/>
      <c r="OVM5" s="221"/>
      <c r="OVN5" s="221"/>
      <c r="OVO5" s="221"/>
      <c r="OVP5" s="221"/>
      <c r="OVQ5" s="221"/>
      <c r="OVR5" s="221"/>
      <c r="OVS5" s="221"/>
      <c r="OVT5" s="221"/>
      <c r="OVU5" s="221"/>
      <c r="OVV5" s="221"/>
      <c r="OVW5" s="221"/>
      <c r="OVX5" s="221"/>
      <c r="OVY5" s="221"/>
      <c r="OVZ5" s="221"/>
      <c r="OWA5" s="221"/>
      <c r="OWB5" s="221"/>
      <c r="OWC5" s="221"/>
      <c r="OWD5" s="221"/>
      <c r="OWE5" s="221"/>
      <c r="OWF5" s="221"/>
      <c r="OWG5" s="221"/>
      <c r="OWH5" s="221"/>
      <c r="OWI5" s="221"/>
      <c r="OWJ5" s="221"/>
      <c r="OWK5" s="221"/>
      <c r="OWL5" s="221"/>
      <c r="OWM5" s="221"/>
      <c r="OWN5" s="221"/>
      <c r="OWO5" s="221"/>
      <c r="OWP5" s="221"/>
      <c r="OWQ5" s="221"/>
      <c r="OWR5" s="221"/>
      <c r="OWS5" s="221"/>
      <c r="OWT5" s="221"/>
      <c r="OWU5" s="221"/>
      <c r="OWV5" s="221"/>
      <c r="OWW5" s="221"/>
      <c r="OWX5" s="221"/>
      <c r="OWY5" s="221"/>
      <c r="OWZ5" s="221"/>
      <c r="OXA5" s="221"/>
      <c r="OXB5" s="221"/>
      <c r="OXC5" s="221"/>
      <c r="OXD5" s="221"/>
      <c r="OXE5" s="221"/>
      <c r="OXF5" s="221"/>
      <c r="OXG5" s="221"/>
      <c r="OXH5" s="221"/>
      <c r="OXI5" s="221"/>
      <c r="OXJ5" s="221"/>
      <c r="OXK5" s="221"/>
      <c r="OXL5" s="221"/>
      <c r="OXM5" s="221"/>
      <c r="OXN5" s="221"/>
      <c r="OXO5" s="221"/>
      <c r="OXP5" s="221"/>
      <c r="OXQ5" s="221"/>
      <c r="OXR5" s="221"/>
      <c r="OXS5" s="221"/>
      <c r="OXT5" s="221"/>
      <c r="OXU5" s="221"/>
      <c r="OXV5" s="221"/>
      <c r="OXW5" s="221"/>
      <c r="OXX5" s="221"/>
      <c r="OXY5" s="221"/>
      <c r="OXZ5" s="221"/>
      <c r="OYA5" s="221"/>
      <c r="OYB5" s="221"/>
      <c r="OYC5" s="221"/>
      <c r="OYD5" s="221"/>
      <c r="OYE5" s="221"/>
      <c r="OYF5" s="221"/>
      <c r="OYG5" s="221"/>
      <c r="OYH5" s="221"/>
      <c r="OYI5" s="221"/>
      <c r="OYJ5" s="221"/>
      <c r="OYK5" s="221"/>
      <c r="OYL5" s="221"/>
      <c r="OYM5" s="221"/>
      <c r="OYN5" s="221"/>
      <c r="OYO5" s="221"/>
      <c r="OYP5" s="221"/>
      <c r="OYQ5" s="221"/>
      <c r="OYR5" s="221"/>
      <c r="OYS5" s="221"/>
      <c r="OYT5" s="221"/>
      <c r="OYU5" s="221"/>
      <c r="OYV5" s="221"/>
      <c r="OYW5" s="221"/>
      <c r="OYX5" s="221"/>
      <c r="OYY5" s="221"/>
      <c r="OYZ5" s="221"/>
      <c r="OZA5" s="221"/>
      <c r="OZB5" s="221"/>
      <c r="OZC5" s="221"/>
      <c r="OZD5" s="221"/>
      <c r="OZE5" s="221"/>
      <c r="OZF5" s="221"/>
      <c r="OZG5" s="221"/>
      <c r="OZH5" s="221"/>
      <c r="OZI5" s="221"/>
      <c r="OZJ5" s="221"/>
      <c r="OZK5" s="221"/>
      <c r="OZL5" s="221"/>
      <c r="OZM5" s="221"/>
      <c r="OZN5" s="221"/>
      <c r="OZO5" s="221"/>
      <c r="OZP5" s="221"/>
      <c r="OZQ5" s="221"/>
      <c r="OZR5" s="221"/>
      <c r="OZS5" s="221"/>
      <c r="OZT5" s="221"/>
      <c r="OZU5" s="221"/>
      <c r="OZV5" s="221"/>
      <c r="OZW5" s="221"/>
      <c r="OZX5" s="221"/>
      <c r="OZY5" s="221"/>
      <c r="OZZ5" s="221"/>
      <c r="PAA5" s="221"/>
      <c r="PAB5" s="221"/>
      <c r="PAC5" s="221"/>
      <c r="PAD5" s="221"/>
      <c r="PAE5" s="221"/>
      <c r="PAF5" s="221"/>
      <c r="PAG5" s="221"/>
      <c r="PAH5" s="221"/>
      <c r="PAI5" s="221"/>
      <c r="PAJ5" s="221"/>
      <c r="PAK5" s="221"/>
      <c r="PAL5" s="221"/>
      <c r="PAM5" s="221"/>
      <c r="PAN5" s="221"/>
      <c r="PAO5" s="221"/>
      <c r="PAP5" s="221"/>
      <c r="PAQ5" s="221"/>
      <c r="PAR5" s="221"/>
      <c r="PAS5" s="221"/>
      <c r="PAT5" s="221"/>
      <c r="PAU5" s="221"/>
      <c r="PAV5" s="221"/>
      <c r="PAW5" s="221"/>
      <c r="PAX5" s="221"/>
      <c r="PAY5" s="221"/>
      <c r="PAZ5" s="221"/>
      <c r="PBA5" s="221"/>
      <c r="PBB5" s="221"/>
      <c r="PBC5" s="221"/>
      <c r="PBD5" s="221"/>
      <c r="PBE5" s="221"/>
      <c r="PBF5" s="221"/>
      <c r="PBG5" s="221"/>
      <c r="PBH5" s="221"/>
      <c r="PBI5" s="221"/>
      <c r="PBJ5" s="221"/>
      <c r="PBK5" s="221"/>
      <c r="PBL5" s="221"/>
      <c r="PBM5" s="221"/>
      <c r="PBN5" s="221"/>
      <c r="PBO5" s="221"/>
      <c r="PBP5" s="221"/>
      <c r="PBQ5" s="221"/>
      <c r="PBR5" s="221"/>
      <c r="PBS5" s="221"/>
      <c r="PBT5" s="221"/>
      <c r="PBU5" s="221"/>
      <c r="PBV5" s="221"/>
      <c r="PBW5" s="221"/>
      <c r="PBX5" s="221"/>
      <c r="PBY5" s="221"/>
      <c r="PBZ5" s="221"/>
      <c r="PCA5" s="221"/>
      <c r="PCB5" s="221"/>
      <c r="PCC5" s="221"/>
      <c r="PCD5" s="221"/>
      <c r="PCE5" s="221"/>
      <c r="PCF5" s="221"/>
      <c r="PCG5" s="221"/>
      <c r="PCH5" s="221"/>
      <c r="PCI5" s="221"/>
      <c r="PCJ5" s="221"/>
      <c r="PCK5" s="221"/>
      <c r="PCL5" s="221"/>
      <c r="PCM5" s="221"/>
      <c r="PCN5" s="221"/>
      <c r="PCO5" s="221"/>
      <c r="PCP5" s="221"/>
      <c r="PCQ5" s="221"/>
      <c r="PCR5" s="221"/>
      <c r="PCS5" s="221"/>
      <c r="PCT5" s="221"/>
      <c r="PCU5" s="221"/>
      <c r="PCV5" s="221"/>
      <c r="PCW5" s="221"/>
      <c r="PCX5" s="221"/>
      <c r="PCY5" s="221"/>
      <c r="PCZ5" s="221"/>
      <c r="PDA5" s="221"/>
      <c r="PDB5" s="221"/>
      <c r="PDC5" s="221"/>
      <c r="PDD5" s="221"/>
      <c r="PDE5" s="221"/>
      <c r="PDF5" s="221"/>
      <c r="PDG5" s="221"/>
      <c r="PDH5" s="221"/>
      <c r="PDI5" s="221"/>
      <c r="PDJ5" s="221"/>
      <c r="PDK5" s="221"/>
      <c r="PDL5" s="221"/>
      <c r="PDM5" s="221"/>
      <c r="PDN5" s="221"/>
      <c r="PDO5" s="221"/>
      <c r="PDP5" s="221"/>
      <c r="PDQ5" s="221"/>
      <c r="PDR5" s="221"/>
      <c r="PDS5" s="221"/>
      <c r="PDT5" s="221"/>
      <c r="PDU5" s="221"/>
      <c r="PDV5" s="221"/>
      <c r="PDW5" s="221"/>
      <c r="PDX5" s="221"/>
      <c r="PDY5" s="221"/>
      <c r="PDZ5" s="221"/>
      <c r="PEA5" s="221"/>
      <c r="PEB5" s="221"/>
      <c r="PEC5" s="221"/>
      <c r="PED5" s="221"/>
      <c r="PEE5" s="221"/>
      <c r="PEF5" s="221"/>
      <c r="PEG5" s="221"/>
      <c r="PEH5" s="221"/>
      <c r="PEI5" s="221"/>
      <c r="PEJ5" s="221"/>
      <c r="PEK5" s="221"/>
      <c r="PEL5" s="221"/>
      <c r="PEM5" s="221"/>
      <c r="PEN5" s="221"/>
      <c r="PEO5" s="221"/>
      <c r="PEP5" s="221"/>
      <c r="PEQ5" s="221"/>
      <c r="PER5" s="221"/>
      <c r="PES5" s="221"/>
      <c r="PET5" s="221"/>
      <c r="PEU5" s="221"/>
      <c r="PEV5" s="221"/>
      <c r="PEW5" s="221"/>
      <c r="PEX5" s="221"/>
      <c r="PEY5" s="221"/>
      <c r="PEZ5" s="221"/>
      <c r="PFA5" s="221"/>
      <c r="PFB5" s="221"/>
      <c r="PFC5" s="221"/>
      <c r="PFD5" s="221"/>
      <c r="PFE5" s="221"/>
      <c r="PFF5" s="221"/>
      <c r="PFG5" s="221"/>
      <c r="PFH5" s="221"/>
      <c r="PFI5" s="221"/>
      <c r="PFJ5" s="221"/>
      <c r="PFK5" s="221"/>
      <c r="PFL5" s="221"/>
      <c r="PFM5" s="221"/>
      <c r="PFN5" s="221"/>
      <c r="PFO5" s="221"/>
      <c r="PFP5" s="221"/>
      <c r="PFQ5" s="221"/>
      <c r="PFR5" s="221"/>
      <c r="PFS5" s="221"/>
      <c r="PFT5" s="221"/>
      <c r="PFU5" s="221"/>
      <c r="PFV5" s="221"/>
      <c r="PFW5" s="221"/>
      <c r="PFX5" s="221"/>
      <c r="PFY5" s="221"/>
      <c r="PFZ5" s="221"/>
      <c r="PGA5" s="221"/>
      <c r="PGB5" s="221"/>
      <c r="PGC5" s="221"/>
      <c r="PGD5" s="221"/>
      <c r="PGE5" s="221"/>
      <c r="PGF5" s="221"/>
      <c r="PGG5" s="221"/>
      <c r="PGH5" s="221"/>
      <c r="PGI5" s="221"/>
      <c r="PGJ5" s="221"/>
      <c r="PGK5" s="221"/>
      <c r="PGL5" s="221"/>
      <c r="PGM5" s="221"/>
      <c r="PGN5" s="221"/>
      <c r="PGO5" s="221"/>
      <c r="PGP5" s="221"/>
      <c r="PGQ5" s="221"/>
      <c r="PGR5" s="221"/>
      <c r="PGS5" s="221"/>
      <c r="PGT5" s="221"/>
      <c r="PGU5" s="221"/>
      <c r="PGV5" s="221"/>
      <c r="PGW5" s="221"/>
      <c r="PGX5" s="221"/>
      <c r="PGY5" s="221"/>
      <c r="PGZ5" s="221"/>
      <c r="PHA5" s="221"/>
      <c r="PHB5" s="221"/>
      <c r="PHC5" s="221"/>
      <c r="PHD5" s="221"/>
      <c r="PHE5" s="221"/>
      <c r="PHF5" s="221"/>
      <c r="PHG5" s="221"/>
      <c r="PHH5" s="221"/>
      <c r="PHI5" s="221"/>
      <c r="PHJ5" s="221"/>
      <c r="PHK5" s="221"/>
      <c r="PHL5" s="221"/>
      <c r="PHM5" s="221"/>
      <c r="PHN5" s="221"/>
      <c r="PHO5" s="221"/>
      <c r="PHP5" s="221"/>
      <c r="PHQ5" s="221"/>
      <c r="PHR5" s="221"/>
      <c r="PHS5" s="221"/>
      <c r="PHT5" s="221"/>
      <c r="PHU5" s="221"/>
      <c r="PHV5" s="221"/>
      <c r="PHW5" s="221"/>
      <c r="PHX5" s="221"/>
      <c r="PHY5" s="221"/>
      <c r="PHZ5" s="221"/>
      <c r="PIA5" s="221"/>
      <c r="PIB5" s="221"/>
      <c r="PIC5" s="221"/>
      <c r="PID5" s="221"/>
      <c r="PIE5" s="221"/>
      <c r="PIF5" s="221"/>
      <c r="PIG5" s="221"/>
      <c r="PIH5" s="221"/>
      <c r="PII5" s="221"/>
      <c r="PIJ5" s="221"/>
      <c r="PIK5" s="221"/>
      <c r="PIL5" s="221"/>
      <c r="PIM5" s="221"/>
      <c r="PIN5" s="221"/>
      <c r="PIO5" s="221"/>
      <c r="PIP5" s="221"/>
      <c r="PIQ5" s="221"/>
      <c r="PIR5" s="221"/>
      <c r="PIS5" s="221"/>
      <c r="PIT5" s="221"/>
      <c r="PIU5" s="221"/>
      <c r="PIV5" s="221"/>
      <c r="PIW5" s="221"/>
      <c r="PIX5" s="221"/>
      <c r="PIY5" s="221"/>
      <c r="PIZ5" s="221"/>
      <c r="PJA5" s="221"/>
      <c r="PJB5" s="221"/>
      <c r="PJC5" s="221"/>
      <c r="PJD5" s="221"/>
      <c r="PJE5" s="221"/>
      <c r="PJF5" s="221"/>
      <c r="PJG5" s="221"/>
      <c r="PJH5" s="221"/>
      <c r="PJI5" s="221"/>
      <c r="PJJ5" s="221"/>
      <c r="PJK5" s="221"/>
      <c r="PJL5" s="221"/>
      <c r="PJM5" s="221"/>
      <c r="PJN5" s="221"/>
      <c r="PJO5" s="221"/>
      <c r="PJP5" s="221"/>
      <c r="PJQ5" s="221"/>
      <c r="PJR5" s="221"/>
      <c r="PJS5" s="221"/>
      <c r="PJT5" s="221"/>
      <c r="PJU5" s="221"/>
      <c r="PJV5" s="221"/>
      <c r="PJW5" s="221"/>
      <c r="PJX5" s="221"/>
      <c r="PJY5" s="221"/>
      <c r="PJZ5" s="221"/>
      <c r="PKA5" s="221"/>
      <c r="PKB5" s="221"/>
      <c r="PKC5" s="221"/>
      <c r="PKD5" s="221"/>
      <c r="PKE5" s="221"/>
      <c r="PKF5" s="221"/>
      <c r="PKG5" s="221"/>
      <c r="PKH5" s="221"/>
      <c r="PKI5" s="221"/>
      <c r="PKJ5" s="221"/>
      <c r="PKK5" s="221"/>
      <c r="PKL5" s="221"/>
      <c r="PKM5" s="221"/>
      <c r="PKN5" s="221"/>
      <c r="PKO5" s="221"/>
      <c r="PKP5" s="221"/>
      <c r="PKQ5" s="221"/>
      <c r="PKR5" s="221"/>
      <c r="PKS5" s="221"/>
      <c r="PKT5" s="221"/>
      <c r="PKU5" s="221"/>
      <c r="PKV5" s="221"/>
      <c r="PKW5" s="221"/>
      <c r="PKX5" s="221"/>
      <c r="PKY5" s="221"/>
      <c r="PKZ5" s="221"/>
      <c r="PLA5" s="221"/>
      <c r="PLB5" s="221"/>
      <c r="PLC5" s="221"/>
      <c r="PLD5" s="221"/>
      <c r="PLE5" s="221"/>
      <c r="PLF5" s="221"/>
      <c r="PLG5" s="221"/>
      <c r="PLH5" s="221"/>
      <c r="PLI5" s="221"/>
      <c r="PLJ5" s="221"/>
      <c r="PLK5" s="221"/>
      <c r="PLL5" s="221"/>
      <c r="PLM5" s="221"/>
      <c r="PLN5" s="221"/>
      <c r="PLO5" s="221"/>
      <c r="PLP5" s="221"/>
      <c r="PLQ5" s="221"/>
      <c r="PLR5" s="221"/>
      <c r="PLS5" s="221"/>
      <c r="PLT5" s="221"/>
      <c r="PLU5" s="221"/>
      <c r="PLV5" s="221"/>
      <c r="PLW5" s="221"/>
      <c r="PLX5" s="221"/>
      <c r="PLY5" s="221"/>
      <c r="PLZ5" s="221"/>
      <c r="PMA5" s="221"/>
      <c r="PMB5" s="221"/>
      <c r="PMC5" s="221"/>
      <c r="PMD5" s="221"/>
      <c r="PME5" s="221"/>
      <c r="PMF5" s="221"/>
      <c r="PMG5" s="221"/>
      <c r="PMH5" s="221"/>
      <c r="PMI5" s="221"/>
      <c r="PMJ5" s="221"/>
      <c r="PMK5" s="221"/>
      <c r="PML5" s="221"/>
      <c r="PMM5" s="221"/>
      <c r="PMN5" s="221"/>
      <c r="PMO5" s="221"/>
      <c r="PMP5" s="221"/>
      <c r="PMQ5" s="221"/>
      <c r="PMR5" s="221"/>
      <c r="PMS5" s="221"/>
      <c r="PMT5" s="221"/>
      <c r="PMU5" s="221"/>
      <c r="PMV5" s="221"/>
      <c r="PMW5" s="221"/>
      <c r="PMX5" s="221"/>
      <c r="PMY5" s="221"/>
      <c r="PMZ5" s="221"/>
      <c r="PNA5" s="221"/>
      <c r="PNB5" s="221"/>
      <c r="PNC5" s="221"/>
      <c r="PND5" s="221"/>
      <c r="PNE5" s="221"/>
      <c r="PNF5" s="221"/>
      <c r="PNG5" s="221"/>
      <c r="PNH5" s="221"/>
      <c r="PNI5" s="221"/>
      <c r="PNJ5" s="221"/>
      <c r="PNK5" s="221"/>
      <c r="PNL5" s="221"/>
      <c r="PNM5" s="221"/>
      <c r="PNN5" s="221"/>
      <c r="PNO5" s="221"/>
      <c r="PNP5" s="221"/>
      <c r="PNQ5" s="221"/>
      <c r="PNR5" s="221"/>
      <c r="PNS5" s="221"/>
      <c r="PNT5" s="221"/>
      <c r="PNU5" s="221"/>
      <c r="PNV5" s="221"/>
      <c r="PNW5" s="221"/>
      <c r="PNX5" s="221"/>
      <c r="PNY5" s="221"/>
      <c r="PNZ5" s="221"/>
      <c r="POA5" s="221"/>
      <c r="POB5" s="221"/>
      <c r="POC5" s="221"/>
      <c r="POD5" s="221"/>
      <c r="POE5" s="221"/>
      <c r="POF5" s="221"/>
      <c r="POG5" s="221"/>
      <c r="POH5" s="221"/>
      <c r="POI5" s="221"/>
      <c r="POJ5" s="221"/>
      <c r="POK5" s="221"/>
      <c r="POL5" s="221"/>
      <c r="POM5" s="221"/>
      <c r="PON5" s="221"/>
      <c r="POO5" s="221"/>
      <c r="POP5" s="221"/>
      <c r="POQ5" s="221"/>
      <c r="POR5" s="221"/>
      <c r="POS5" s="221"/>
      <c r="POT5" s="221"/>
      <c r="POU5" s="221"/>
      <c r="POV5" s="221"/>
      <c r="POW5" s="221"/>
      <c r="POX5" s="221"/>
      <c r="POY5" s="221"/>
      <c r="POZ5" s="221"/>
      <c r="PPA5" s="221"/>
      <c r="PPB5" s="221"/>
      <c r="PPC5" s="221"/>
      <c r="PPD5" s="221"/>
      <c r="PPE5" s="221"/>
      <c r="PPF5" s="221"/>
      <c r="PPG5" s="221"/>
      <c r="PPH5" s="221"/>
      <c r="PPI5" s="221"/>
      <c r="PPJ5" s="221"/>
      <c r="PPK5" s="221"/>
      <c r="PPL5" s="221"/>
      <c r="PPM5" s="221"/>
      <c r="PPN5" s="221"/>
      <c r="PPO5" s="221"/>
      <c r="PPP5" s="221"/>
      <c r="PPQ5" s="221"/>
      <c r="PPR5" s="221"/>
      <c r="PPS5" s="221"/>
      <c r="PPT5" s="221"/>
      <c r="PPU5" s="221"/>
      <c r="PPV5" s="221"/>
      <c r="PPW5" s="221"/>
      <c r="PPX5" s="221"/>
      <c r="PPY5" s="221"/>
      <c r="PPZ5" s="221"/>
      <c r="PQA5" s="221"/>
      <c r="PQB5" s="221"/>
      <c r="PQC5" s="221"/>
      <c r="PQD5" s="221"/>
      <c r="PQE5" s="221"/>
      <c r="PQF5" s="221"/>
      <c r="PQG5" s="221"/>
      <c r="PQH5" s="221"/>
      <c r="PQI5" s="221"/>
      <c r="PQJ5" s="221"/>
      <c r="PQK5" s="221"/>
      <c r="PQL5" s="221"/>
      <c r="PQM5" s="221"/>
      <c r="PQN5" s="221"/>
      <c r="PQO5" s="221"/>
      <c r="PQP5" s="221"/>
      <c r="PQQ5" s="221"/>
      <c r="PQR5" s="221"/>
      <c r="PQS5" s="221"/>
      <c r="PQT5" s="221"/>
      <c r="PQU5" s="221"/>
      <c r="PQV5" s="221"/>
      <c r="PQW5" s="221"/>
      <c r="PQX5" s="221"/>
      <c r="PQY5" s="221"/>
      <c r="PQZ5" s="221"/>
      <c r="PRA5" s="221"/>
      <c r="PRB5" s="221"/>
      <c r="PRC5" s="221"/>
      <c r="PRD5" s="221"/>
      <c r="PRE5" s="221"/>
      <c r="PRF5" s="221"/>
      <c r="PRG5" s="221"/>
      <c r="PRH5" s="221"/>
      <c r="PRI5" s="221"/>
      <c r="PRJ5" s="221"/>
      <c r="PRK5" s="221"/>
      <c r="PRL5" s="221"/>
      <c r="PRM5" s="221"/>
      <c r="PRN5" s="221"/>
      <c r="PRO5" s="221"/>
      <c r="PRP5" s="221"/>
      <c r="PRQ5" s="221"/>
      <c r="PRR5" s="221"/>
      <c r="PRS5" s="221"/>
      <c r="PRT5" s="221"/>
      <c r="PRU5" s="221"/>
      <c r="PRV5" s="221"/>
      <c r="PRW5" s="221"/>
      <c r="PRX5" s="221"/>
      <c r="PRY5" s="221"/>
      <c r="PRZ5" s="221"/>
      <c r="PSA5" s="221"/>
      <c r="PSB5" s="221"/>
      <c r="PSC5" s="221"/>
      <c r="PSD5" s="221"/>
      <c r="PSE5" s="221"/>
      <c r="PSF5" s="221"/>
      <c r="PSG5" s="221"/>
      <c r="PSH5" s="221"/>
      <c r="PSI5" s="221"/>
      <c r="PSJ5" s="221"/>
      <c r="PSK5" s="221"/>
      <c r="PSL5" s="221"/>
      <c r="PSM5" s="221"/>
      <c r="PSN5" s="221"/>
      <c r="PSO5" s="221"/>
      <c r="PSP5" s="221"/>
      <c r="PSQ5" s="221"/>
      <c r="PSR5" s="221"/>
      <c r="PSS5" s="221"/>
      <c r="PST5" s="221"/>
      <c r="PSU5" s="221"/>
      <c r="PSV5" s="221"/>
      <c r="PSW5" s="221"/>
      <c r="PSX5" s="221"/>
      <c r="PSY5" s="221"/>
      <c r="PSZ5" s="221"/>
      <c r="PTA5" s="221"/>
      <c r="PTB5" s="221"/>
      <c r="PTC5" s="221"/>
      <c r="PTD5" s="221"/>
      <c r="PTE5" s="221"/>
      <c r="PTF5" s="221"/>
      <c r="PTG5" s="221"/>
      <c r="PTH5" s="221"/>
      <c r="PTI5" s="221"/>
      <c r="PTJ5" s="221"/>
      <c r="PTK5" s="221"/>
      <c r="PTL5" s="221"/>
      <c r="PTM5" s="221"/>
      <c r="PTN5" s="221"/>
      <c r="PTO5" s="221"/>
      <c r="PTP5" s="221"/>
      <c r="PTQ5" s="221"/>
      <c r="PTR5" s="221"/>
      <c r="PTS5" s="221"/>
      <c r="PTT5" s="221"/>
      <c r="PTU5" s="221"/>
      <c r="PTV5" s="221"/>
      <c r="PTW5" s="221"/>
      <c r="PTX5" s="221"/>
      <c r="PTY5" s="221"/>
      <c r="PTZ5" s="221"/>
      <c r="PUA5" s="221"/>
      <c r="PUB5" s="221"/>
      <c r="PUC5" s="221"/>
      <c r="PUD5" s="221"/>
      <c r="PUE5" s="221"/>
      <c r="PUF5" s="221"/>
      <c r="PUG5" s="221"/>
      <c r="PUH5" s="221"/>
      <c r="PUI5" s="221"/>
      <c r="PUJ5" s="221"/>
      <c r="PUK5" s="221"/>
      <c r="PUL5" s="221"/>
      <c r="PUM5" s="221"/>
      <c r="PUN5" s="221"/>
      <c r="PUO5" s="221"/>
      <c r="PUP5" s="221"/>
      <c r="PUQ5" s="221"/>
      <c r="PUR5" s="221"/>
      <c r="PUS5" s="221"/>
      <c r="PUT5" s="221"/>
      <c r="PUU5" s="221"/>
      <c r="PUV5" s="221"/>
      <c r="PUW5" s="221"/>
      <c r="PUX5" s="221"/>
      <c r="PUY5" s="221"/>
      <c r="PUZ5" s="221"/>
      <c r="PVA5" s="221"/>
      <c r="PVB5" s="221"/>
      <c r="PVC5" s="221"/>
      <c r="PVD5" s="221"/>
      <c r="PVE5" s="221"/>
      <c r="PVF5" s="221"/>
      <c r="PVG5" s="221"/>
      <c r="PVH5" s="221"/>
      <c r="PVI5" s="221"/>
      <c r="PVJ5" s="221"/>
      <c r="PVK5" s="221"/>
      <c r="PVL5" s="221"/>
      <c r="PVM5" s="221"/>
      <c r="PVN5" s="221"/>
      <c r="PVO5" s="221"/>
      <c r="PVP5" s="221"/>
      <c r="PVQ5" s="221"/>
      <c r="PVR5" s="221"/>
      <c r="PVS5" s="221"/>
      <c r="PVT5" s="221"/>
      <c r="PVU5" s="221"/>
      <c r="PVV5" s="221"/>
      <c r="PVW5" s="221"/>
      <c r="PVX5" s="221"/>
      <c r="PVY5" s="221"/>
      <c r="PVZ5" s="221"/>
      <c r="PWA5" s="221"/>
      <c r="PWB5" s="221"/>
      <c r="PWC5" s="221"/>
      <c r="PWD5" s="221"/>
      <c r="PWE5" s="221"/>
      <c r="PWF5" s="221"/>
      <c r="PWG5" s="221"/>
      <c r="PWH5" s="221"/>
      <c r="PWI5" s="221"/>
      <c r="PWJ5" s="221"/>
      <c r="PWK5" s="221"/>
      <c r="PWL5" s="221"/>
      <c r="PWM5" s="221"/>
      <c r="PWN5" s="221"/>
      <c r="PWO5" s="221"/>
      <c r="PWP5" s="221"/>
      <c r="PWQ5" s="221"/>
      <c r="PWR5" s="221"/>
      <c r="PWS5" s="221"/>
      <c r="PWT5" s="221"/>
      <c r="PWU5" s="221"/>
      <c r="PWV5" s="221"/>
      <c r="PWW5" s="221"/>
      <c r="PWX5" s="221"/>
      <c r="PWY5" s="221"/>
      <c r="PWZ5" s="221"/>
      <c r="PXA5" s="221"/>
      <c r="PXB5" s="221"/>
      <c r="PXC5" s="221"/>
      <c r="PXD5" s="221"/>
      <c r="PXE5" s="221"/>
      <c r="PXF5" s="221"/>
      <c r="PXG5" s="221"/>
      <c r="PXH5" s="221"/>
      <c r="PXI5" s="221"/>
      <c r="PXJ5" s="221"/>
      <c r="PXK5" s="221"/>
      <c r="PXL5" s="221"/>
      <c r="PXM5" s="221"/>
      <c r="PXN5" s="221"/>
      <c r="PXO5" s="221"/>
      <c r="PXP5" s="221"/>
      <c r="PXQ5" s="221"/>
      <c r="PXR5" s="221"/>
      <c r="PXS5" s="221"/>
      <c r="PXT5" s="221"/>
      <c r="PXU5" s="221"/>
      <c r="PXV5" s="221"/>
      <c r="PXW5" s="221"/>
      <c r="PXX5" s="221"/>
      <c r="PXY5" s="221"/>
      <c r="PXZ5" s="221"/>
      <c r="PYA5" s="221"/>
      <c r="PYB5" s="221"/>
      <c r="PYC5" s="221"/>
      <c r="PYD5" s="221"/>
      <c r="PYE5" s="221"/>
      <c r="PYF5" s="221"/>
      <c r="PYG5" s="221"/>
      <c r="PYH5" s="221"/>
      <c r="PYI5" s="221"/>
      <c r="PYJ5" s="221"/>
      <c r="PYK5" s="221"/>
      <c r="PYL5" s="221"/>
      <c r="PYM5" s="221"/>
      <c r="PYN5" s="221"/>
      <c r="PYO5" s="221"/>
      <c r="PYP5" s="221"/>
      <c r="PYQ5" s="221"/>
      <c r="PYR5" s="221"/>
      <c r="PYS5" s="221"/>
      <c r="PYT5" s="221"/>
      <c r="PYU5" s="221"/>
      <c r="PYV5" s="221"/>
      <c r="PYW5" s="221"/>
      <c r="PYX5" s="221"/>
      <c r="PYY5" s="221"/>
      <c r="PYZ5" s="221"/>
      <c r="PZA5" s="221"/>
      <c r="PZB5" s="221"/>
      <c r="PZC5" s="221"/>
      <c r="PZD5" s="221"/>
      <c r="PZE5" s="221"/>
      <c r="PZF5" s="221"/>
      <c r="PZG5" s="221"/>
      <c r="PZH5" s="221"/>
      <c r="PZI5" s="221"/>
      <c r="PZJ5" s="221"/>
      <c r="PZK5" s="221"/>
      <c r="PZL5" s="221"/>
      <c r="PZM5" s="221"/>
      <c r="PZN5" s="221"/>
      <c r="PZO5" s="221"/>
      <c r="PZP5" s="221"/>
      <c r="PZQ5" s="221"/>
      <c r="PZR5" s="221"/>
      <c r="PZS5" s="221"/>
      <c r="PZT5" s="221"/>
      <c r="PZU5" s="221"/>
      <c r="PZV5" s="221"/>
      <c r="PZW5" s="221"/>
      <c r="PZX5" s="221"/>
      <c r="PZY5" s="221"/>
      <c r="PZZ5" s="221"/>
      <c r="QAA5" s="221"/>
      <c r="QAB5" s="221"/>
      <c r="QAC5" s="221"/>
      <c r="QAD5" s="221"/>
      <c r="QAE5" s="221"/>
      <c r="QAF5" s="221"/>
      <c r="QAG5" s="221"/>
      <c r="QAH5" s="221"/>
      <c r="QAI5" s="221"/>
      <c r="QAJ5" s="221"/>
      <c r="QAK5" s="221"/>
      <c r="QAL5" s="221"/>
      <c r="QAM5" s="221"/>
      <c r="QAN5" s="221"/>
      <c r="QAO5" s="221"/>
      <c r="QAP5" s="221"/>
      <c r="QAQ5" s="221"/>
      <c r="QAR5" s="221"/>
      <c r="QAS5" s="221"/>
      <c r="QAT5" s="221"/>
      <c r="QAU5" s="221"/>
      <c r="QAV5" s="221"/>
      <c r="QAW5" s="221"/>
      <c r="QAX5" s="221"/>
      <c r="QAY5" s="221"/>
      <c r="QAZ5" s="221"/>
      <c r="QBA5" s="221"/>
      <c r="QBB5" s="221"/>
      <c r="QBC5" s="221"/>
      <c r="QBD5" s="221"/>
      <c r="QBE5" s="221"/>
      <c r="QBF5" s="221"/>
      <c r="QBG5" s="221"/>
      <c r="QBH5" s="221"/>
      <c r="QBI5" s="221"/>
      <c r="QBJ5" s="221"/>
      <c r="QBK5" s="221"/>
      <c r="QBL5" s="221"/>
      <c r="QBM5" s="221"/>
      <c r="QBN5" s="221"/>
      <c r="QBO5" s="221"/>
      <c r="QBP5" s="221"/>
      <c r="QBQ5" s="221"/>
      <c r="QBR5" s="221"/>
      <c r="QBS5" s="221"/>
      <c r="QBT5" s="221"/>
      <c r="QBU5" s="221"/>
      <c r="QBV5" s="221"/>
      <c r="QBW5" s="221"/>
      <c r="QBX5" s="221"/>
      <c r="QBY5" s="221"/>
      <c r="QBZ5" s="221"/>
      <c r="QCA5" s="221"/>
      <c r="QCB5" s="221"/>
      <c r="QCC5" s="221"/>
      <c r="QCD5" s="221"/>
      <c r="QCE5" s="221"/>
      <c r="QCF5" s="221"/>
      <c r="QCG5" s="221"/>
      <c r="QCH5" s="221"/>
      <c r="QCI5" s="221"/>
      <c r="QCJ5" s="221"/>
      <c r="QCK5" s="221"/>
      <c r="QCL5" s="221"/>
      <c r="QCM5" s="221"/>
      <c r="QCN5" s="221"/>
      <c r="QCO5" s="221"/>
      <c r="QCP5" s="221"/>
      <c r="QCQ5" s="221"/>
      <c r="QCR5" s="221"/>
      <c r="QCS5" s="221"/>
      <c r="QCT5" s="221"/>
      <c r="QCU5" s="221"/>
      <c r="QCV5" s="221"/>
      <c r="QCW5" s="221"/>
      <c r="QCX5" s="221"/>
      <c r="QCY5" s="221"/>
      <c r="QCZ5" s="221"/>
      <c r="QDA5" s="221"/>
      <c r="QDB5" s="221"/>
      <c r="QDC5" s="221"/>
      <c r="QDD5" s="221"/>
      <c r="QDE5" s="221"/>
      <c r="QDF5" s="221"/>
      <c r="QDG5" s="221"/>
      <c r="QDH5" s="221"/>
      <c r="QDI5" s="221"/>
      <c r="QDJ5" s="221"/>
      <c r="QDK5" s="221"/>
      <c r="QDL5" s="221"/>
      <c r="QDM5" s="221"/>
      <c r="QDN5" s="221"/>
      <c r="QDO5" s="221"/>
      <c r="QDP5" s="221"/>
      <c r="QDQ5" s="221"/>
      <c r="QDR5" s="221"/>
      <c r="QDS5" s="221"/>
      <c r="QDT5" s="221"/>
      <c r="QDU5" s="221"/>
      <c r="QDV5" s="221"/>
      <c r="QDW5" s="221"/>
      <c r="QDX5" s="221"/>
      <c r="QDY5" s="221"/>
      <c r="QDZ5" s="221"/>
      <c r="QEA5" s="221"/>
      <c r="QEB5" s="221"/>
      <c r="QEC5" s="221"/>
      <c r="QED5" s="221"/>
      <c r="QEE5" s="221"/>
      <c r="QEF5" s="221"/>
      <c r="QEG5" s="221"/>
      <c r="QEH5" s="221"/>
      <c r="QEI5" s="221"/>
      <c r="QEJ5" s="221"/>
      <c r="QEK5" s="221"/>
      <c r="QEL5" s="221"/>
      <c r="QEM5" s="221"/>
      <c r="QEN5" s="221"/>
      <c r="QEO5" s="221"/>
      <c r="QEP5" s="221"/>
      <c r="QEQ5" s="221"/>
      <c r="QER5" s="221"/>
      <c r="QES5" s="221"/>
      <c r="QET5" s="221"/>
      <c r="QEU5" s="221"/>
      <c r="QEV5" s="221"/>
      <c r="QEW5" s="221"/>
      <c r="QEX5" s="221"/>
      <c r="QEY5" s="221"/>
      <c r="QEZ5" s="221"/>
      <c r="QFA5" s="221"/>
      <c r="QFB5" s="221"/>
      <c r="QFC5" s="221"/>
      <c r="QFD5" s="221"/>
      <c r="QFE5" s="221"/>
      <c r="QFF5" s="221"/>
      <c r="QFG5" s="221"/>
      <c r="QFH5" s="221"/>
      <c r="QFI5" s="221"/>
      <c r="QFJ5" s="221"/>
      <c r="QFK5" s="221"/>
      <c r="QFL5" s="221"/>
      <c r="QFM5" s="221"/>
      <c r="QFN5" s="221"/>
      <c r="QFO5" s="221"/>
      <c r="QFP5" s="221"/>
      <c r="QFQ5" s="221"/>
      <c r="QFR5" s="221"/>
      <c r="QFS5" s="221"/>
      <c r="QFT5" s="221"/>
      <c r="QFU5" s="221"/>
      <c r="QFV5" s="221"/>
      <c r="QFW5" s="221"/>
      <c r="QFX5" s="221"/>
      <c r="QFY5" s="221"/>
      <c r="QFZ5" s="221"/>
      <c r="QGA5" s="221"/>
      <c r="QGB5" s="221"/>
      <c r="QGC5" s="221"/>
      <c r="QGD5" s="221"/>
      <c r="QGE5" s="221"/>
      <c r="QGF5" s="221"/>
      <c r="QGG5" s="221"/>
      <c r="QGH5" s="221"/>
      <c r="QGI5" s="221"/>
      <c r="QGJ5" s="221"/>
      <c r="QGK5" s="221"/>
      <c r="QGL5" s="221"/>
      <c r="QGM5" s="221"/>
      <c r="QGN5" s="221"/>
      <c r="QGO5" s="221"/>
      <c r="QGP5" s="221"/>
      <c r="QGQ5" s="221"/>
      <c r="QGR5" s="221"/>
      <c r="QGS5" s="221"/>
      <c r="QGT5" s="221"/>
      <c r="QGU5" s="221"/>
      <c r="QGV5" s="221"/>
      <c r="QGW5" s="221"/>
      <c r="QGX5" s="221"/>
      <c r="QGY5" s="221"/>
      <c r="QGZ5" s="221"/>
      <c r="QHA5" s="221"/>
      <c r="QHB5" s="221"/>
      <c r="QHC5" s="221"/>
      <c r="QHD5" s="221"/>
      <c r="QHE5" s="221"/>
      <c r="QHF5" s="221"/>
      <c r="QHG5" s="221"/>
      <c r="QHH5" s="221"/>
      <c r="QHI5" s="221"/>
      <c r="QHJ5" s="221"/>
      <c r="QHK5" s="221"/>
      <c r="QHL5" s="221"/>
      <c r="QHM5" s="221"/>
      <c r="QHN5" s="221"/>
      <c r="QHO5" s="221"/>
      <c r="QHP5" s="221"/>
      <c r="QHQ5" s="221"/>
      <c r="QHR5" s="221"/>
      <c r="QHS5" s="221"/>
      <c r="QHT5" s="221"/>
      <c r="QHU5" s="221"/>
      <c r="QHV5" s="221"/>
      <c r="QHW5" s="221"/>
      <c r="QHX5" s="221"/>
      <c r="QHY5" s="221"/>
      <c r="QHZ5" s="221"/>
      <c r="QIA5" s="221"/>
      <c r="QIB5" s="221"/>
      <c r="QIC5" s="221"/>
      <c r="QID5" s="221"/>
      <c r="QIE5" s="221"/>
      <c r="QIF5" s="221"/>
      <c r="QIG5" s="221"/>
      <c r="QIH5" s="221"/>
      <c r="QII5" s="221"/>
      <c r="QIJ5" s="221"/>
      <c r="QIK5" s="221"/>
      <c r="QIL5" s="221"/>
      <c r="QIM5" s="221"/>
      <c r="QIN5" s="221"/>
      <c r="QIO5" s="221"/>
      <c r="QIP5" s="221"/>
      <c r="QIQ5" s="221"/>
      <c r="QIR5" s="221"/>
      <c r="QIS5" s="221"/>
      <c r="QIT5" s="221"/>
      <c r="QIU5" s="221"/>
      <c r="QIV5" s="221"/>
      <c r="QIW5" s="221"/>
      <c r="QIX5" s="221"/>
      <c r="QIY5" s="221"/>
      <c r="QIZ5" s="221"/>
      <c r="QJA5" s="221"/>
      <c r="QJB5" s="221"/>
      <c r="QJC5" s="221"/>
      <c r="QJD5" s="221"/>
      <c r="QJE5" s="221"/>
      <c r="QJF5" s="221"/>
      <c r="QJG5" s="221"/>
      <c r="QJH5" s="221"/>
      <c r="QJI5" s="221"/>
      <c r="QJJ5" s="221"/>
      <c r="QJK5" s="221"/>
      <c r="QJL5" s="221"/>
      <c r="QJM5" s="221"/>
      <c r="QJN5" s="221"/>
      <c r="QJO5" s="221"/>
      <c r="QJP5" s="221"/>
      <c r="QJQ5" s="221"/>
      <c r="QJR5" s="221"/>
      <c r="QJS5" s="221"/>
      <c r="QJT5" s="221"/>
      <c r="QJU5" s="221"/>
      <c r="QJV5" s="221"/>
      <c r="QJW5" s="221"/>
      <c r="QJX5" s="221"/>
      <c r="QJY5" s="221"/>
      <c r="QJZ5" s="221"/>
      <c r="QKA5" s="221"/>
      <c r="QKB5" s="221"/>
      <c r="QKC5" s="221"/>
      <c r="QKD5" s="221"/>
      <c r="QKE5" s="221"/>
      <c r="QKF5" s="221"/>
      <c r="QKG5" s="221"/>
      <c r="QKH5" s="221"/>
      <c r="QKI5" s="221"/>
      <c r="QKJ5" s="221"/>
      <c r="QKK5" s="221"/>
      <c r="QKL5" s="221"/>
      <c r="QKM5" s="221"/>
      <c r="QKN5" s="221"/>
      <c r="QKO5" s="221"/>
      <c r="QKP5" s="221"/>
      <c r="QKQ5" s="221"/>
      <c r="QKR5" s="221"/>
      <c r="QKS5" s="221"/>
      <c r="QKT5" s="221"/>
      <c r="QKU5" s="221"/>
      <c r="QKV5" s="221"/>
      <c r="QKW5" s="221"/>
      <c r="QKX5" s="221"/>
      <c r="QKY5" s="221"/>
      <c r="QKZ5" s="221"/>
      <c r="QLA5" s="221"/>
      <c r="QLB5" s="221"/>
      <c r="QLC5" s="221"/>
      <c r="QLD5" s="221"/>
      <c r="QLE5" s="221"/>
      <c r="QLF5" s="221"/>
      <c r="QLG5" s="221"/>
      <c r="QLH5" s="221"/>
      <c r="QLI5" s="221"/>
      <c r="QLJ5" s="221"/>
      <c r="QLK5" s="221"/>
      <c r="QLL5" s="221"/>
      <c r="QLM5" s="221"/>
      <c r="QLN5" s="221"/>
      <c r="QLO5" s="221"/>
      <c r="QLP5" s="221"/>
      <c r="QLQ5" s="221"/>
      <c r="QLR5" s="221"/>
      <c r="QLS5" s="221"/>
      <c r="QLT5" s="221"/>
      <c r="QLU5" s="221"/>
      <c r="QLV5" s="221"/>
      <c r="QLW5" s="221"/>
      <c r="QLX5" s="221"/>
      <c r="QLY5" s="221"/>
      <c r="QLZ5" s="221"/>
      <c r="QMA5" s="221"/>
      <c r="QMB5" s="221"/>
      <c r="QMC5" s="221"/>
      <c r="QMD5" s="221"/>
      <c r="QME5" s="221"/>
      <c r="QMF5" s="221"/>
      <c r="QMG5" s="221"/>
      <c r="QMH5" s="221"/>
      <c r="QMI5" s="221"/>
      <c r="QMJ5" s="221"/>
      <c r="QMK5" s="221"/>
      <c r="QML5" s="221"/>
      <c r="QMM5" s="221"/>
      <c r="QMN5" s="221"/>
      <c r="QMO5" s="221"/>
      <c r="QMP5" s="221"/>
      <c r="QMQ5" s="221"/>
      <c r="QMR5" s="221"/>
      <c r="QMS5" s="221"/>
      <c r="QMT5" s="221"/>
      <c r="QMU5" s="221"/>
      <c r="QMV5" s="221"/>
      <c r="QMW5" s="221"/>
      <c r="QMX5" s="221"/>
      <c r="QMY5" s="221"/>
      <c r="QMZ5" s="221"/>
      <c r="QNA5" s="221"/>
      <c r="QNB5" s="221"/>
      <c r="QNC5" s="221"/>
      <c r="QND5" s="221"/>
      <c r="QNE5" s="221"/>
      <c r="QNF5" s="221"/>
      <c r="QNG5" s="221"/>
      <c r="QNH5" s="221"/>
      <c r="QNI5" s="221"/>
      <c r="QNJ5" s="221"/>
      <c r="QNK5" s="221"/>
      <c r="QNL5" s="221"/>
      <c r="QNM5" s="221"/>
      <c r="QNN5" s="221"/>
      <c r="QNO5" s="221"/>
      <c r="QNP5" s="221"/>
      <c r="QNQ5" s="221"/>
      <c r="QNR5" s="221"/>
      <c r="QNS5" s="221"/>
      <c r="QNT5" s="221"/>
      <c r="QNU5" s="221"/>
      <c r="QNV5" s="221"/>
      <c r="QNW5" s="221"/>
      <c r="QNX5" s="221"/>
      <c r="QNY5" s="221"/>
      <c r="QNZ5" s="221"/>
      <c r="QOA5" s="221"/>
      <c r="QOB5" s="221"/>
      <c r="QOC5" s="221"/>
      <c r="QOD5" s="221"/>
      <c r="QOE5" s="221"/>
      <c r="QOF5" s="221"/>
      <c r="QOG5" s="221"/>
      <c r="QOH5" s="221"/>
      <c r="QOI5" s="221"/>
      <c r="QOJ5" s="221"/>
      <c r="QOK5" s="221"/>
      <c r="QOL5" s="221"/>
      <c r="QOM5" s="221"/>
      <c r="QON5" s="221"/>
      <c r="QOO5" s="221"/>
      <c r="QOP5" s="221"/>
      <c r="QOQ5" s="221"/>
      <c r="QOR5" s="221"/>
      <c r="QOS5" s="221"/>
      <c r="QOT5" s="221"/>
      <c r="QOU5" s="221"/>
      <c r="QOV5" s="221"/>
      <c r="QOW5" s="221"/>
      <c r="QOX5" s="221"/>
      <c r="QOY5" s="221"/>
      <c r="QOZ5" s="221"/>
      <c r="QPA5" s="221"/>
      <c r="QPB5" s="221"/>
      <c r="QPC5" s="221"/>
      <c r="QPD5" s="221"/>
      <c r="QPE5" s="221"/>
      <c r="QPF5" s="221"/>
      <c r="QPG5" s="221"/>
      <c r="QPH5" s="221"/>
      <c r="QPI5" s="221"/>
      <c r="QPJ5" s="221"/>
      <c r="QPK5" s="221"/>
      <c r="QPL5" s="221"/>
      <c r="QPM5" s="221"/>
      <c r="QPN5" s="221"/>
      <c r="QPO5" s="221"/>
      <c r="QPP5" s="221"/>
      <c r="QPQ5" s="221"/>
      <c r="QPR5" s="221"/>
      <c r="QPS5" s="221"/>
      <c r="QPT5" s="221"/>
      <c r="QPU5" s="221"/>
      <c r="QPV5" s="221"/>
      <c r="QPW5" s="221"/>
      <c r="QPX5" s="221"/>
      <c r="QPY5" s="221"/>
      <c r="QPZ5" s="221"/>
      <c r="QQA5" s="221"/>
      <c r="QQB5" s="221"/>
      <c r="QQC5" s="221"/>
      <c r="QQD5" s="221"/>
      <c r="QQE5" s="221"/>
      <c r="QQF5" s="221"/>
      <c r="QQG5" s="221"/>
      <c r="QQH5" s="221"/>
      <c r="QQI5" s="221"/>
      <c r="QQJ5" s="221"/>
      <c r="QQK5" s="221"/>
      <c r="QQL5" s="221"/>
      <c r="QQM5" s="221"/>
      <c r="QQN5" s="221"/>
      <c r="QQO5" s="221"/>
      <c r="QQP5" s="221"/>
      <c r="QQQ5" s="221"/>
      <c r="QQR5" s="221"/>
      <c r="QQS5" s="221"/>
      <c r="QQT5" s="221"/>
      <c r="QQU5" s="221"/>
      <c r="QQV5" s="221"/>
      <c r="QQW5" s="221"/>
      <c r="QQX5" s="221"/>
      <c r="QQY5" s="221"/>
      <c r="QQZ5" s="221"/>
      <c r="QRA5" s="221"/>
      <c r="QRB5" s="221"/>
      <c r="QRC5" s="221"/>
      <c r="QRD5" s="221"/>
      <c r="QRE5" s="221"/>
      <c r="QRF5" s="221"/>
      <c r="QRG5" s="221"/>
      <c r="QRH5" s="221"/>
      <c r="QRI5" s="221"/>
      <c r="QRJ5" s="221"/>
      <c r="QRK5" s="221"/>
      <c r="QRL5" s="221"/>
      <c r="QRM5" s="221"/>
      <c r="QRN5" s="221"/>
      <c r="QRO5" s="221"/>
      <c r="QRP5" s="221"/>
      <c r="QRQ5" s="221"/>
      <c r="QRR5" s="221"/>
      <c r="QRS5" s="221"/>
      <c r="QRT5" s="221"/>
      <c r="QRU5" s="221"/>
      <c r="QRV5" s="221"/>
      <c r="QRW5" s="221"/>
      <c r="QRX5" s="221"/>
      <c r="QRY5" s="221"/>
      <c r="QRZ5" s="221"/>
      <c r="QSA5" s="221"/>
      <c r="QSB5" s="221"/>
      <c r="QSC5" s="221"/>
      <c r="QSD5" s="221"/>
      <c r="QSE5" s="221"/>
      <c r="QSF5" s="221"/>
      <c r="QSG5" s="221"/>
      <c r="QSH5" s="221"/>
      <c r="QSI5" s="221"/>
      <c r="QSJ5" s="221"/>
      <c r="QSK5" s="221"/>
      <c r="QSL5" s="221"/>
      <c r="QSM5" s="221"/>
      <c r="QSN5" s="221"/>
      <c r="QSO5" s="221"/>
      <c r="QSP5" s="221"/>
      <c r="QSQ5" s="221"/>
      <c r="QSR5" s="221"/>
      <c r="QSS5" s="221"/>
      <c r="QST5" s="221"/>
      <c r="QSU5" s="221"/>
      <c r="QSV5" s="221"/>
      <c r="QSW5" s="221"/>
      <c r="QSX5" s="221"/>
      <c r="QSY5" s="221"/>
      <c r="QSZ5" s="221"/>
      <c r="QTA5" s="221"/>
      <c r="QTB5" s="221"/>
      <c r="QTC5" s="221"/>
      <c r="QTD5" s="221"/>
      <c r="QTE5" s="221"/>
      <c r="QTF5" s="221"/>
      <c r="QTG5" s="221"/>
      <c r="QTH5" s="221"/>
      <c r="QTI5" s="221"/>
      <c r="QTJ5" s="221"/>
      <c r="QTK5" s="221"/>
      <c r="QTL5" s="221"/>
      <c r="QTM5" s="221"/>
      <c r="QTN5" s="221"/>
      <c r="QTO5" s="221"/>
      <c r="QTP5" s="221"/>
      <c r="QTQ5" s="221"/>
      <c r="QTR5" s="221"/>
      <c r="QTS5" s="221"/>
      <c r="QTT5" s="221"/>
      <c r="QTU5" s="221"/>
      <c r="QTV5" s="221"/>
      <c r="QTW5" s="221"/>
      <c r="QTX5" s="221"/>
      <c r="QTY5" s="221"/>
      <c r="QTZ5" s="221"/>
      <c r="QUA5" s="221"/>
      <c r="QUB5" s="221"/>
      <c r="QUC5" s="221"/>
      <c r="QUD5" s="221"/>
      <c r="QUE5" s="221"/>
      <c r="QUF5" s="221"/>
      <c r="QUG5" s="221"/>
      <c r="QUH5" s="221"/>
      <c r="QUI5" s="221"/>
      <c r="QUJ5" s="221"/>
      <c r="QUK5" s="221"/>
      <c r="QUL5" s="221"/>
      <c r="QUM5" s="221"/>
      <c r="QUN5" s="221"/>
      <c r="QUO5" s="221"/>
      <c r="QUP5" s="221"/>
      <c r="QUQ5" s="221"/>
      <c r="QUR5" s="221"/>
      <c r="QUS5" s="221"/>
      <c r="QUT5" s="221"/>
      <c r="QUU5" s="221"/>
      <c r="QUV5" s="221"/>
      <c r="QUW5" s="221"/>
      <c r="QUX5" s="221"/>
      <c r="QUY5" s="221"/>
      <c r="QUZ5" s="221"/>
      <c r="QVA5" s="221"/>
      <c r="QVB5" s="221"/>
      <c r="QVC5" s="221"/>
      <c r="QVD5" s="221"/>
      <c r="QVE5" s="221"/>
      <c r="QVF5" s="221"/>
      <c r="QVG5" s="221"/>
      <c r="QVH5" s="221"/>
      <c r="QVI5" s="221"/>
      <c r="QVJ5" s="221"/>
      <c r="QVK5" s="221"/>
      <c r="QVL5" s="221"/>
      <c r="QVM5" s="221"/>
      <c r="QVN5" s="221"/>
      <c r="QVO5" s="221"/>
      <c r="QVP5" s="221"/>
      <c r="QVQ5" s="221"/>
      <c r="QVR5" s="221"/>
      <c r="QVS5" s="221"/>
      <c r="QVT5" s="221"/>
      <c r="QVU5" s="221"/>
      <c r="QVV5" s="221"/>
      <c r="QVW5" s="221"/>
      <c r="QVX5" s="221"/>
      <c r="QVY5" s="221"/>
      <c r="QVZ5" s="221"/>
      <c r="QWA5" s="221"/>
      <c r="QWB5" s="221"/>
      <c r="QWC5" s="221"/>
      <c r="QWD5" s="221"/>
      <c r="QWE5" s="221"/>
      <c r="QWF5" s="221"/>
      <c r="QWG5" s="221"/>
      <c r="QWH5" s="221"/>
      <c r="QWI5" s="221"/>
      <c r="QWJ5" s="221"/>
      <c r="QWK5" s="221"/>
      <c r="QWL5" s="221"/>
      <c r="QWM5" s="221"/>
      <c r="QWN5" s="221"/>
      <c r="QWO5" s="221"/>
      <c r="QWP5" s="221"/>
      <c r="QWQ5" s="221"/>
      <c r="QWR5" s="221"/>
      <c r="QWS5" s="221"/>
      <c r="QWT5" s="221"/>
      <c r="QWU5" s="221"/>
      <c r="QWV5" s="221"/>
      <c r="QWW5" s="221"/>
      <c r="QWX5" s="221"/>
      <c r="QWY5" s="221"/>
      <c r="QWZ5" s="221"/>
      <c r="QXA5" s="221"/>
      <c r="QXB5" s="221"/>
      <c r="QXC5" s="221"/>
      <c r="QXD5" s="221"/>
      <c r="QXE5" s="221"/>
      <c r="QXF5" s="221"/>
      <c r="QXG5" s="221"/>
      <c r="QXH5" s="221"/>
      <c r="QXI5" s="221"/>
      <c r="QXJ5" s="221"/>
      <c r="QXK5" s="221"/>
      <c r="QXL5" s="221"/>
      <c r="QXM5" s="221"/>
      <c r="QXN5" s="221"/>
      <c r="QXO5" s="221"/>
      <c r="QXP5" s="221"/>
      <c r="QXQ5" s="221"/>
      <c r="QXR5" s="221"/>
      <c r="QXS5" s="221"/>
      <c r="QXT5" s="221"/>
      <c r="QXU5" s="221"/>
      <c r="QXV5" s="221"/>
      <c r="QXW5" s="221"/>
      <c r="QXX5" s="221"/>
      <c r="QXY5" s="221"/>
      <c r="QXZ5" s="221"/>
      <c r="QYA5" s="221"/>
      <c r="QYB5" s="221"/>
      <c r="QYC5" s="221"/>
      <c r="QYD5" s="221"/>
      <c r="QYE5" s="221"/>
      <c r="QYF5" s="221"/>
      <c r="QYG5" s="221"/>
      <c r="QYH5" s="221"/>
      <c r="QYI5" s="221"/>
      <c r="QYJ5" s="221"/>
      <c r="QYK5" s="221"/>
      <c r="QYL5" s="221"/>
      <c r="QYM5" s="221"/>
      <c r="QYN5" s="221"/>
      <c r="QYO5" s="221"/>
      <c r="QYP5" s="221"/>
      <c r="QYQ5" s="221"/>
      <c r="QYR5" s="221"/>
      <c r="QYS5" s="221"/>
      <c r="QYT5" s="221"/>
      <c r="QYU5" s="221"/>
      <c r="QYV5" s="221"/>
      <c r="QYW5" s="221"/>
      <c r="QYX5" s="221"/>
      <c r="QYY5" s="221"/>
      <c r="QYZ5" s="221"/>
      <c r="QZA5" s="221"/>
      <c r="QZB5" s="221"/>
      <c r="QZC5" s="221"/>
      <c r="QZD5" s="221"/>
      <c r="QZE5" s="221"/>
      <c r="QZF5" s="221"/>
      <c r="QZG5" s="221"/>
      <c r="QZH5" s="221"/>
      <c r="QZI5" s="221"/>
      <c r="QZJ5" s="221"/>
      <c r="QZK5" s="221"/>
      <c r="QZL5" s="221"/>
      <c r="QZM5" s="221"/>
      <c r="QZN5" s="221"/>
      <c r="QZO5" s="221"/>
      <c r="QZP5" s="221"/>
      <c r="QZQ5" s="221"/>
      <c r="QZR5" s="221"/>
      <c r="QZS5" s="221"/>
      <c r="QZT5" s="221"/>
      <c r="QZU5" s="221"/>
      <c r="QZV5" s="221"/>
      <c r="QZW5" s="221"/>
      <c r="QZX5" s="221"/>
      <c r="QZY5" s="221"/>
      <c r="QZZ5" s="221"/>
      <c r="RAA5" s="221"/>
      <c r="RAB5" s="221"/>
      <c r="RAC5" s="221"/>
      <c r="RAD5" s="221"/>
      <c r="RAE5" s="221"/>
      <c r="RAF5" s="221"/>
      <c r="RAG5" s="221"/>
      <c r="RAH5" s="221"/>
      <c r="RAI5" s="221"/>
      <c r="RAJ5" s="221"/>
      <c r="RAK5" s="221"/>
      <c r="RAL5" s="221"/>
      <c r="RAM5" s="221"/>
      <c r="RAN5" s="221"/>
      <c r="RAO5" s="221"/>
      <c r="RAP5" s="221"/>
      <c r="RAQ5" s="221"/>
      <c r="RAR5" s="221"/>
      <c r="RAS5" s="221"/>
      <c r="RAT5" s="221"/>
      <c r="RAU5" s="221"/>
      <c r="RAV5" s="221"/>
      <c r="RAW5" s="221"/>
      <c r="RAX5" s="221"/>
      <c r="RAY5" s="221"/>
      <c r="RAZ5" s="221"/>
      <c r="RBA5" s="221"/>
      <c r="RBB5" s="221"/>
      <c r="RBC5" s="221"/>
      <c r="RBD5" s="221"/>
      <c r="RBE5" s="221"/>
      <c r="RBF5" s="221"/>
      <c r="RBG5" s="221"/>
      <c r="RBH5" s="221"/>
      <c r="RBI5" s="221"/>
      <c r="RBJ5" s="221"/>
      <c r="RBK5" s="221"/>
      <c r="RBL5" s="221"/>
      <c r="RBM5" s="221"/>
      <c r="RBN5" s="221"/>
      <c r="RBO5" s="221"/>
      <c r="RBP5" s="221"/>
      <c r="RBQ5" s="221"/>
      <c r="RBR5" s="221"/>
      <c r="RBS5" s="221"/>
      <c r="RBT5" s="221"/>
      <c r="RBU5" s="221"/>
      <c r="RBV5" s="221"/>
      <c r="RBW5" s="221"/>
      <c r="RBX5" s="221"/>
      <c r="RBY5" s="221"/>
      <c r="RBZ5" s="221"/>
      <c r="RCA5" s="221"/>
      <c r="RCB5" s="221"/>
      <c r="RCC5" s="221"/>
      <c r="RCD5" s="221"/>
      <c r="RCE5" s="221"/>
      <c r="RCF5" s="221"/>
      <c r="RCG5" s="221"/>
      <c r="RCH5" s="221"/>
      <c r="RCI5" s="221"/>
      <c r="RCJ5" s="221"/>
      <c r="RCK5" s="221"/>
      <c r="RCL5" s="221"/>
      <c r="RCM5" s="221"/>
      <c r="RCN5" s="221"/>
      <c r="RCO5" s="221"/>
      <c r="RCP5" s="221"/>
      <c r="RCQ5" s="221"/>
      <c r="RCR5" s="221"/>
      <c r="RCS5" s="221"/>
      <c r="RCT5" s="221"/>
      <c r="RCU5" s="221"/>
      <c r="RCV5" s="221"/>
      <c r="RCW5" s="221"/>
      <c r="RCX5" s="221"/>
      <c r="RCY5" s="221"/>
      <c r="RCZ5" s="221"/>
      <c r="RDA5" s="221"/>
      <c r="RDB5" s="221"/>
      <c r="RDC5" s="221"/>
      <c r="RDD5" s="221"/>
      <c r="RDE5" s="221"/>
      <c r="RDF5" s="221"/>
      <c r="RDG5" s="221"/>
      <c r="RDH5" s="221"/>
      <c r="RDI5" s="221"/>
      <c r="RDJ5" s="221"/>
      <c r="RDK5" s="221"/>
      <c r="RDL5" s="221"/>
      <c r="RDM5" s="221"/>
      <c r="RDN5" s="221"/>
      <c r="RDO5" s="221"/>
      <c r="RDP5" s="221"/>
      <c r="RDQ5" s="221"/>
      <c r="RDR5" s="221"/>
      <c r="RDS5" s="221"/>
      <c r="RDT5" s="221"/>
      <c r="RDU5" s="221"/>
      <c r="RDV5" s="221"/>
      <c r="RDW5" s="221"/>
      <c r="RDX5" s="221"/>
      <c r="RDY5" s="221"/>
      <c r="RDZ5" s="221"/>
      <c r="REA5" s="221"/>
      <c r="REB5" s="221"/>
      <c r="REC5" s="221"/>
      <c r="RED5" s="221"/>
      <c r="REE5" s="221"/>
      <c r="REF5" s="221"/>
      <c r="REG5" s="221"/>
      <c r="REH5" s="221"/>
      <c r="REI5" s="221"/>
      <c r="REJ5" s="221"/>
      <c r="REK5" s="221"/>
      <c r="REL5" s="221"/>
      <c r="REM5" s="221"/>
      <c r="REN5" s="221"/>
      <c r="REO5" s="221"/>
      <c r="REP5" s="221"/>
      <c r="REQ5" s="221"/>
      <c r="RER5" s="221"/>
      <c r="RES5" s="221"/>
      <c r="RET5" s="221"/>
      <c r="REU5" s="221"/>
      <c r="REV5" s="221"/>
      <c r="REW5" s="221"/>
      <c r="REX5" s="221"/>
      <c r="REY5" s="221"/>
      <c r="REZ5" s="221"/>
      <c r="RFA5" s="221"/>
      <c r="RFB5" s="221"/>
      <c r="RFC5" s="221"/>
      <c r="RFD5" s="221"/>
      <c r="RFE5" s="221"/>
      <c r="RFF5" s="221"/>
      <c r="RFG5" s="221"/>
      <c r="RFH5" s="221"/>
      <c r="RFI5" s="221"/>
      <c r="RFJ5" s="221"/>
      <c r="RFK5" s="221"/>
      <c r="RFL5" s="221"/>
      <c r="RFM5" s="221"/>
      <c r="RFN5" s="221"/>
      <c r="RFO5" s="221"/>
      <c r="RFP5" s="221"/>
      <c r="RFQ5" s="221"/>
      <c r="RFR5" s="221"/>
      <c r="RFS5" s="221"/>
      <c r="RFT5" s="221"/>
      <c r="RFU5" s="221"/>
      <c r="RFV5" s="221"/>
      <c r="RFW5" s="221"/>
      <c r="RFX5" s="221"/>
      <c r="RFY5" s="221"/>
      <c r="RFZ5" s="221"/>
      <c r="RGA5" s="221"/>
      <c r="RGB5" s="221"/>
      <c r="RGC5" s="221"/>
      <c r="RGD5" s="221"/>
      <c r="RGE5" s="221"/>
      <c r="RGF5" s="221"/>
      <c r="RGG5" s="221"/>
      <c r="RGH5" s="221"/>
      <c r="RGI5" s="221"/>
      <c r="RGJ5" s="221"/>
      <c r="RGK5" s="221"/>
      <c r="RGL5" s="221"/>
      <c r="RGM5" s="221"/>
      <c r="RGN5" s="221"/>
      <c r="RGO5" s="221"/>
      <c r="RGP5" s="221"/>
      <c r="RGQ5" s="221"/>
      <c r="RGR5" s="221"/>
      <c r="RGS5" s="221"/>
      <c r="RGT5" s="221"/>
      <c r="RGU5" s="221"/>
      <c r="RGV5" s="221"/>
      <c r="RGW5" s="221"/>
      <c r="RGX5" s="221"/>
      <c r="RGY5" s="221"/>
      <c r="RGZ5" s="221"/>
      <c r="RHA5" s="221"/>
      <c r="RHB5" s="221"/>
      <c r="RHC5" s="221"/>
      <c r="RHD5" s="221"/>
      <c r="RHE5" s="221"/>
      <c r="RHF5" s="221"/>
      <c r="RHG5" s="221"/>
      <c r="RHH5" s="221"/>
      <c r="RHI5" s="221"/>
      <c r="RHJ5" s="221"/>
      <c r="RHK5" s="221"/>
      <c r="RHL5" s="221"/>
      <c r="RHM5" s="221"/>
      <c r="RHN5" s="221"/>
      <c r="RHO5" s="221"/>
      <c r="RHP5" s="221"/>
      <c r="RHQ5" s="221"/>
      <c r="RHR5" s="221"/>
      <c r="RHS5" s="221"/>
      <c r="RHT5" s="221"/>
      <c r="RHU5" s="221"/>
      <c r="RHV5" s="221"/>
      <c r="RHW5" s="221"/>
      <c r="RHX5" s="221"/>
      <c r="RHY5" s="221"/>
      <c r="RHZ5" s="221"/>
      <c r="RIA5" s="221"/>
      <c r="RIB5" s="221"/>
      <c r="RIC5" s="221"/>
      <c r="RID5" s="221"/>
      <c r="RIE5" s="221"/>
      <c r="RIF5" s="221"/>
      <c r="RIG5" s="221"/>
      <c r="RIH5" s="221"/>
      <c r="RII5" s="221"/>
      <c r="RIJ5" s="221"/>
      <c r="RIK5" s="221"/>
      <c r="RIL5" s="221"/>
      <c r="RIM5" s="221"/>
      <c r="RIN5" s="221"/>
      <c r="RIO5" s="221"/>
      <c r="RIP5" s="221"/>
      <c r="RIQ5" s="221"/>
      <c r="RIR5" s="221"/>
      <c r="RIS5" s="221"/>
      <c r="RIT5" s="221"/>
      <c r="RIU5" s="221"/>
      <c r="RIV5" s="221"/>
      <c r="RIW5" s="221"/>
      <c r="RIX5" s="221"/>
      <c r="RIY5" s="221"/>
      <c r="RIZ5" s="221"/>
      <c r="RJA5" s="221"/>
      <c r="RJB5" s="221"/>
      <c r="RJC5" s="221"/>
      <c r="RJD5" s="221"/>
      <c r="RJE5" s="221"/>
      <c r="RJF5" s="221"/>
      <c r="RJG5" s="221"/>
      <c r="RJH5" s="221"/>
      <c r="RJI5" s="221"/>
      <c r="RJJ5" s="221"/>
      <c r="RJK5" s="221"/>
      <c r="RJL5" s="221"/>
      <c r="RJM5" s="221"/>
      <c r="RJN5" s="221"/>
      <c r="RJO5" s="221"/>
      <c r="RJP5" s="221"/>
      <c r="RJQ5" s="221"/>
      <c r="RJR5" s="221"/>
      <c r="RJS5" s="221"/>
      <c r="RJT5" s="221"/>
      <c r="RJU5" s="221"/>
      <c r="RJV5" s="221"/>
      <c r="RJW5" s="221"/>
      <c r="RJX5" s="221"/>
      <c r="RJY5" s="221"/>
      <c r="RJZ5" s="221"/>
      <c r="RKA5" s="221"/>
      <c r="RKB5" s="221"/>
      <c r="RKC5" s="221"/>
      <c r="RKD5" s="221"/>
      <c r="RKE5" s="221"/>
      <c r="RKF5" s="221"/>
      <c r="RKG5" s="221"/>
      <c r="RKH5" s="221"/>
      <c r="RKI5" s="221"/>
      <c r="RKJ5" s="221"/>
      <c r="RKK5" s="221"/>
      <c r="RKL5" s="221"/>
      <c r="RKM5" s="221"/>
      <c r="RKN5" s="221"/>
      <c r="RKO5" s="221"/>
      <c r="RKP5" s="221"/>
      <c r="RKQ5" s="221"/>
      <c r="RKR5" s="221"/>
      <c r="RKS5" s="221"/>
      <c r="RKT5" s="221"/>
      <c r="RKU5" s="221"/>
      <c r="RKV5" s="221"/>
      <c r="RKW5" s="221"/>
      <c r="RKX5" s="221"/>
      <c r="RKY5" s="221"/>
      <c r="RKZ5" s="221"/>
      <c r="RLA5" s="221"/>
      <c r="RLB5" s="221"/>
      <c r="RLC5" s="221"/>
      <c r="RLD5" s="221"/>
      <c r="RLE5" s="221"/>
      <c r="RLF5" s="221"/>
      <c r="RLG5" s="221"/>
      <c r="RLH5" s="221"/>
      <c r="RLI5" s="221"/>
      <c r="RLJ5" s="221"/>
      <c r="RLK5" s="221"/>
      <c r="RLL5" s="221"/>
      <c r="RLM5" s="221"/>
      <c r="RLN5" s="221"/>
      <c r="RLO5" s="221"/>
      <c r="RLP5" s="221"/>
      <c r="RLQ5" s="221"/>
      <c r="RLR5" s="221"/>
      <c r="RLS5" s="221"/>
      <c r="RLT5" s="221"/>
      <c r="RLU5" s="221"/>
      <c r="RLV5" s="221"/>
      <c r="RLW5" s="221"/>
      <c r="RLX5" s="221"/>
      <c r="RLY5" s="221"/>
      <c r="RLZ5" s="221"/>
      <c r="RMA5" s="221"/>
      <c r="RMB5" s="221"/>
      <c r="RMC5" s="221"/>
      <c r="RMD5" s="221"/>
      <c r="RME5" s="221"/>
      <c r="RMF5" s="221"/>
      <c r="RMG5" s="221"/>
      <c r="RMH5" s="221"/>
      <c r="RMI5" s="221"/>
      <c r="RMJ5" s="221"/>
      <c r="RMK5" s="221"/>
      <c r="RML5" s="221"/>
      <c r="RMM5" s="221"/>
      <c r="RMN5" s="221"/>
      <c r="RMO5" s="221"/>
      <c r="RMP5" s="221"/>
      <c r="RMQ5" s="221"/>
      <c r="RMR5" s="221"/>
      <c r="RMS5" s="221"/>
      <c r="RMT5" s="221"/>
      <c r="RMU5" s="221"/>
      <c r="RMV5" s="221"/>
      <c r="RMW5" s="221"/>
      <c r="RMX5" s="221"/>
      <c r="RMY5" s="221"/>
      <c r="RMZ5" s="221"/>
      <c r="RNA5" s="221"/>
      <c r="RNB5" s="221"/>
      <c r="RNC5" s="221"/>
      <c r="RND5" s="221"/>
      <c r="RNE5" s="221"/>
      <c r="RNF5" s="221"/>
      <c r="RNG5" s="221"/>
      <c r="RNH5" s="221"/>
      <c r="RNI5" s="221"/>
      <c r="RNJ5" s="221"/>
      <c r="RNK5" s="221"/>
      <c r="RNL5" s="221"/>
      <c r="RNM5" s="221"/>
      <c r="RNN5" s="221"/>
      <c r="RNO5" s="221"/>
      <c r="RNP5" s="221"/>
      <c r="RNQ5" s="221"/>
      <c r="RNR5" s="221"/>
      <c r="RNS5" s="221"/>
      <c r="RNT5" s="221"/>
      <c r="RNU5" s="221"/>
      <c r="RNV5" s="221"/>
      <c r="RNW5" s="221"/>
      <c r="RNX5" s="221"/>
      <c r="RNY5" s="221"/>
      <c r="RNZ5" s="221"/>
      <c r="ROA5" s="221"/>
      <c r="ROB5" s="221"/>
      <c r="ROC5" s="221"/>
      <c r="ROD5" s="221"/>
      <c r="ROE5" s="221"/>
      <c r="ROF5" s="221"/>
      <c r="ROG5" s="221"/>
      <c r="ROH5" s="221"/>
      <c r="ROI5" s="221"/>
      <c r="ROJ5" s="221"/>
      <c r="ROK5" s="221"/>
      <c r="ROL5" s="221"/>
      <c r="ROM5" s="221"/>
      <c r="RON5" s="221"/>
      <c r="ROO5" s="221"/>
      <c r="ROP5" s="221"/>
      <c r="ROQ5" s="221"/>
      <c r="ROR5" s="221"/>
      <c r="ROS5" s="221"/>
      <c r="ROT5" s="221"/>
      <c r="ROU5" s="221"/>
      <c r="ROV5" s="221"/>
      <c r="ROW5" s="221"/>
      <c r="ROX5" s="221"/>
      <c r="ROY5" s="221"/>
      <c r="ROZ5" s="221"/>
      <c r="RPA5" s="221"/>
      <c r="RPB5" s="221"/>
      <c r="RPC5" s="221"/>
      <c r="RPD5" s="221"/>
      <c r="RPE5" s="221"/>
      <c r="RPF5" s="221"/>
      <c r="RPG5" s="221"/>
      <c r="RPH5" s="221"/>
      <c r="RPI5" s="221"/>
      <c r="RPJ5" s="221"/>
      <c r="RPK5" s="221"/>
      <c r="RPL5" s="221"/>
      <c r="RPM5" s="221"/>
      <c r="RPN5" s="221"/>
      <c r="RPO5" s="221"/>
      <c r="RPP5" s="221"/>
      <c r="RPQ5" s="221"/>
      <c r="RPR5" s="221"/>
      <c r="RPS5" s="221"/>
      <c r="RPT5" s="221"/>
      <c r="RPU5" s="221"/>
      <c r="RPV5" s="221"/>
      <c r="RPW5" s="221"/>
      <c r="RPX5" s="221"/>
      <c r="RPY5" s="221"/>
      <c r="RPZ5" s="221"/>
      <c r="RQA5" s="221"/>
      <c r="RQB5" s="221"/>
      <c r="RQC5" s="221"/>
      <c r="RQD5" s="221"/>
      <c r="RQE5" s="221"/>
      <c r="RQF5" s="221"/>
      <c r="RQG5" s="221"/>
      <c r="RQH5" s="221"/>
      <c r="RQI5" s="221"/>
      <c r="RQJ5" s="221"/>
      <c r="RQK5" s="221"/>
      <c r="RQL5" s="221"/>
      <c r="RQM5" s="221"/>
      <c r="RQN5" s="221"/>
      <c r="RQO5" s="221"/>
      <c r="RQP5" s="221"/>
      <c r="RQQ5" s="221"/>
      <c r="RQR5" s="221"/>
      <c r="RQS5" s="221"/>
      <c r="RQT5" s="221"/>
      <c r="RQU5" s="221"/>
      <c r="RQV5" s="221"/>
      <c r="RQW5" s="221"/>
      <c r="RQX5" s="221"/>
      <c r="RQY5" s="221"/>
      <c r="RQZ5" s="221"/>
      <c r="RRA5" s="221"/>
      <c r="RRB5" s="221"/>
      <c r="RRC5" s="221"/>
      <c r="RRD5" s="221"/>
      <c r="RRE5" s="221"/>
      <c r="RRF5" s="221"/>
      <c r="RRG5" s="221"/>
      <c r="RRH5" s="221"/>
      <c r="RRI5" s="221"/>
      <c r="RRJ5" s="221"/>
      <c r="RRK5" s="221"/>
      <c r="RRL5" s="221"/>
      <c r="RRM5" s="221"/>
      <c r="RRN5" s="221"/>
      <c r="RRO5" s="221"/>
      <c r="RRP5" s="221"/>
      <c r="RRQ5" s="221"/>
      <c r="RRR5" s="221"/>
      <c r="RRS5" s="221"/>
      <c r="RRT5" s="221"/>
      <c r="RRU5" s="221"/>
      <c r="RRV5" s="221"/>
      <c r="RRW5" s="221"/>
      <c r="RRX5" s="221"/>
      <c r="RRY5" s="221"/>
      <c r="RRZ5" s="221"/>
      <c r="RSA5" s="221"/>
      <c r="RSB5" s="221"/>
      <c r="RSC5" s="221"/>
      <c r="RSD5" s="221"/>
      <c r="RSE5" s="221"/>
      <c r="RSF5" s="221"/>
      <c r="RSG5" s="221"/>
      <c r="RSH5" s="221"/>
      <c r="RSI5" s="221"/>
      <c r="RSJ5" s="221"/>
      <c r="RSK5" s="221"/>
      <c r="RSL5" s="221"/>
      <c r="RSM5" s="221"/>
      <c r="RSN5" s="221"/>
      <c r="RSO5" s="221"/>
      <c r="RSP5" s="221"/>
      <c r="RSQ5" s="221"/>
      <c r="RSR5" s="221"/>
      <c r="RSS5" s="221"/>
      <c r="RST5" s="221"/>
      <c r="RSU5" s="221"/>
      <c r="RSV5" s="221"/>
      <c r="RSW5" s="221"/>
      <c r="RSX5" s="221"/>
      <c r="RSY5" s="221"/>
      <c r="RSZ5" s="221"/>
      <c r="RTA5" s="221"/>
      <c r="RTB5" s="221"/>
      <c r="RTC5" s="221"/>
      <c r="RTD5" s="221"/>
      <c r="RTE5" s="221"/>
      <c r="RTF5" s="221"/>
      <c r="RTG5" s="221"/>
      <c r="RTH5" s="221"/>
      <c r="RTI5" s="221"/>
      <c r="RTJ5" s="221"/>
      <c r="RTK5" s="221"/>
      <c r="RTL5" s="221"/>
      <c r="RTM5" s="221"/>
      <c r="RTN5" s="221"/>
      <c r="RTO5" s="221"/>
      <c r="RTP5" s="221"/>
      <c r="RTQ5" s="221"/>
      <c r="RTR5" s="221"/>
      <c r="RTS5" s="221"/>
      <c r="RTT5" s="221"/>
      <c r="RTU5" s="221"/>
      <c r="RTV5" s="221"/>
      <c r="RTW5" s="221"/>
      <c r="RTX5" s="221"/>
      <c r="RTY5" s="221"/>
      <c r="RTZ5" s="221"/>
      <c r="RUA5" s="221"/>
      <c r="RUB5" s="221"/>
      <c r="RUC5" s="221"/>
      <c r="RUD5" s="221"/>
      <c r="RUE5" s="221"/>
      <c r="RUF5" s="221"/>
      <c r="RUG5" s="221"/>
      <c r="RUH5" s="221"/>
      <c r="RUI5" s="221"/>
      <c r="RUJ5" s="221"/>
      <c r="RUK5" s="221"/>
      <c r="RUL5" s="221"/>
      <c r="RUM5" s="221"/>
      <c r="RUN5" s="221"/>
      <c r="RUO5" s="221"/>
      <c r="RUP5" s="221"/>
      <c r="RUQ5" s="221"/>
      <c r="RUR5" s="221"/>
      <c r="RUS5" s="221"/>
      <c r="RUT5" s="221"/>
      <c r="RUU5" s="221"/>
      <c r="RUV5" s="221"/>
      <c r="RUW5" s="221"/>
      <c r="RUX5" s="221"/>
      <c r="RUY5" s="221"/>
      <c r="RUZ5" s="221"/>
      <c r="RVA5" s="221"/>
      <c r="RVB5" s="221"/>
      <c r="RVC5" s="221"/>
      <c r="RVD5" s="221"/>
      <c r="RVE5" s="221"/>
      <c r="RVF5" s="221"/>
      <c r="RVG5" s="221"/>
      <c r="RVH5" s="221"/>
      <c r="RVI5" s="221"/>
      <c r="RVJ5" s="221"/>
      <c r="RVK5" s="221"/>
      <c r="RVL5" s="221"/>
      <c r="RVM5" s="221"/>
      <c r="RVN5" s="221"/>
      <c r="RVO5" s="221"/>
      <c r="RVP5" s="221"/>
      <c r="RVQ5" s="221"/>
      <c r="RVR5" s="221"/>
      <c r="RVS5" s="221"/>
      <c r="RVT5" s="221"/>
      <c r="RVU5" s="221"/>
      <c r="RVV5" s="221"/>
      <c r="RVW5" s="221"/>
      <c r="RVX5" s="221"/>
      <c r="RVY5" s="221"/>
      <c r="RVZ5" s="221"/>
      <c r="RWA5" s="221"/>
      <c r="RWB5" s="221"/>
      <c r="RWC5" s="221"/>
      <c r="RWD5" s="221"/>
      <c r="RWE5" s="221"/>
      <c r="RWF5" s="221"/>
      <c r="RWG5" s="221"/>
      <c r="RWH5" s="221"/>
      <c r="RWI5" s="221"/>
      <c r="RWJ5" s="221"/>
      <c r="RWK5" s="221"/>
      <c r="RWL5" s="221"/>
      <c r="RWM5" s="221"/>
      <c r="RWN5" s="221"/>
      <c r="RWO5" s="221"/>
      <c r="RWP5" s="221"/>
      <c r="RWQ5" s="221"/>
      <c r="RWR5" s="221"/>
      <c r="RWS5" s="221"/>
      <c r="RWT5" s="221"/>
      <c r="RWU5" s="221"/>
      <c r="RWV5" s="221"/>
      <c r="RWW5" s="221"/>
      <c r="RWX5" s="221"/>
      <c r="RWY5" s="221"/>
      <c r="RWZ5" s="221"/>
      <c r="RXA5" s="221"/>
      <c r="RXB5" s="221"/>
      <c r="RXC5" s="221"/>
      <c r="RXD5" s="221"/>
      <c r="RXE5" s="221"/>
      <c r="RXF5" s="221"/>
      <c r="RXG5" s="221"/>
      <c r="RXH5" s="221"/>
      <c r="RXI5" s="221"/>
      <c r="RXJ5" s="221"/>
      <c r="RXK5" s="221"/>
      <c r="RXL5" s="221"/>
      <c r="RXM5" s="221"/>
      <c r="RXN5" s="221"/>
      <c r="RXO5" s="221"/>
      <c r="RXP5" s="221"/>
      <c r="RXQ5" s="221"/>
      <c r="RXR5" s="221"/>
      <c r="RXS5" s="221"/>
      <c r="RXT5" s="221"/>
      <c r="RXU5" s="221"/>
      <c r="RXV5" s="221"/>
      <c r="RXW5" s="221"/>
      <c r="RXX5" s="221"/>
      <c r="RXY5" s="221"/>
      <c r="RXZ5" s="221"/>
      <c r="RYA5" s="221"/>
      <c r="RYB5" s="221"/>
      <c r="RYC5" s="221"/>
      <c r="RYD5" s="221"/>
      <c r="RYE5" s="221"/>
      <c r="RYF5" s="221"/>
      <c r="RYG5" s="221"/>
      <c r="RYH5" s="221"/>
      <c r="RYI5" s="221"/>
      <c r="RYJ5" s="221"/>
      <c r="RYK5" s="221"/>
      <c r="RYL5" s="221"/>
      <c r="RYM5" s="221"/>
      <c r="RYN5" s="221"/>
      <c r="RYO5" s="221"/>
      <c r="RYP5" s="221"/>
      <c r="RYQ5" s="221"/>
      <c r="RYR5" s="221"/>
      <c r="RYS5" s="221"/>
      <c r="RYT5" s="221"/>
      <c r="RYU5" s="221"/>
      <c r="RYV5" s="221"/>
      <c r="RYW5" s="221"/>
      <c r="RYX5" s="221"/>
      <c r="RYY5" s="221"/>
      <c r="RYZ5" s="221"/>
      <c r="RZA5" s="221"/>
      <c r="RZB5" s="221"/>
      <c r="RZC5" s="221"/>
      <c r="RZD5" s="221"/>
      <c r="RZE5" s="221"/>
      <c r="RZF5" s="221"/>
      <c r="RZG5" s="221"/>
      <c r="RZH5" s="221"/>
      <c r="RZI5" s="221"/>
      <c r="RZJ5" s="221"/>
      <c r="RZK5" s="221"/>
      <c r="RZL5" s="221"/>
      <c r="RZM5" s="221"/>
      <c r="RZN5" s="221"/>
      <c r="RZO5" s="221"/>
      <c r="RZP5" s="221"/>
      <c r="RZQ5" s="221"/>
      <c r="RZR5" s="221"/>
      <c r="RZS5" s="221"/>
      <c r="RZT5" s="221"/>
      <c r="RZU5" s="221"/>
      <c r="RZV5" s="221"/>
      <c r="RZW5" s="221"/>
      <c r="RZX5" s="221"/>
      <c r="RZY5" s="221"/>
      <c r="RZZ5" s="221"/>
      <c r="SAA5" s="221"/>
      <c r="SAB5" s="221"/>
      <c r="SAC5" s="221"/>
      <c r="SAD5" s="221"/>
      <c r="SAE5" s="221"/>
      <c r="SAF5" s="221"/>
      <c r="SAG5" s="221"/>
      <c r="SAH5" s="221"/>
      <c r="SAI5" s="221"/>
      <c r="SAJ5" s="221"/>
      <c r="SAK5" s="221"/>
      <c r="SAL5" s="221"/>
      <c r="SAM5" s="221"/>
      <c r="SAN5" s="221"/>
      <c r="SAO5" s="221"/>
      <c r="SAP5" s="221"/>
      <c r="SAQ5" s="221"/>
      <c r="SAR5" s="221"/>
      <c r="SAS5" s="221"/>
      <c r="SAT5" s="221"/>
      <c r="SAU5" s="221"/>
      <c r="SAV5" s="221"/>
      <c r="SAW5" s="221"/>
      <c r="SAX5" s="221"/>
      <c r="SAY5" s="221"/>
      <c r="SAZ5" s="221"/>
      <c r="SBA5" s="221"/>
      <c r="SBB5" s="221"/>
      <c r="SBC5" s="221"/>
      <c r="SBD5" s="221"/>
      <c r="SBE5" s="221"/>
      <c r="SBF5" s="221"/>
      <c r="SBG5" s="221"/>
      <c r="SBH5" s="221"/>
      <c r="SBI5" s="221"/>
      <c r="SBJ5" s="221"/>
      <c r="SBK5" s="221"/>
      <c r="SBL5" s="221"/>
      <c r="SBM5" s="221"/>
      <c r="SBN5" s="221"/>
      <c r="SBO5" s="221"/>
      <c r="SBP5" s="221"/>
      <c r="SBQ5" s="221"/>
      <c r="SBR5" s="221"/>
      <c r="SBS5" s="221"/>
      <c r="SBT5" s="221"/>
      <c r="SBU5" s="221"/>
      <c r="SBV5" s="221"/>
      <c r="SBW5" s="221"/>
      <c r="SBX5" s="221"/>
      <c r="SBY5" s="221"/>
      <c r="SBZ5" s="221"/>
      <c r="SCA5" s="221"/>
      <c r="SCB5" s="221"/>
      <c r="SCC5" s="221"/>
      <c r="SCD5" s="221"/>
      <c r="SCE5" s="221"/>
      <c r="SCF5" s="221"/>
      <c r="SCG5" s="221"/>
      <c r="SCH5" s="221"/>
      <c r="SCI5" s="221"/>
      <c r="SCJ5" s="221"/>
      <c r="SCK5" s="221"/>
      <c r="SCL5" s="221"/>
      <c r="SCM5" s="221"/>
      <c r="SCN5" s="221"/>
      <c r="SCO5" s="221"/>
      <c r="SCP5" s="221"/>
      <c r="SCQ5" s="221"/>
      <c r="SCR5" s="221"/>
      <c r="SCS5" s="221"/>
      <c r="SCT5" s="221"/>
      <c r="SCU5" s="221"/>
      <c r="SCV5" s="221"/>
      <c r="SCW5" s="221"/>
      <c r="SCX5" s="221"/>
      <c r="SCY5" s="221"/>
      <c r="SCZ5" s="221"/>
      <c r="SDA5" s="221"/>
      <c r="SDB5" s="221"/>
      <c r="SDC5" s="221"/>
      <c r="SDD5" s="221"/>
      <c r="SDE5" s="221"/>
      <c r="SDF5" s="221"/>
      <c r="SDG5" s="221"/>
      <c r="SDH5" s="221"/>
      <c r="SDI5" s="221"/>
      <c r="SDJ5" s="221"/>
      <c r="SDK5" s="221"/>
      <c r="SDL5" s="221"/>
      <c r="SDM5" s="221"/>
      <c r="SDN5" s="221"/>
      <c r="SDO5" s="221"/>
      <c r="SDP5" s="221"/>
      <c r="SDQ5" s="221"/>
      <c r="SDR5" s="221"/>
      <c r="SDS5" s="221"/>
      <c r="SDT5" s="221"/>
      <c r="SDU5" s="221"/>
      <c r="SDV5" s="221"/>
      <c r="SDW5" s="221"/>
      <c r="SDX5" s="221"/>
      <c r="SDY5" s="221"/>
      <c r="SDZ5" s="221"/>
      <c r="SEA5" s="221"/>
      <c r="SEB5" s="221"/>
      <c r="SEC5" s="221"/>
      <c r="SED5" s="221"/>
      <c r="SEE5" s="221"/>
      <c r="SEF5" s="221"/>
      <c r="SEG5" s="221"/>
      <c r="SEH5" s="221"/>
      <c r="SEI5" s="221"/>
      <c r="SEJ5" s="221"/>
      <c r="SEK5" s="221"/>
      <c r="SEL5" s="221"/>
      <c r="SEM5" s="221"/>
      <c r="SEN5" s="221"/>
      <c r="SEO5" s="221"/>
      <c r="SEP5" s="221"/>
      <c r="SEQ5" s="221"/>
      <c r="SER5" s="221"/>
      <c r="SES5" s="221"/>
      <c r="SET5" s="221"/>
      <c r="SEU5" s="221"/>
      <c r="SEV5" s="221"/>
      <c r="SEW5" s="221"/>
      <c r="SEX5" s="221"/>
      <c r="SEY5" s="221"/>
      <c r="SEZ5" s="221"/>
      <c r="SFA5" s="221"/>
      <c r="SFB5" s="221"/>
      <c r="SFC5" s="221"/>
      <c r="SFD5" s="221"/>
      <c r="SFE5" s="221"/>
      <c r="SFF5" s="221"/>
      <c r="SFG5" s="221"/>
      <c r="SFH5" s="221"/>
      <c r="SFI5" s="221"/>
      <c r="SFJ5" s="221"/>
      <c r="SFK5" s="221"/>
      <c r="SFL5" s="221"/>
      <c r="SFM5" s="221"/>
      <c r="SFN5" s="221"/>
      <c r="SFO5" s="221"/>
      <c r="SFP5" s="221"/>
      <c r="SFQ5" s="221"/>
      <c r="SFR5" s="221"/>
      <c r="SFS5" s="221"/>
      <c r="SFT5" s="221"/>
      <c r="SFU5" s="221"/>
      <c r="SFV5" s="221"/>
      <c r="SFW5" s="221"/>
      <c r="SFX5" s="221"/>
      <c r="SFY5" s="221"/>
      <c r="SFZ5" s="221"/>
      <c r="SGA5" s="221"/>
      <c r="SGB5" s="221"/>
      <c r="SGC5" s="221"/>
      <c r="SGD5" s="221"/>
      <c r="SGE5" s="221"/>
      <c r="SGF5" s="221"/>
      <c r="SGG5" s="221"/>
      <c r="SGH5" s="221"/>
      <c r="SGI5" s="221"/>
      <c r="SGJ5" s="221"/>
      <c r="SGK5" s="221"/>
      <c r="SGL5" s="221"/>
      <c r="SGM5" s="221"/>
      <c r="SGN5" s="221"/>
      <c r="SGO5" s="221"/>
      <c r="SGP5" s="221"/>
      <c r="SGQ5" s="221"/>
      <c r="SGR5" s="221"/>
      <c r="SGS5" s="221"/>
      <c r="SGT5" s="221"/>
      <c r="SGU5" s="221"/>
      <c r="SGV5" s="221"/>
      <c r="SGW5" s="221"/>
      <c r="SGX5" s="221"/>
      <c r="SGY5" s="221"/>
      <c r="SGZ5" s="221"/>
      <c r="SHA5" s="221"/>
      <c r="SHB5" s="221"/>
      <c r="SHC5" s="221"/>
      <c r="SHD5" s="221"/>
      <c r="SHE5" s="221"/>
      <c r="SHF5" s="221"/>
      <c r="SHG5" s="221"/>
      <c r="SHH5" s="221"/>
      <c r="SHI5" s="221"/>
      <c r="SHJ5" s="221"/>
      <c r="SHK5" s="221"/>
      <c r="SHL5" s="221"/>
      <c r="SHM5" s="221"/>
      <c r="SHN5" s="221"/>
      <c r="SHO5" s="221"/>
      <c r="SHP5" s="221"/>
      <c r="SHQ5" s="221"/>
      <c r="SHR5" s="221"/>
      <c r="SHS5" s="221"/>
      <c r="SHT5" s="221"/>
      <c r="SHU5" s="221"/>
      <c r="SHV5" s="221"/>
      <c r="SHW5" s="221"/>
      <c r="SHX5" s="221"/>
      <c r="SHY5" s="221"/>
      <c r="SHZ5" s="221"/>
      <c r="SIA5" s="221"/>
      <c r="SIB5" s="221"/>
      <c r="SIC5" s="221"/>
      <c r="SID5" s="221"/>
      <c r="SIE5" s="221"/>
      <c r="SIF5" s="221"/>
      <c r="SIG5" s="221"/>
      <c r="SIH5" s="221"/>
      <c r="SII5" s="221"/>
      <c r="SIJ5" s="221"/>
      <c r="SIK5" s="221"/>
      <c r="SIL5" s="221"/>
      <c r="SIM5" s="221"/>
      <c r="SIN5" s="221"/>
      <c r="SIO5" s="221"/>
      <c r="SIP5" s="221"/>
      <c r="SIQ5" s="221"/>
      <c r="SIR5" s="221"/>
      <c r="SIS5" s="221"/>
      <c r="SIT5" s="221"/>
      <c r="SIU5" s="221"/>
      <c r="SIV5" s="221"/>
      <c r="SIW5" s="221"/>
      <c r="SIX5" s="221"/>
      <c r="SIY5" s="221"/>
      <c r="SIZ5" s="221"/>
      <c r="SJA5" s="221"/>
      <c r="SJB5" s="221"/>
      <c r="SJC5" s="221"/>
      <c r="SJD5" s="221"/>
      <c r="SJE5" s="221"/>
      <c r="SJF5" s="221"/>
      <c r="SJG5" s="221"/>
      <c r="SJH5" s="221"/>
      <c r="SJI5" s="221"/>
      <c r="SJJ5" s="221"/>
      <c r="SJK5" s="221"/>
      <c r="SJL5" s="221"/>
      <c r="SJM5" s="221"/>
      <c r="SJN5" s="221"/>
      <c r="SJO5" s="221"/>
      <c r="SJP5" s="221"/>
      <c r="SJQ5" s="221"/>
      <c r="SJR5" s="221"/>
      <c r="SJS5" s="221"/>
      <c r="SJT5" s="221"/>
      <c r="SJU5" s="221"/>
      <c r="SJV5" s="221"/>
      <c r="SJW5" s="221"/>
      <c r="SJX5" s="221"/>
      <c r="SJY5" s="221"/>
      <c r="SJZ5" s="221"/>
      <c r="SKA5" s="221"/>
      <c r="SKB5" s="221"/>
      <c r="SKC5" s="221"/>
      <c r="SKD5" s="221"/>
      <c r="SKE5" s="221"/>
      <c r="SKF5" s="221"/>
      <c r="SKG5" s="221"/>
      <c r="SKH5" s="221"/>
      <c r="SKI5" s="221"/>
      <c r="SKJ5" s="221"/>
      <c r="SKK5" s="221"/>
      <c r="SKL5" s="221"/>
      <c r="SKM5" s="221"/>
      <c r="SKN5" s="221"/>
      <c r="SKO5" s="221"/>
      <c r="SKP5" s="221"/>
      <c r="SKQ5" s="221"/>
      <c r="SKR5" s="221"/>
      <c r="SKS5" s="221"/>
      <c r="SKT5" s="221"/>
      <c r="SKU5" s="221"/>
      <c r="SKV5" s="221"/>
      <c r="SKW5" s="221"/>
      <c r="SKX5" s="221"/>
      <c r="SKY5" s="221"/>
      <c r="SKZ5" s="221"/>
      <c r="SLA5" s="221"/>
      <c r="SLB5" s="221"/>
      <c r="SLC5" s="221"/>
      <c r="SLD5" s="221"/>
      <c r="SLE5" s="221"/>
      <c r="SLF5" s="221"/>
      <c r="SLG5" s="221"/>
      <c r="SLH5" s="221"/>
      <c r="SLI5" s="221"/>
      <c r="SLJ5" s="221"/>
      <c r="SLK5" s="221"/>
      <c r="SLL5" s="221"/>
      <c r="SLM5" s="221"/>
      <c r="SLN5" s="221"/>
      <c r="SLO5" s="221"/>
      <c r="SLP5" s="221"/>
      <c r="SLQ5" s="221"/>
      <c r="SLR5" s="221"/>
      <c r="SLS5" s="221"/>
      <c r="SLT5" s="221"/>
      <c r="SLU5" s="221"/>
      <c r="SLV5" s="221"/>
      <c r="SLW5" s="221"/>
      <c r="SLX5" s="221"/>
      <c r="SLY5" s="221"/>
      <c r="SLZ5" s="221"/>
      <c r="SMA5" s="221"/>
      <c r="SMB5" s="221"/>
      <c r="SMC5" s="221"/>
      <c r="SMD5" s="221"/>
      <c r="SME5" s="221"/>
      <c r="SMF5" s="221"/>
      <c r="SMG5" s="221"/>
      <c r="SMH5" s="221"/>
      <c r="SMI5" s="221"/>
      <c r="SMJ5" s="221"/>
      <c r="SMK5" s="221"/>
      <c r="SML5" s="221"/>
      <c r="SMM5" s="221"/>
      <c r="SMN5" s="221"/>
      <c r="SMO5" s="221"/>
      <c r="SMP5" s="221"/>
      <c r="SMQ5" s="221"/>
      <c r="SMR5" s="221"/>
      <c r="SMS5" s="221"/>
      <c r="SMT5" s="221"/>
      <c r="SMU5" s="221"/>
      <c r="SMV5" s="221"/>
      <c r="SMW5" s="221"/>
      <c r="SMX5" s="221"/>
      <c r="SMY5" s="221"/>
      <c r="SMZ5" s="221"/>
      <c r="SNA5" s="221"/>
      <c r="SNB5" s="221"/>
      <c r="SNC5" s="221"/>
      <c r="SND5" s="221"/>
      <c r="SNE5" s="221"/>
      <c r="SNF5" s="221"/>
      <c r="SNG5" s="221"/>
      <c r="SNH5" s="221"/>
      <c r="SNI5" s="221"/>
      <c r="SNJ5" s="221"/>
      <c r="SNK5" s="221"/>
      <c r="SNL5" s="221"/>
      <c r="SNM5" s="221"/>
      <c r="SNN5" s="221"/>
      <c r="SNO5" s="221"/>
      <c r="SNP5" s="221"/>
      <c r="SNQ5" s="221"/>
      <c r="SNR5" s="221"/>
      <c r="SNS5" s="221"/>
      <c r="SNT5" s="221"/>
      <c r="SNU5" s="221"/>
      <c r="SNV5" s="221"/>
      <c r="SNW5" s="221"/>
      <c r="SNX5" s="221"/>
      <c r="SNY5" s="221"/>
      <c r="SNZ5" s="221"/>
      <c r="SOA5" s="221"/>
      <c r="SOB5" s="221"/>
      <c r="SOC5" s="221"/>
      <c r="SOD5" s="221"/>
      <c r="SOE5" s="221"/>
      <c r="SOF5" s="221"/>
      <c r="SOG5" s="221"/>
      <c r="SOH5" s="221"/>
      <c r="SOI5" s="221"/>
      <c r="SOJ5" s="221"/>
      <c r="SOK5" s="221"/>
      <c r="SOL5" s="221"/>
      <c r="SOM5" s="221"/>
      <c r="SON5" s="221"/>
      <c r="SOO5" s="221"/>
      <c r="SOP5" s="221"/>
      <c r="SOQ5" s="221"/>
      <c r="SOR5" s="221"/>
      <c r="SOS5" s="221"/>
      <c r="SOT5" s="221"/>
      <c r="SOU5" s="221"/>
      <c r="SOV5" s="221"/>
      <c r="SOW5" s="221"/>
      <c r="SOX5" s="221"/>
      <c r="SOY5" s="221"/>
      <c r="SOZ5" s="221"/>
      <c r="SPA5" s="221"/>
      <c r="SPB5" s="221"/>
      <c r="SPC5" s="221"/>
      <c r="SPD5" s="221"/>
      <c r="SPE5" s="221"/>
      <c r="SPF5" s="221"/>
      <c r="SPG5" s="221"/>
      <c r="SPH5" s="221"/>
      <c r="SPI5" s="221"/>
      <c r="SPJ5" s="221"/>
      <c r="SPK5" s="221"/>
      <c r="SPL5" s="221"/>
      <c r="SPM5" s="221"/>
      <c r="SPN5" s="221"/>
      <c r="SPO5" s="221"/>
      <c r="SPP5" s="221"/>
      <c r="SPQ5" s="221"/>
      <c r="SPR5" s="221"/>
      <c r="SPS5" s="221"/>
      <c r="SPT5" s="221"/>
      <c r="SPU5" s="221"/>
      <c r="SPV5" s="221"/>
      <c r="SPW5" s="221"/>
      <c r="SPX5" s="221"/>
      <c r="SPY5" s="221"/>
      <c r="SPZ5" s="221"/>
      <c r="SQA5" s="221"/>
      <c r="SQB5" s="221"/>
      <c r="SQC5" s="221"/>
      <c r="SQD5" s="221"/>
      <c r="SQE5" s="221"/>
      <c r="SQF5" s="221"/>
      <c r="SQG5" s="221"/>
      <c r="SQH5" s="221"/>
      <c r="SQI5" s="221"/>
      <c r="SQJ5" s="221"/>
      <c r="SQK5" s="221"/>
      <c r="SQL5" s="221"/>
      <c r="SQM5" s="221"/>
      <c r="SQN5" s="221"/>
      <c r="SQO5" s="221"/>
      <c r="SQP5" s="221"/>
      <c r="SQQ5" s="221"/>
      <c r="SQR5" s="221"/>
      <c r="SQS5" s="221"/>
      <c r="SQT5" s="221"/>
      <c r="SQU5" s="221"/>
      <c r="SQV5" s="221"/>
      <c r="SQW5" s="221"/>
      <c r="SQX5" s="221"/>
      <c r="SQY5" s="221"/>
      <c r="SQZ5" s="221"/>
      <c r="SRA5" s="221"/>
      <c r="SRB5" s="221"/>
      <c r="SRC5" s="221"/>
      <c r="SRD5" s="221"/>
      <c r="SRE5" s="221"/>
      <c r="SRF5" s="221"/>
      <c r="SRG5" s="221"/>
      <c r="SRH5" s="221"/>
      <c r="SRI5" s="221"/>
      <c r="SRJ5" s="221"/>
      <c r="SRK5" s="221"/>
      <c r="SRL5" s="221"/>
      <c r="SRM5" s="221"/>
      <c r="SRN5" s="221"/>
      <c r="SRO5" s="221"/>
      <c r="SRP5" s="221"/>
      <c r="SRQ5" s="221"/>
      <c r="SRR5" s="221"/>
      <c r="SRS5" s="221"/>
      <c r="SRT5" s="221"/>
      <c r="SRU5" s="221"/>
      <c r="SRV5" s="221"/>
      <c r="SRW5" s="221"/>
      <c r="SRX5" s="221"/>
      <c r="SRY5" s="221"/>
      <c r="SRZ5" s="221"/>
      <c r="SSA5" s="221"/>
      <c r="SSB5" s="221"/>
      <c r="SSC5" s="221"/>
      <c r="SSD5" s="221"/>
      <c r="SSE5" s="221"/>
      <c r="SSF5" s="221"/>
      <c r="SSG5" s="221"/>
      <c r="SSH5" s="221"/>
      <c r="SSI5" s="221"/>
      <c r="SSJ5" s="221"/>
      <c r="SSK5" s="221"/>
      <c r="SSL5" s="221"/>
      <c r="SSM5" s="221"/>
      <c r="SSN5" s="221"/>
      <c r="SSO5" s="221"/>
      <c r="SSP5" s="221"/>
      <c r="SSQ5" s="221"/>
      <c r="SSR5" s="221"/>
      <c r="SSS5" s="221"/>
      <c r="SST5" s="221"/>
      <c r="SSU5" s="221"/>
      <c r="SSV5" s="221"/>
      <c r="SSW5" s="221"/>
      <c r="SSX5" s="221"/>
      <c r="SSY5" s="221"/>
      <c r="SSZ5" s="221"/>
      <c r="STA5" s="221"/>
      <c r="STB5" s="221"/>
      <c r="STC5" s="221"/>
      <c r="STD5" s="221"/>
      <c r="STE5" s="221"/>
      <c r="STF5" s="221"/>
      <c r="STG5" s="221"/>
      <c r="STH5" s="221"/>
      <c r="STI5" s="221"/>
      <c r="STJ5" s="221"/>
      <c r="STK5" s="221"/>
      <c r="STL5" s="221"/>
      <c r="STM5" s="221"/>
      <c r="STN5" s="221"/>
      <c r="STO5" s="221"/>
      <c r="STP5" s="221"/>
      <c r="STQ5" s="221"/>
      <c r="STR5" s="221"/>
      <c r="STS5" s="221"/>
      <c r="STT5" s="221"/>
      <c r="STU5" s="221"/>
      <c r="STV5" s="221"/>
      <c r="STW5" s="221"/>
      <c r="STX5" s="221"/>
      <c r="STY5" s="221"/>
      <c r="STZ5" s="221"/>
      <c r="SUA5" s="221"/>
      <c r="SUB5" s="221"/>
      <c r="SUC5" s="221"/>
      <c r="SUD5" s="221"/>
      <c r="SUE5" s="221"/>
      <c r="SUF5" s="221"/>
      <c r="SUG5" s="221"/>
      <c r="SUH5" s="221"/>
      <c r="SUI5" s="221"/>
      <c r="SUJ5" s="221"/>
      <c r="SUK5" s="221"/>
      <c r="SUL5" s="221"/>
      <c r="SUM5" s="221"/>
      <c r="SUN5" s="221"/>
      <c r="SUO5" s="221"/>
      <c r="SUP5" s="221"/>
      <c r="SUQ5" s="221"/>
      <c r="SUR5" s="221"/>
      <c r="SUS5" s="221"/>
      <c r="SUT5" s="221"/>
      <c r="SUU5" s="221"/>
      <c r="SUV5" s="221"/>
      <c r="SUW5" s="221"/>
      <c r="SUX5" s="221"/>
      <c r="SUY5" s="221"/>
      <c r="SUZ5" s="221"/>
      <c r="SVA5" s="221"/>
      <c r="SVB5" s="221"/>
      <c r="SVC5" s="221"/>
      <c r="SVD5" s="221"/>
      <c r="SVE5" s="221"/>
      <c r="SVF5" s="221"/>
      <c r="SVG5" s="221"/>
      <c r="SVH5" s="221"/>
      <c r="SVI5" s="221"/>
      <c r="SVJ5" s="221"/>
      <c r="SVK5" s="221"/>
      <c r="SVL5" s="221"/>
      <c r="SVM5" s="221"/>
      <c r="SVN5" s="221"/>
      <c r="SVO5" s="221"/>
      <c r="SVP5" s="221"/>
      <c r="SVQ5" s="221"/>
      <c r="SVR5" s="221"/>
      <c r="SVS5" s="221"/>
      <c r="SVT5" s="221"/>
      <c r="SVU5" s="221"/>
      <c r="SVV5" s="221"/>
      <c r="SVW5" s="221"/>
      <c r="SVX5" s="221"/>
      <c r="SVY5" s="221"/>
      <c r="SVZ5" s="221"/>
      <c r="SWA5" s="221"/>
      <c r="SWB5" s="221"/>
      <c r="SWC5" s="221"/>
      <c r="SWD5" s="221"/>
      <c r="SWE5" s="221"/>
      <c r="SWF5" s="221"/>
      <c r="SWG5" s="221"/>
      <c r="SWH5" s="221"/>
      <c r="SWI5" s="221"/>
      <c r="SWJ5" s="221"/>
      <c r="SWK5" s="221"/>
      <c r="SWL5" s="221"/>
      <c r="SWM5" s="221"/>
      <c r="SWN5" s="221"/>
      <c r="SWO5" s="221"/>
      <c r="SWP5" s="221"/>
      <c r="SWQ5" s="221"/>
      <c r="SWR5" s="221"/>
      <c r="SWS5" s="221"/>
      <c r="SWT5" s="221"/>
      <c r="SWU5" s="221"/>
      <c r="SWV5" s="221"/>
      <c r="SWW5" s="221"/>
      <c r="SWX5" s="221"/>
      <c r="SWY5" s="221"/>
      <c r="SWZ5" s="221"/>
      <c r="SXA5" s="221"/>
      <c r="SXB5" s="221"/>
      <c r="SXC5" s="221"/>
      <c r="SXD5" s="221"/>
      <c r="SXE5" s="221"/>
      <c r="SXF5" s="221"/>
      <c r="SXG5" s="221"/>
      <c r="SXH5" s="221"/>
      <c r="SXI5" s="221"/>
      <c r="SXJ5" s="221"/>
      <c r="SXK5" s="221"/>
      <c r="SXL5" s="221"/>
      <c r="SXM5" s="221"/>
      <c r="SXN5" s="221"/>
      <c r="SXO5" s="221"/>
      <c r="SXP5" s="221"/>
      <c r="SXQ5" s="221"/>
      <c r="SXR5" s="221"/>
      <c r="SXS5" s="221"/>
      <c r="SXT5" s="221"/>
      <c r="SXU5" s="221"/>
      <c r="SXV5" s="221"/>
      <c r="SXW5" s="221"/>
      <c r="SXX5" s="221"/>
      <c r="SXY5" s="221"/>
      <c r="SXZ5" s="221"/>
      <c r="SYA5" s="221"/>
      <c r="SYB5" s="221"/>
      <c r="SYC5" s="221"/>
      <c r="SYD5" s="221"/>
      <c r="SYE5" s="221"/>
      <c r="SYF5" s="221"/>
      <c r="SYG5" s="221"/>
      <c r="SYH5" s="221"/>
      <c r="SYI5" s="221"/>
      <c r="SYJ5" s="221"/>
      <c r="SYK5" s="221"/>
      <c r="SYL5" s="221"/>
      <c r="SYM5" s="221"/>
      <c r="SYN5" s="221"/>
      <c r="SYO5" s="221"/>
      <c r="SYP5" s="221"/>
      <c r="SYQ5" s="221"/>
      <c r="SYR5" s="221"/>
      <c r="SYS5" s="221"/>
      <c r="SYT5" s="221"/>
      <c r="SYU5" s="221"/>
      <c r="SYV5" s="221"/>
      <c r="SYW5" s="221"/>
      <c r="SYX5" s="221"/>
      <c r="SYY5" s="221"/>
      <c r="SYZ5" s="221"/>
      <c r="SZA5" s="221"/>
      <c r="SZB5" s="221"/>
      <c r="SZC5" s="221"/>
      <c r="SZD5" s="221"/>
      <c r="SZE5" s="221"/>
      <c r="SZF5" s="221"/>
      <c r="SZG5" s="221"/>
      <c r="SZH5" s="221"/>
      <c r="SZI5" s="221"/>
      <c r="SZJ5" s="221"/>
      <c r="SZK5" s="221"/>
      <c r="SZL5" s="221"/>
      <c r="SZM5" s="221"/>
      <c r="SZN5" s="221"/>
      <c r="SZO5" s="221"/>
      <c r="SZP5" s="221"/>
      <c r="SZQ5" s="221"/>
      <c r="SZR5" s="221"/>
      <c r="SZS5" s="221"/>
      <c r="SZT5" s="221"/>
      <c r="SZU5" s="221"/>
      <c r="SZV5" s="221"/>
      <c r="SZW5" s="221"/>
      <c r="SZX5" s="221"/>
      <c r="SZY5" s="221"/>
      <c r="SZZ5" s="221"/>
      <c r="TAA5" s="221"/>
      <c r="TAB5" s="221"/>
      <c r="TAC5" s="221"/>
      <c r="TAD5" s="221"/>
      <c r="TAE5" s="221"/>
      <c r="TAF5" s="221"/>
      <c r="TAG5" s="221"/>
      <c r="TAH5" s="221"/>
      <c r="TAI5" s="221"/>
      <c r="TAJ5" s="221"/>
      <c r="TAK5" s="221"/>
      <c r="TAL5" s="221"/>
      <c r="TAM5" s="221"/>
      <c r="TAN5" s="221"/>
      <c r="TAO5" s="221"/>
      <c r="TAP5" s="221"/>
      <c r="TAQ5" s="221"/>
      <c r="TAR5" s="221"/>
      <c r="TAS5" s="221"/>
      <c r="TAT5" s="221"/>
      <c r="TAU5" s="221"/>
      <c r="TAV5" s="221"/>
      <c r="TAW5" s="221"/>
      <c r="TAX5" s="221"/>
      <c r="TAY5" s="221"/>
      <c r="TAZ5" s="221"/>
      <c r="TBA5" s="221"/>
      <c r="TBB5" s="221"/>
      <c r="TBC5" s="221"/>
      <c r="TBD5" s="221"/>
      <c r="TBE5" s="221"/>
      <c r="TBF5" s="221"/>
      <c r="TBG5" s="221"/>
      <c r="TBH5" s="221"/>
      <c r="TBI5" s="221"/>
      <c r="TBJ5" s="221"/>
      <c r="TBK5" s="221"/>
      <c r="TBL5" s="221"/>
      <c r="TBM5" s="221"/>
      <c r="TBN5" s="221"/>
      <c r="TBO5" s="221"/>
      <c r="TBP5" s="221"/>
      <c r="TBQ5" s="221"/>
      <c r="TBR5" s="221"/>
      <c r="TBS5" s="221"/>
      <c r="TBT5" s="221"/>
      <c r="TBU5" s="221"/>
      <c r="TBV5" s="221"/>
      <c r="TBW5" s="221"/>
      <c r="TBX5" s="221"/>
      <c r="TBY5" s="221"/>
      <c r="TBZ5" s="221"/>
      <c r="TCA5" s="221"/>
      <c r="TCB5" s="221"/>
      <c r="TCC5" s="221"/>
      <c r="TCD5" s="221"/>
      <c r="TCE5" s="221"/>
      <c r="TCF5" s="221"/>
      <c r="TCG5" s="221"/>
      <c r="TCH5" s="221"/>
      <c r="TCI5" s="221"/>
      <c r="TCJ5" s="221"/>
      <c r="TCK5" s="221"/>
      <c r="TCL5" s="221"/>
      <c r="TCM5" s="221"/>
      <c r="TCN5" s="221"/>
      <c r="TCO5" s="221"/>
      <c r="TCP5" s="221"/>
      <c r="TCQ5" s="221"/>
      <c r="TCR5" s="221"/>
      <c r="TCS5" s="221"/>
      <c r="TCT5" s="221"/>
      <c r="TCU5" s="221"/>
      <c r="TCV5" s="221"/>
      <c r="TCW5" s="221"/>
      <c r="TCX5" s="221"/>
      <c r="TCY5" s="221"/>
      <c r="TCZ5" s="221"/>
      <c r="TDA5" s="221"/>
      <c r="TDB5" s="221"/>
      <c r="TDC5" s="221"/>
      <c r="TDD5" s="221"/>
      <c r="TDE5" s="221"/>
      <c r="TDF5" s="221"/>
      <c r="TDG5" s="221"/>
      <c r="TDH5" s="221"/>
      <c r="TDI5" s="221"/>
      <c r="TDJ5" s="221"/>
      <c r="TDK5" s="221"/>
      <c r="TDL5" s="221"/>
      <c r="TDM5" s="221"/>
      <c r="TDN5" s="221"/>
      <c r="TDO5" s="221"/>
      <c r="TDP5" s="221"/>
      <c r="TDQ5" s="221"/>
      <c r="TDR5" s="221"/>
      <c r="TDS5" s="221"/>
      <c r="TDT5" s="221"/>
      <c r="TDU5" s="221"/>
      <c r="TDV5" s="221"/>
      <c r="TDW5" s="221"/>
      <c r="TDX5" s="221"/>
      <c r="TDY5" s="221"/>
      <c r="TDZ5" s="221"/>
      <c r="TEA5" s="221"/>
      <c r="TEB5" s="221"/>
      <c r="TEC5" s="221"/>
      <c r="TED5" s="221"/>
      <c r="TEE5" s="221"/>
      <c r="TEF5" s="221"/>
      <c r="TEG5" s="221"/>
      <c r="TEH5" s="221"/>
      <c r="TEI5" s="221"/>
      <c r="TEJ5" s="221"/>
      <c r="TEK5" s="221"/>
      <c r="TEL5" s="221"/>
      <c r="TEM5" s="221"/>
      <c r="TEN5" s="221"/>
      <c r="TEO5" s="221"/>
      <c r="TEP5" s="221"/>
      <c r="TEQ5" s="221"/>
      <c r="TER5" s="221"/>
      <c r="TES5" s="221"/>
      <c r="TET5" s="221"/>
      <c r="TEU5" s="221"/>
      <c r="TEV5" s="221"/>
      <c r="TEW5" s="221"/>
      <c r="TEX5" s="221"/>
      <c r="TEY5" s="221"/>
      <c r="TEZ5" s="221"/>
      <c r="TFA5" s="221"/>
      <c r="TFB5" s="221"/>
      <c r="TFC5" s="221"/>
      <c r="TFD5" s="221"/>
      <c r="TFE5" s="221"/>
      <c r="TFF5" s="221"/>
      <c r="TFG5" s="221"/>
      <c r="TFH5" s="221"/>
      <c r="TFI5" s="221"/>
      <c r="TFJ5" s="221"/>
      <c r="TFK5" s="221"/>
      <c r="TFL5" s="221"/>
      <c r="TFM5" s="221"/>
      <c r="TFN5" s="221"/>
      <c r="TFO5" s="221"/>
      <c r="TFP5" s="221"/>
      <c r="TFQ5" s="221"/>
      <c r="TFR5" s="221"/>
      <c r="TFS5" s="221"/>
      <c r="TFT5" s="221"/>
      <c r="TFU5" s="221"/>
      <c r="TFV5" s="221"/>
      <c r="TFW5" s="221"/>
      <c r="TFX5" s="221"/>
      <c r="TFY5" s="221"/>
      <c r="TFZ5" s="221"/>
      <c r="TGA5" s="221"/>
      <c r="TGB5" s="221"/>
      <c r="TGC5" s="221"/>
      <c r="TGD5" s="221"/>
      <c r="TGE5" s="221"/>
      <c r="TGF5" s="221"/>
      <c r="TGG5" s="221"/>
      <c r="TGH5" s="221"/>
      <c r="TGI5" s="221"/>
      <c r="TGJ5" s="221"/>
      <c r="TGK5" s="221"/>
      <c r="TGL5" s="221"/>
      <c r="TGM5" s="221"/>
      <c r="TGN5" s="221"/>
      <c r="TGO5" s="221"/>
      <c r="TGP5" s="221"/>
      <c r="TGQ5" s="221"/>
      <c r="TGR5" s="221"/>
      <c r="TGS5" s="221"/>
      <c r="TGT5" s="221"/>
      <c r="TGU5" s="221"/>
      <c r="TGV5" s="221"/>
      <c r="TGW5" s="221"/>
      <c r="TGX5" s="221"/>
      <c r="TGY5" s="221"/>
      <c r="TGZ5" s="221"/>
      <c r="THA5" s="221"/>
      <c r="THB5" s="221"/>
      <c r="THC5" s="221"/>
      <c r="THD5" s="221"/>
      <c r="THE5" s="221"/>
      <c r="THF5" s="221"/>
      <c r="THG5" s="221"/>
      <c r="THH5" s="221"/>
      <c r="THI5" s="221"/>
      <c r="THJ5" s="221"/>
      <c r="THK5" s="221"/>
      <c r="THL5" s="221"/>
      <c r="THM5" s="221"/>
      <c r="THN5" s="221"/>
      <c r="THO5" s="221"/>
      <c r="THP5" s="221"/>
      <c r="THQ5" s="221"/>
      <c r="THR5" s="221"/>
      <c r="THS5" s="221"/>
      <c r="THT5" s="221"/>
      <c r="THU5" s="221"/>
      <c r="THV5" s="221"/>
      <c r="THW5" s="221"/>
      <c r="THX5" s="221"/>
      <c r="THY5" s="221"/>
      <c r="THZ5" s="221"/>
      <c r="TIA5" s="221"/>
      <c r="TIB5" s="221"/>
      <c r="TIC5" s="221"/>
      <c r="TID5" s="221"/>
      <c r="TIE5" s="221"/>
      <c r="TIF5" s="221"/>
      <c r="TIG5" s="221"/>
      <c r="TIH5" s="221"/>
      <c r="TII5" s="221"/>
      <c r="TIJ5" s="221"/>
      <c r="TIK5" s="221"/>
      <c r="TIL5" s="221"/>
      <c r="TIM5" s="221"/>
      <c r="TIN5" s="221"/>
      <c r="TIO5" s="221"/>
      <c r="TIP5" s="221"/>
      <c r="TIQ5" s="221"/>
      <c r="TIR5" s="221"/>
      <c r="TIS5" s="221"/>
      <c r="TIT5" s="221"/>
      <c r="TIU5" s="221"/>
      <c r="TIV5" s="221"/>
      <c r="TIW5" s="221"/>
      <c r="TIX5" s="221"/>
      <c r="TIY5" s="221"/>
      <c r="TIZ5" s="221"/>
      <c r="TJA5" s="221"/>
      <c r="TJB5" s="221"/>
      <c r="TJC5" s="221"/>
      <c r="TJD5" s="221"/>
      <c r="TJE5" s="221"/>
      <c r="TJF5" s="221"/>
      <c r="TJG5" s="221"/>
      <c r="TJH5" s="221"/>
      <c r="TJI5" s="221"/>
      <c r="TJJ5" s="221"/>
      <c r="TJK5" s="221"/>
      <c r="TJL5" s="221"/>
      <c r="TJM5" s="221"/>
      <c r="TJN5" s="221"/>
      <c r="TJO5" s="221"/>
      <c r="TJP5" s="221"/>
      <c r="TJQ5" s="221"/>
      <c r="TJR5" s="221"/>
      <c r="TJS5" s="221"/>
      <c r="TJT5" s="221"/>
      <c r="TJU5" s="221"/>
      <c r="TJV5" s="221"/>
      <c r="TJW5" s="221"/>
      <c r="TJX5" s="221"/>
      <c r="TJY5" s="221"/>
      <c r="TJZ5" s="221"/>
      <c r="TKA5" s="221"/>
      <c r="TKB5" s="221"/>
      <c r="TKC5" s="221"/>
      <c r="TKD5" s="221"/>
      <c r="TKE5" s="221"/>
      <c r="TKF5" s="221"/>
      <c r="TKG5" s="221"/>
      <c r="TKH5" s="221"/>
      <c r="TKI5" s="221"/>
      <c r="TKJ5" s="221"/>
      <c r="TKK5" s="221"/>
      <c r="TKL5" s="221"/>
      <c r="TKM5" s="221"/>
      <c r="TKN5" s="221"/>
      <c r="TKO5" s="221"/>
      <c r="TKP5" s="221"/>
      <c r="TKQ5" s="221"/>
      <c r="TKR5" s="221"/>
      <c r="TKS5" s="221"/>
      <c r="TKT5" s="221"/>
      <c r="TKU5" s="221"/>
      <c r="TKV5" s="221"/>
      <c r="TKW5" s="221"/>
      <c r="TKX5" s="221"/>
      <c r="TKY5" s="221"/>
      <c r="TKZ5" s="221"/>
      <c r="TLA5" s="221"/>
      <c r="TLB5" s="221"/>
      <c r="TLC5" s="221"/>
      <c r="TLD5" s="221"/>
      <c r="TLE5" s="221"/>
      <c r="TLF5" s="221"/>
      <c r="TLG5" s="221"/>
      <c r="TLH5" s="221"/>
      <c r="TLI5" s="221"/>
      <c r="TLJ5" s="221"/>
      <c r="TLK5" s="221"/>
      <c r="TLL5" s="221"/>
      <c r="TLM5" s="221"/>
      <c r="TLN5" s="221"/>
      <c r="TLO5" s="221"/>
      <c r="TLP5" s="221"/>
      <c r="TLQ5" s="221"/>
      <c r="TLR5" s="221"/>
      <c r="TLS5" s="221"/>
      <c r="TLT5" s="221"/>
      <c r="TLU5" s="221"/>
      <c r="TLV5" s="221"/>
      <c r="TLW5" s="221"/>
      <c r="TLX5" s="221"/>
      <c r="TLY5" s="221"/>
      <c r="TLZ5" s="221"/>
      <c r="TMA5" s="221"/>
      <c r="TMB5" s="221"/>
      <c r="TMC5" s="221"/>
      <c r="TMD5" s="221"/>
      <c r="TME5" s="221"/>
      <c r="TMF5" s="221"/>
      <c r="TMG5" s="221"/>
      <c r="TMH5" s="221"/>
      <c r="TMI5" s="221"/>
      <c r="TMJ5" s="221"/>
      <c r="TMK5" s="221"/>
      <c r="TML5" s="221"/>
      <c r="TMM5" s="221"/>
      <c r="TMN5" s="221"/>
      <c r="TMO5" s="221"/>
      <c r="TMP5" s="221"/>
      <c r="TMQ5" s="221"/>
      <c r="TMR5" s="221"/>
      <c r="TMS5" s="221"/>
      <c r="TMT5" s="221"/>
      <c r="TMU5" s="221"/>
      <c r="TMV5" s="221"/>
      <c r="TMW5" s="221"/>
      <c r="TMX5" s="221"/>
      <c r="TMY5" s="221"/>
      <c r="TMZ5" s="221"/>
      <c r="TNA5" s="221"/>
      <c r="TNB5" s="221"/>
      <c r="TNC5" s="221"/>
      <c r="TND5" s="221"/>
      <c r="TNE5" s="221"/>
      <c r="TNF5" s="221"/>
      <c r="TNG5" s="221"/>
      <c r="TNH5" s="221"/>
      <c r="TNI5" s="221"/>
      <c r="TNJ5" s="221"/>
      <c r="TNK5" s="221"/>
      <c r="TNL5" s="221"/>
      <c r="TNM5" s="221"/>
      <c r="TNN5" s="221"/>
      <c r="TNO5" s="221"/>
      <c r="TNP5" s="221"/>
      <c r="TNQ5" s="221"/>
      <c r="TNR5" s="221"/>
      <c r="TNS5" s="221"/>
      <c r="TNT5" s="221"/>
      <c r="TNU5" s="221"/>
      <c r="TNV5" s="221"/>
      <c r="TNW5" s="221"/>
      <c r="TNX5" s="221"/>
      <c r="TNY5" s="221"/>
      <c r="TNZ5" s="221"/>
      <c r="TOA5" s="221"/>
      <c r="TOB5" s="221"/>
      <c r="TOC5" s="221"/>
      <c r="TOD5" s="221"/>
      <c r="TOE5" s="221"/>
      <c r="TOF5" s="221"/>
      <c r="TOG5" s="221"/>
      <c r="TOH5" s="221"/>
      <c r="TOI5" s="221"/>
      <c r="TOJ5" s="221"/>
      <c r="TOK5" s="221"/>
      <c r="TOL5" s="221"/>
      <c r="TOM5" s="221"/>
      <c r="TON5" s="221"/>
      <c r="TOO5" s="221"/>
      <c r="TOP5" s="221"/>
      <c r="TOQ5" s="221"/>
      <c r="TOR5" s="221"/>
      <c r="TOS5" s="221"/>
      <c r="TOT5" s="221"/>
      <c r="TOU5" s="221"/>
      <c r="TOV5" s="221"/>
      <c r="TOW5" s="221"/>
      <c r="TOX5" s="221"/>
      <c r="TOY5" s="221"/>
      <c r="TOZ5" s="221"/>
      <c r="TPA5" s="221"/>
      <c r="TPB5" s="221"/>
      <c r="TPC5" s="221"/>
      <c r="TPD5" s="221"/>
      <c r="TPE5" s="221"/>
      <c r="TPF5" s="221"/>
      <c r="TPG5" s="221"/>
      <c r="TPH5" s="221"/>
      <c r="TPI5" s="221"/>
      <c r="TPJ5" s="221"/>
      <c r="TPK5" s="221"/>
      <c r="TPL5" s="221"/>
      <c r="TPM5" s="221"/>
      <c r="TPN5" s="221"/>
      <c r="TPO5" s="221"/>
      <c r="TPP5" s="221"/>
      <c r="TPQ5" s="221"/>
      <c r="TPR5" s="221"/>
      <c r="TPS5" s="221"/>
      <c r="TPT5" s="221"/>
      <c r="TPU5" s="221"/>
      <c r="TPV5" s="221"/>
      <c r="TPW5" s="221"/>
      <c r="TPX5" s="221"/>
      <c r="TPY5" s="221"/>
      <c r="TPZ5" s="221"/>
      <c r="TQA5" s="221"/>
      <c r="TQB5" s="221"/>
      <c r="TQC5" s="221"/>
      <c r="TQD5" s="221"/>
      <c r="TQE5" s="221"/>
      <c r="TQF5" s="221"/>
      <c r="TQG5" s="221"/>
      <c r="TQH5" s="221"/>
      <c r="TQI5" s="221"/>
      <c r="TQJ5" s="221"/>
      <c r="TQK5" s="221"/>
      <c r="TQL5" s="221"/>
      <c r="TQM5" s="221"/>
      <c r="TQN5" s="221"/>
      <c r="TQO5" s="221"/>
      <c r="TQP5" s="221"/>
      <c r="TQQ5" s="221"/>
      <c r="TQR5" s="221"/>
      <c r="TQS5" s="221"/>
      <c r="TQT5" s="221"/>
      <c r="TQU5" s="221"/>
      <c r="TQV5" s="221"/>
      <c r="TQW5" s="221"/>
      <c r="TQX5" s="221"/>
      <c r="TQY5" s="221"/>
      <c r="TQZ5" s="221"/>
      <c r="TRA5" s="221"/>
      <c r="TRB5" s="221"/>
      <c r="TRC5" s="221"/>
      <c r="TRD5" s="221"/>
      <c r="TRE5" s="221"/>
      <c r="TRF5" s="221"/>
      <c r="TRG5" s="221"/>
      <c r="TRH5" s="221"/>
      <c r="TRI5" s="221"/>
      <c r="TRJ5" s="221"/>
      <c r="TRK5" s="221"/>
      <c r="TRL5" s="221"/>
      <c r="TRM5" s="221"/>
      <c r="TRN5" s="221"/>
      <c r="TRO5" s="221"/>
      <c r="TRP5" s="221"/>
      <c r="TRQ5" s="221"/>
      <c r="TRR5" s="221"/>
      <c r="TRS5" s="221"/>
      <c r="TRT5" s="221"/>
      <c r="TRU5" s="221"/>
      <c r="TRV5" s="221"/>
      <c r="TRW5" s="221"/>
      <c r="TRX5" s="221"/>
      <c r="TRY5" s="221"/>
      <c r="TRZ5" s="221"/>
      <c r="TSA5" s="221"/>
      <c r="TSB5" s="221"/>
      <c r="TSC5" s="221"/>
      <c r="TSD5" s="221"/>
      <c r="TSE5" s="221"/>
      <c r="TSF5" s="221"/>
      <c r="TSG5" s="221"/>
      <c r="TSH5" s="221"/>
      <c r="TSI5" s="221"/>
      <c r="TSJ5" s="221"/>
      <c r="TSK5" s="221"/>
      <c r="TSL5" s="221"/>
      <c r="TSM5" s="221"/>
      <c r="TSN5" s="221"/>
      <c r="TSO5" s="221"/>
      <c r="TSP5" s="221"/>
      <c r="TSQ5" s="221"/>
      <c r="TSR5" s="221"/>
      <c r="TSS5" s="221"/>
      <c r="TST5" s="221"/>
      <c r="TSU5" s="221"/>
      <c r="TSV5" s="221"/>
      <c r="TSW5" s="221"/>
      <c r="TSX5" s="221"/>
      <c r="TSY5" s="221"/>
      <c r="TSZ5" s="221"/>
      <c r="TTA5" s="221"/>
      <c r="TTB5" s="221"/>
      <c r="TTC5" s="221"/>
      <c r="TTD5" s="221"/>
      <c r="TTE5" s="221"/>
      <c r="TTF5" s="221"/>
      <c r="TTG5" s="221"/>
      <c r="TTH5" s="221"/>
      <c r="TTI5" s="221"/>
      <c r="TTJ5" s="221"/>
      <c r="TTK5" s="221"/>
      <c r="TTL5" s="221"/>
      <c r="TTM5" s="221"/>
      <c r="TTN5" s="221"/>
      <c r="TTO5" s="221"/>
      <c r="TTP5" s="221"/>
      <c r="TTQ5" s="221"/>
      <c r="TTR5" s="221"/>
      <c r="TTS5" s="221"/>
      <c r="TTT5" s="221"/>
      <c r="TTU5" s="221"/>
      <c r="TTV5" s="221"/>
      <c r="TTW5" s="221"/>
      <c r="TTX5" s="221"/>
      <c r="TTY5" s="221"/>
      <c r="TTZ5" s="221"/>
      <c r="TUA5" s="221"/>
      <c r="TUB5" s="221"/>
      <c r="TUC5" s="221"/>
      <c r="TUD5" s="221"/>
      <c r="TUE5" s="221"/>
      <c r="TUF5" s="221"/>
      <c r="TUG5" s="221"/>
      <c r="TUH5" s="221"/>
      <c r="TUI5" s="221"/>
      <c r="TUJ5" s="221"/>
      <c r="TUK5" s="221"/>
      <c r="TUL5" s="221"/>
      <c r="TUM5" s="221"/>
      <c r="TUN5" s="221"/>
      <c r="TUO5" s="221"/>
      <c r="TUP5" s="221"/>
      <c r="TUQ5" s="221"/>
      <c r="TUR5" s="221"/>
      <c r="TUS5" s="221"/>
      <c r="TUT5" s="221"/>
      <c r="TUU5" s="221"/>
      <c r="TUV5" s="221"/>
      <c r="TUW5" s="221"/>
      <c r="TUX5" s="221"/>
      <c r="TUY5" s="221"/>
      <c r="TUZ5" s="221"/>
      <c r="TVA5" s="221"/>
      <c r="TVB5" s="221"/>
      <c r="TVC5" s="221"/>
      <c r="TVD5" s="221"/>
      <c r="TVE5" s="221"/>
      <c r="TVF5" s="221"/>
      <c r="TVG5" s="221"/>
      <c r="TVH5" s="221"/>
      <c r="TVI5" s="221"/>
      <c r="TVJ5" s="221"/>
      <c r="TVK5" s="221"/>
      <c r="TVL5" s="221"/>
      <c r="TVM5" s="221"/>
      <c r="TVN5" s="221"/>
      <c r="TVO5" s="221"/>
      <c r="TVP5" s="221"/>
      <c r="TVQ5" s="221"/>
      <c r="TVR5" s="221"/>
      <c r="TVS5" s="221"/>
      <c r="TVT5" s="221"/>
      <c r="TVU5" s="221"/>
      <c r="TVV5" s="221"/>
      <c r="TVW5" s="221"/>
      <c r="TVX5" s="221"/>
      <c r="TVY5" s="221"/>
      <c r="TVZ5" s="221"/>
      <c r="TWA5" s="221"/>
      <c r="TWB5" s="221"/>
      <c r="TWC5" s="221"/>
      <c r="TWD5" s="221"/>
      <c r="TWE5" s="221"/>
      <c r="TWF5" s="221"/>
      <c r="TWG5" s="221"/>
      <c r="TWH5" s="221"/>
      <c r="TWI5" s="221"/>
      <c r="TWJ5" s="221"/>
      <c r="TWK5" s="221"/>
      <c r="TWL5" s="221"/>
      <c r="TWM5" s="221"/>
      <c r="TWN5" s="221"/>
      <c r="TWO5" s="221"/>
      <c r="TWP5" s="221"/>
      <c r="TWQ5" s="221"/>
      <c r="TWR5" s="221"/>
      <c r="TWS5" s="221"/>
      <c r="TWT5" s="221"/>
      <c r="TWU5" s="221"/>
      <c r="TWV5" s="221"/>
      <c r="TWW5" s="221"/>
      <c r="TWX5" s="221"/>
      <c r="TWY5" s="221"/>
      <c r="TWZ5" s="221"/>
      <c r="TXA5" s="221"/>
      <c r="TXB5" s="221"/>
      <c r="TXC5" s="221"/>
      <c r="TXD5" s="221"/>
      <c r="TXE5" s="221"/>
      <c r="TXF5" s="221"/>
      <c r="TXG5" s="221"/>
      <c r="TXH5" s="221"/>
      <c r="TXI5" s="221"/>
      <c r="TXJ5" s="221"/>
      <c r="TXK5" s="221"/>
      <c r="TXL5" s="221"/>
      <c r="TXM5" s="221"/>
      <c r="TXN5" s="221"/>
      <c r="TXO5" s="221"/>
      <c r="TXP5" s="221"/>
      <c r="TXQ5" s="221"/>
      <c r="TXR5" s="221"/>
      <c r="TXS5" s="221"/>
      <c r="TXT5" s="221"/>
      <c r="TXU5" s="221"/>
      <c r="TXV5" s="221"/>
      <c r="TXW5" s="221"/>
      <c r="TXX5" s="221"/>
      <c r="TXY5" s="221"/>
      <c r="TXZ5" s="221"/>
      <c r="TYA5" s="221"/>
      <c r="TYB5" s="221"/>
      <c r="TYC5" s="221"/>
      <c r="TYD5" s="221"/>
      <c r="TYE5" s="221"/>
      <c r="TYF5" s="221"/>
      <c r="TYG5" s="221"/>
      <c r="TYH5" s="221"/>
      <c r="TYI5" s="221"/>
      <c r="TYJ5" s="221"/>
      <c r="TYK5" s="221"/>
      <c r="TYL5" s="221"/>
      <c r="TYM5" s="221"/>
      <c r="TYN5" s="221"/>
      <c r="TYO5" s="221"/>
      <c r="TYP5" s="221"/>
      <c r="TYQ5" s="221"/>
      <c r="TYR5" s="221"/>
      <c r="TYS5" s="221"/>
      <c r="TYT5" s="221"/>
      <c r="TYU5" s="221"/>
      <c r="TYV5" s="221"/>
      <c r="TYW5" s="221"/>
      <c r="TYX5" s="221"/>
      <c r="TYY5" s="221"/>
      <c r="TYZ5" s="221"/>
      <c r="TZA5" s="221"/>
      <c r="TZB5" s="221"/>
      <c r="TZC5" s="221"/>
      <c r="TZD5" s="221"/>
      <c r="TZE5" s="221"/>
      <c r="TZF5" s="221"/>
      <c r="TZG5" s="221"/>
      <c r="TZH5" s="221"/>
      <c r="TZI5" s="221"/>
      <c r="TZJ5" s="221"/>
      <c r="TZK5" s="221"/>
      <c r="TZL5" s="221"/>
      <c r="TZM5" s="221"/>
      <c r="TZN5" s="221"/>
      <c r="TZO5" s="221"/>
      <c r="TZP5" s="221"/>
      <c r="TZQ5" s="221"/>
      <c r="TZR5" s="221"/>
      <c r="TZS5" s="221"/>
      <c r="TZT5" s="221"/>
      <c r="TZU5" s="221"/>
      <c r="TZV5" s="221"/>
      <c r="TZW5" s="221"/>
      <c r="TZX5" s="221"/>
      <c r="TZY5" s="221"/>
      <c r="TZZ5" s="221"/>
      <c r="UAA5" s="221"/>
      <c r="UAB5" s="221"/>
      <c r="UAC5" s="221"/>
      <c r="UAD5" s="221"/>
      <c r="UAE5" s="221"/>
      <c r="UAF5" s="221"/>
      <c r="UAG5" s="221"/>
      <c r="UAH5" s="221"/>
      <c r="UAI5" s="221"/>
      <c r="UAJ5" s="221"/>
      <c r="UAK5" s="221"/>
      <c r="UAL5" s="221"/>
      <c r="UAM5" s="221"/>
      <c r="UAN5" s="221"/>
      <c r="UAO5" s="221"/>
      <c r="UAP5" s="221"/>
      <c r="UAQ5" s="221"/>
      <c r="UAR5" s="221"/>
      <c r="UAS5" s="221"/>
      <c r="UAT5" s="221"/>
      <c r="UAU5" s="221"/>
      <c r="UAV5" s="221"/>
      <c r="UAW5" s="221"/>
      <c r="UAX5" s="221"/>
      <c r="UAY5" s="221"/>
      <c r="UAZ5" s="221"/>
      <c r="UBA5" s="221"/>
      <c r="UBB5" s="221"/>
      <c r="UBC5" s="221"/>
      <c r="UBD5" s="221"/>
      <c r="UBE5" s="221"/>
      <c r="UBF5" s="221"/>
      <c r="UBG5" s="221"/>
      <c r="UBH5" s="221"/>
      <c r="UBI5" s="221"/>
      <c r="UBJ5" s="221"/>
      <c r="UBK5" s="221"/>
      <c r="UBL5" s="221"/>
      <c r="UBM5" s="221"/>
      <c r="UBN5" s="221"/>
      <c r="UBO5" s="221"/>
      <c r="UBP5" s="221"/>
      <c r="UBQ5" s="221"/>
      <c r="UBR5" s="221"/>
      <c r="UBS5" s="221"/>
      <c r="UBT5" s="221"/>
      <c r="UBU5" s="221"/>
      <c r="UBV5" s="221"/>
      <c r="UBW5" s="221"/>
      <c r="UBX5" s="221"/>
      <c r="UBY5" s="221"/>
      <c r="UBZ5" s="221"/>
      <c r="UCA5" s="221"/>
      <c r="UCB5" s="221"/>
      <c r="UCC5" s="221"/>
      <c r="UCD5" s="221"/>
      <c r="UCE5" s="221"/>
      <c r="UCF5" s="221"/>
      <c r="UCG5" s="221"/>
      <c r="UCH5" s="221"/>
      <c r="UCI5" s="221"/>
      <c r="UCJ5" s="221"/>
      <c r="UCK5" s="221"/>
      <c r="UCL5" s="221"/>
      <c r="UCM5" s="221"/>
      <c r="UCN5" s="221"/>
      <c r="UCO5" s="221"/>
      <c r="UCP5" s="221"/>
      <c r="UCQ5" s="221"/>
      <c r="UCR5" s="221"/>
      <c r="UCS5" s="221"/>
      <c r="UCT5" s="221"/>
      <c r="UCU5" s="221"/>
      <c r="UCV5" s="221"/>
      <c r="UCW5" s="221"/>
      <c r="UCX5" s="221"/>
      <c r="UCY5" s="221"/>
      <c r="UCZ5" s="221"/>
      <c r="UDA5" s="221"/>
      <c r="UDB5" s="221"/>
      <c r="UDC5" s="221"/>
      <c r="UDD5" s="221"/>
      <c r="UDE5" s="221"/>
      <c r="UDF5" s="221"/>
      <c r="UDG5" s="221"/>
      <c r="UDH5" s="221"/>
      <c r="UDI5" s="221"/>
      <c r="UDJ5" s="221"/>
      <c r="UDK5" s="221"/>
      <c r="UDL5" s="221"/>
      <c r="UDM5" s="221"/>
      <c r="UDN5" s="221"/>
      <c r="UDO5" s="221"/>
      <c r="UDP5" s="221"/>
      <c r="UDQ5" s="221"/>
      <c r="UDR5" s="221"/>
      <c r="UDS5" s="221"/>
      <c r="UDT5" s="221"/>
      <c r="UDU5" s="221"/>
      <c r="UDV5" s="221"/>
      <c r="UDW5" s="221"/>
      <c r="UDX5" s="221"/>
      <c r="UDY5" s="221"/>
      <c r="UDZ5" s="221"/>
      <c r="UEA5" s="221"/>
      <c r="UEB5" s="221"/>
      <c r="UEC5" s="221"/>
      <c r="UED5" s="221"/>
      <c r="UEE5" s="221"/>
      <c r="UEF5" s="221"/>
      <c r="UEG5" s="221"/>
      <c r="UEH5" s="221"/>
      <c r="UEI5" s="221"/>
      <c r="UEJ5" s="221"/>
      <c r="UEK5" s="221"/>
      <c r="UEL5" s="221"/>
      <c r="UEM5" s="221"/>
      <c r="UEN5" s="221"/>
      <c r="UEO5" s="221"/>
      <c r="UEP5" s="221"/>
      <c r="UEQ5" s="221"/>
      <c r="UER5" s="221"/>
      <c r="UES5" s="221"/>
      <c r="UET5" s="221"/>
      <c r="UEU5" s="221"/>
      <c r="UEV5" s="221"/>
      <c r="UEW5" s="221"/>
      <c r="UEX5" s="221"/>
      <c r="UEY5" s="221"/>
      <c r="UEZ5" s="221"/>
      <c r="UFA5" s="221"/>
      <c r="UFB5" s="221"/>
      <c r="UFC5" s="221"/>
      <c r="UFD5" s="221"/>
      <c r="UFE5" s="221"/>
      <c r="UFF5" s="221"/>
      <c r="UFG5" s="221"/>
      <c r="UFH5" s="221"/>
      <c r="UFI5" s="221"/>
      <c r="UFJ5" s="221"/>
      <c r="UFK5" s="221"/>
      <c r="UFL5" s="221"/>
      <c r="UFM5" s="221"/>
      <c r="UFN5" s="221"/>
      <c r="UFO5" s="221"/>
      <c r="UFP5" s="221"/>
      <c r="UFQ5" s="221"/>
      <c r="UFR5" s="221"/>
      <c r="UFS5" s="221"/>
      <c r="UFT5" s="221"/>
      <c r="UFU5" s="221"/>
      <c r="UFV5" s="221"/>
      <c r="UFW5" s="221"/>
      <c r="UFX5" s="221"/>
      <c r="UFY5" s="221"/>
      <c r="UFZ5" s="221"/>
      <c r="UGA5" s="221"/>
      <c r="UGB5" s="221"/>
      <c r="UGC5" s="221"/>
      <c r="UGD5" s="221"/>
      <c r="UGE5" s="221"/>
      <c r="UGF5" s="221"/>
      <c r="UGG5" s="221"/>
      <c r="UGH5" s="221"/>
      <c r="UGI5" s="221"/>
      <c r="UGJ5" s="221"/>
      <c r="UGK5" s="221"/>
      <c r="UGL5" s="221"/>
      <c r="UGM5" s="221"/>
      <c r="UGN5" s="221"/>
      <c r="UGO5" s="221"/>
      <c r="UGP5" s="221"/>
      <c r="UGQ5" s="221"/>
      <c r="UGR5" s="221"/>
      <c r="UGS5" s="221"/>
      <c r="UGT5" s="221"/>
      <c r="UGU5" s="221"/>
      <c r="UGV5" s="221"/>
      <c r="UGW5" s="221"/>
      <c r="UGX5" s="221"/>
      <c r="UGY5" s="221"/>
      <c r="UGZ5" s="221"/>
      <c r="UHA5" s="221"/>
      <c r="UHB5" s="221"/>
      <c r="UHC5" s="221"/>
      <c r="UHD5" s="221"/>
      <c r="UHE5" s="221"/>
      <c r="UHF5" s="221"/>
      <c r="UHG5" s="221"/>
      <c r="UHH5" s="221"/>
      <c r="UHI5" s="221"/>
      <c r="UHJ5" s="221"/>
      <c r="UHK5" s="221"/>
      <c r="UHL5" s="221"/>
      <c r="UHM5" s="221"/>
      <c r="UHN5" s="221"/>
      <c r="UHO5" s="221"/>
      <c r="UHP5" s="221"/>
      <c r="UHQ5" s="221"/>
      <c r="UHR5" s="221"/>
      <c r="UHS5" s="221"/>
      <c r="UHT5" s="221"/>
      <c r="UHU5" s="221"/>
      <c r="UHV5" s="221"/>
      <c r="UHW5" s="221"/>
      <c r="UHX5" s="221"/>
      <c r="UHY5" s="221"/>
      <c r="UHZ5" s="221"/>
      <c r="UIA5" s="221"/>
      <c r="UIB5" s="221"/>
      <c r="UIC5" s="221"/>
      <c r="UID5" s="221"/>
      <c r="UIE5" s="221"/>
      <c r="UIF5" s="221"/>
      <c r="UIG5" s="221"/>
      <c r="UIH5" s="221"/>
      <c r="UII5" s="221"/>
      <c r="UIJ5" s="221"/>
      <c r="UIK5" s="221"/>
      <c r="UIL5" s="221"/>
      <c r="UIM5" s="221"/>
      <c r="UIN5" s="221"/>
      <c r="UIO5" s="221"/>
      <c r="UIP5" s="221"/>
      <c r="UIQ5" s="221"/>
      <c r="UIR5" s="221"/>
      <c r="UIS5" s="221"/>
      <c r="UIT5" s="221"/>
      <c r="UIU5" s="221"/>
      <c r="UIV5" s="221"/>
      <c r="UIW5" s="221"/>
      <c r="UIX5" s="221"/>
      <c r="UIY5" s="221"/>
      <c r="UIZ5" s="221"/>
      <c r="UJA5" s="221"/>
      <c r="UJB5" s="221"/>
      <c r="UJC5" s="221"/>
      <c r="UJD5" s="221"/>
      <c r="UJE5" s="221"/>
      <c r="UJF5" s="221"/>
      <c r="UJG5" s="221"/>
      <c r="UJH5" s="221"/>
      <c r="UJI5" s="221"/>
      <c r="UJJ5" s="221"/>
      <c r="UJK5" s="221"/>
      <c r="UJL5" s="221"/>
      <c r="UJM5" s="221"/>
      <c r="UJN5" s="221"/>
      <c r="UJO5" s="221"/>
      <c r="UJP5" s="221"/>
      <c r="UJQ5" s="221"/>
      <c r="UJR5" s="221"/>
      <c r="UJS5" s="221"/>
      <c r="UJT5" s="221"/>
      <c r="UJU5" s="221"/>
      <c r="UJV5" s="221"/>
      <c r="UJW5" s="221"/>
      <c r="UJX5" s="221"/>
      <c r="UJY5" s="221"/>
      <c r="UJZ5" s="221"/>
      <c r="UKA5" s="221"/>
      <c r="UKB5" s="221"/>
      <c r="UKC5" s="221"/>
      <c r="UKD5" s="221"/>
      <c r="UKE5" s="221"/>
      <c r="UKF5" s="221"/>
      <c r="UKG5" s="221"/>
      <c r="UKH5" s="221"/>
      <c r="UKI5" s="221"/>
      <c r="UKJ5" s="221"/>
      <c r="UKK5" s="221"/>
      <c r="UKL5" s="221"/>
      <c r="UKM5" s="221"/>
      <c r="UKN5" s="221"/>
      <c r="UKO5" s="221"/>
      <c r="UKP5" s="221"/>
      <c r="UKQ5" s="221"/>
      <c r="UKR5" s="221"/>
      <c r="UKS5" s="221"/>
      <c r="UKT5" s="221"/>
      <c r="UKU5" s="221"/>
      <c r="UKV5" s="221"/>
      <c r="UKW5" s="221"/>
      <c r="UKX5" s="221"/>
      <c r="UKY5" s="221"/>
      <c r="UKZ5" s="221"/>
      <c r="ULA5" s="221"/>
      <c r="ULB5" s="221"/>
      <c r="ULC5" s="221"/>
      <c r="ULD5" s="221"/>
      <c r="ULE5" s="221"/>
      <c r="ULF5" s="221"/>
      <c r="ULG5" s="221"/>
      <c r="ULH5" s="221"/>
      <c r="ULI5" s="221"/>
      <c r="ULJ5" s="221"/>
      <c r="ULK5" s="221"/>
      <c r="ULL5" s="221"/>
      <c r="ULM5" s="221"/>
      <c r="ULN5" s="221"/>
      <c r="ULO5" s="221"/>
      <c r="ULP5" s="221"/>
      <c r="ULQ5" s="221"/>
      <c r="ULR5" s="221"/>
      <c r="ULS5" s="221"/>
      <c r="ULT5" s="221"/>
      <c r="ULU5" s="221"/>
      <c r="ULV5" s="221"/>
      <c r="ULW5" s="221"/>
      <c r="ULX5" s="221"/>
      <c r="ULY5" s="221"/>
      <c r="ULZ5" s="221"/>
      <c r="UMA5" s="221"/>
      <c r="UMB5" s="221"/>
      <c r="UMC5" s="221"/>
      <c r="UMD5" s="221"/>
      <c r="UME5" s="221"/>
      <c r="UMF5" s="221"/>
      <c r="UMG5" s="221"/>
      <c r="UMH5" s="221"/>
      <c r="UMI5" s="221"/>
      <c r="UMJ5" s="221"/>
      <c r="UMK5" s="221"/>
      <c r="UML5" s="221"/>
      <c r="UMM5" s="221"/>
      <c r="UMN5" s="221"/>
      <c r="UMO5" s="221"/>
      <c r="UMP5" s="221"/>
      <c r="UMQ5" s="221"/>
      <c r="UMR5" s="221"/>
      <c r="UMS5" s="221"/>
      <c r="UMT5" s="221"/>
      <c r="UMU5" s="221"/>
      <c r="UMV5" s="221"/>
      <c r="UMW5" s="221"/>
      <c r="UMX5" s="221"/>
      <c r="UMY5" s="221"/>
      <c r="UMZ5" s="221"/>
      <c r="UNA5" s="221"/>
      <c r="UNB5" s="221"/>
      <c r="UNC5" s="221"/>
      <c r="UND5" s="221"/>
      <c r="UNE5" s="221"/>
      <c r="UNF5" s="221"/>
      <c r="UNG5" s="221"/>
      <c r="UNH5" s="221"/>
      <c r="UNI5" s="221"/>
      <c r="UNJ5" s="221"/>
      <c r="UNK5" s="221"/>
      <c r="UNL5" s="221"/>
      <c r="UNM5" s="221"/>
      <c r="UNN5" s="221"/>
      <c r="UNO5" s="221"/>
      <c r="UNP5" s="221"/>
      <c r="UNQ5" s="221"/>
      <c r="UNR5" s="221"/>
      <c r="UNS5" s="221"/>
      <c r="UNT5" s="221"/>
      <c r="UNU5" s="221"/>
      <c r="UNV5" s="221"/>
      <c r="UNW5" s="221"/>
      <c r="UNX5" s="221"/>
      <c r="UNY5" s="221"/>
      <c r="UNZ5" s="221"/>
      <c r="UOA5" s="221"/>
      <c r="UOB5" s="221"/>
      <c r="UOC5" s="221"/>
      <c r="UOD5" s="221"/>
      <c r="UOE5" s="221"/>
      <c r="UOF5" s="221"/>
      <c r="UOG5" s="221"/>
      <c r="UOH5" s="221"/>
      <c r="UOI5" s="221"/>
      <c r="UOJ5" s="221"/>
      <c r="UOK5" s="221"/>
      <c r="UOL5" s="221"/>
      <c r="UOM5" s="221"/>
      <c r="UON5" s="221"/>
      <c r="UOO5" s="221"/>
      <c r="UOP5" s="221"/>
      <c r="UOQ5" s="221"/>
      <c r="UOR5" s="221"/>
      <c r="UOS5" s="221"/>
      <c r="UOT5" s="221"/>
      <c r="UOU5" s="221"/>
      <c r="UOV5" s="221"/>
      <c r="UOW5" s="221"/>
      <c r="UOX5" s="221"/>
      <c r="UOY5" s="221"/>
      <c r="UOZ5" s="221"/>
      <c r="UPA5" s="221"/>
      <c r="UPB5" s="221"/>
      <c r="UPC5" s="221"/>
      <c r="UPD5" s="221"/>
      <c r="UPE5" s="221"/>
      <c r="UPF5" s="221"/>
      <c r="UPG5" s="221"/>
      <c r="UPH5" s="221"/>
      <c r="UPI5" s="221"/>
      <c r="UPJ5" s="221"/>
      <c r="UPK5" s="221"/>
      <c r="UPL5" s="221"/>
      <c r="UPM5" s="221"/>
      <c r="UPN5" s="221"/>
      <c r="UPO5" s="221"/>
      <c r="UPP5" s="221"/>
      <c r="UPQ5" s="221"/>
      <c r="UPR5" s="221"/>
      <c r="UPS5" s="221"/>
      <c r="UPT5" s="221"/>
      <c r="UPU5" s="221"/>
      <c r="UPV5" s="221"/>
      <c r="UPW5" s="221"/>
      <c r="UPX5" s="221"/>
      <c r="UPY5" s="221"/>
      <c r="UPZ5" s="221"/>
      <c r="UQA5" s="221"/>
      <c r="UQB5" s="221"/>
      <c r="UQC5" s="221"/>
      <c r="UQD5" s="221"/>
      <c r="UQE5" s="221"/>
      <c r="UQF5" s="221"/>
      <c r="UQG5" s="221"/>
      <c r="UQH5" s="221"/>
      <c r="UQI5" s="221"/>
      <c r="UQJ5" s="221"/>
      <c r="UQK5" s="221"/>
      <c r="UQL5" s="221"/>
      <c r="UQM5" s="221"/>
      <c r="UQN5" s="221"/>
      <c r="UQO5" s="221"/>
      <c r="UQP5" s="221"/>
      <c r="UQQ5" s="221"/>
      <c r="UQR5" s="221"/>
      <c r="UQS5" s="221"/>
      <c r="UQT5" s="221"/>
      <c r="UQU5" s="221"/>
      <c r="UQV5" s="221"/>
      <c r="UQW5" s="221"/>
      <c r="UQX5" s="221"/>
      <c r="UQY5" s="221"/>
      <c r="UQZ5" s="221"/>
      <c r="URA5" s="221"/>
      <c r="URB5" s="221"/>
      <c r="URC5" s="221"/>
      <c r="URD5" s="221"/>
      <c r="URE5" s="221"/>
      <c r="URF5" s="221"/>
      <c r="URG5" s="221"/>
      <c r="URH5" s="221"/>
      <c r="URI5" s="221"/>
      <c r="URJ5" s="221"/>
      <c r="URK5" s="221"/>
      <c r="URL5" s="221"/>
      <c r="URM5" s="221"/>
      <c r="URN5" s="221"/>
      <c r="URO5" s="221"/>
      <c r="URP5" s="221"/>
      <c r="URQ5" s="221"/>
      <c r="URR5" s="221"/>
      <c r="URS5" s="221"/>
      <c r="URT5" s="221"/>
      <c r="URU5" s="221"/>
      <c r="URV5" s="221"/>
      <c r="URW5" s="221"/>
      <c r="URX5" s="221"/>
      <c r="URY5" s="221"/>
      <c r="URZ5" s="221"/>
      <c r="USA5" s="221"/>
      <c r="USB5" s="221"/>
      <c r="USC5" s="221"/>
      <c r="USD5" s="221"/>
      <c r="USE5" s="221"/>
      <c r="USF5" s="221"/>
      <c r="USG5" s="221"/>
      <c r="USH5" s="221"/>
      <c r="USI5" s="221"/>
      <c r="USJ5" s="221"/>
      <c r="USK5" s="221"/>
      <c r="USL5" s="221"/>
      <c r="USM5" s="221"/>
      <c r="USN5" s="221"/>
      <c r="USO5" s="221"/>
      <c r="USP5" s="221"/>
      <c r="USQ5" s="221"/>
      <c r="USR5" s="221"/>
      <c r="USS5" s="221"/>
      <c r="UST5" s="221"/>
      <c r="USU5" s="221"/>
      <c r="USV5" s="221"/>
      <c r="USW5" s="221"/>
      <c r="USX5" s="221"/>
      <c r="USY5" s="221"/>
      <c r="USZ5" s="221"/>
      <c r="UTA5" s="221"/>
      <c r="UTB5" s="221"/>
      <c r="UTC5" s="221"/>
      <c r="UTD5" s="221"/>
      <c r="UTE5" s="221"/>
      <c r="UTF5" s="221"/>
      <c r="UTG5" s="221"/>
      <c r="UTH5" s="221"/>
      <c r="UTI5" s="221"/>
      <c r="UTJ5" s="221"/>
      <c r="UTK5" s="221"/>
      <c r="UTL5" s="221"/>
      <c r="UTM5" s="221"/>
      <c r="UTN5" s="221"/>
      <c r="UTO5" s="221"/>
      <c r="UTP5" s="221"/>
      <c r="UTQ5" s="221"/>
      <c r="UTR5" s="221"/>
      <c r="UTS5" s="221"/>
      <c r="UTT5" s="221"/>
      <c r="UTU5" s="221"/>
      <c r="UTV5" s="221"/>
      <c r="UTW5" s="221"/>
      <c r="UTX5" s="221"/>
      <c r="UTY5" s="221"/>
      <c r="UTZ5" s="221"/>
      <c r="UUA5" s="221"/>
      <c r="UUB5" s="221"/>
      <c r="UUC5" s="221"/>
      <c r="UUD5" s="221"/>
      <c r="UUE5" s="221"/>
      <c r="UUF5" s="221"/>
      <c r="UUG5" s="221"/>
      <c r="UUH5" s="221"/>
      <c r="UUI5" s="221"/>
      <c r="UUJ5" s="221"/>
      <c r="UUK5" s="221"/>
      <c r="UUL5" s="221"/>
      <c r="UUM5" s="221"/>
      <c r="UUN5" s="221"/>
      <c r="UUO5" s="221"/>
      <c r="UUP5" s="221"/>
      <c r="UUQ5" s="221"/>
      <c r="UUR5" s="221"/>
      <c r="UUS5" s="221"/>
      <c r="UUT5" s="221"/>
      <c r="UUU5" s="221"/>
      <c r="UUV5" s="221"/>
      <c r="UUW5" s="221"/>
      <c r="UUX5" s="221"/>
      <c r="UUY5" s="221"/>
      <c r="UUZ5" s="221"/>
      <c r="UVA5" s="221"/>
      <c r="UVB5" s="221"/>
      <c r="UVC5" s="221"/>
      <c r="UVD5" s="221"/>
      <c r="UVE5" s="221"/>
      <c r="UVF5" s="221"/>
      <c r="UVG5" s="221"/>
      <c r="UVH5" s="221"/>
      <c r="UVI5" s="221"/>
      <c r="UVJ5" s="221"/>
      <c r="UVK5" s="221"/>
      <c r="UVL5" s="221"/>
      <c r="UVM5" s="221"/>
      <c r="UVN5" s="221"/>
      <c r="UVO5" s="221"/>
      <c r="UVP5" s="221"/>
      <c r="UVQ5" s="221"/>
      <c r="UVR5" s="221"/>
      <c r="UVS5" s="221"/>
      <c r="UVT5" s="221"/>
      <c r="UVU5" s="221"/>
      <c r="UVV5" s="221"/>
      <c r="UVW5" s="221"/>
      <c r="UVX5" s="221"/>
      <c r="UVY5" s="221"/>
      <c r="UVZ5" s="221"/>
      <c r="UWA5" s="221"/>
      <c r="UWB5" s="221"/>
      <c r="UWC5" s="221"/>
      <c r="UWD5" s="221"/>
      <c r="UWE5" s="221"/>
      <c r="UWF5" s="221"/>
      <c r="UWG5" s="221"/>
      <c r="UWH5" s="221"/>
      <c r="UWI5" s="221"/>
      <c r="UWJ5" s="221"/>
      <c r="UWK5" s="221"/>
      <c r="UWL5" s="221"/>
      <c r="UWM5" s="221"/>
      <c r="UWN5" s="221"/>
      <c r="UWO5" s="221"/>
      <c r="UWP5" s="221"/>
      <c r="UWQ5" s="221"/>
      <c r="UWR5" s="221"/>
      <c r="UWS5" s="221"/>
      <c r="UWT5" s="221"/>
      <c r="UWU5" s="221"/>
      <c r="UWV5" s="221"/>
      <c r="UWW5" s="221"/>
      <c r="UWX5" s="221"/>
      <c r="UWY5" s="221"/>
      <c r="UWZ5" s="221"/>
      <c r="UXA5" s="221"/>
      <c r="UXB5" s="221"/>
      <c r="UXC5" s="221"/>
      <c r="UXD5" s="221"/>
      <c r="UXE5" s="221"/>
      <c r="UXF5" s="221"/>
      <c r="UXG5" s="221"/>
      <c r="UXH5" s="221"/>
      <c r="UXI5" s="221"/>
      <c r="UXJ5" s="221"/>
      <c r="UXK5" s="221"/>
      <c r="UXL5" s="221"/>
      <c r="UXM5" s="221"/>
      <c r="UXN5" s="221"/>
      <c r="UXO5" s="221"/>
      <c r="UXP5" s="221"/>
      <c r="UXQ5" s="221"/>
      <c r="UXR5" s="221"/>
      <c r="UXS5" s="221"/>
      <c r="UXT5" s="221"/>
      <c r="UXU5" s="221"/>
      <c r="UXV5" s="221"/>
      <c r="UXW5" s="221"/>
      <c r="UXX5" s="221"/>
      <c r="UXY5" s="221"/>
      <c r="UXZ5" s="221"/>
      <c r="UYA5" s="221"/>
      <c r="UYB5" s="221"/>
      <c r="UYC5" s="221"/>
      <c r="UYD5" s="221"/>
      <c r="UYE5" s="221"/>
      <c r="UYF5" s="221"/>
      <c r="UYG5" s="221"/>
      <c r="UYH5" s="221"/>
      <c r="UYI5" s="221"/>
      <c r="UYJ5" s="221"/>
      <c r="UYK5" s="221"/>
      <c r="UYL5" s="221"/>
      <c r="UYM5" s="221"/>
      <c r="UYN5" s="221"/>
      <c r="UYO5" s="221"/>
      <c r="UYP5" s="221"/>
      <c r="UYQ5" s="221"/>
      <c r="UYR5" s="221"/>
      <c r="UYS5" s="221"/>
      <c r="UYT5" s="221"/>
      <c r="UYU5" s="221"/>
      <c r="UYV5" s="221"/>
      <c r="UYW5" s="221"/>
      <c r="UYX5" s="221"/>
      <c r="UYY5" s="221"/>
      <c r="UYZ5" s="221"/>
      <c r="UZA5" s="221"/>
      <c r="UZB5" s="221"/>
      <c r="UZC5" s="221"/>
      <c r="UZD5" s="221"/>
      <c r="UZE5" s="221"/>
      <c r="UZF5" s="221"/>
      <c r="UZG5" s="221"/>
      <c r="UZH5" s="221"/>
      <c r="UZI5" s="221"/>
      <c r="UZJ5" s="221"/>
      <c r="UZK5" s="221"/>
      <c r="UZL5" s="221"/>
      <c r="UZM5" s="221"/>
      <c r="UZN5" s="221"/>
      <c r="UZO5" s="221"/>
      <c r="UZP5" s="221"/>
      <c r="UZQ5" s="221"/>
      <c r="UZR5" s="221"/>
      <c r="UZS5" s="221"/>
      <c r="UZT5" s="221"/>
      <c r="UZU5" s="221"/>
      <c r="UZV5" s="221"/>
      <c r="UZW5" s="221"/>
      <c r="UZX5" s="221"/>
      <c r="UZY5" s="221"/>
      <c r="UZZ5" s="221"/>
      <c r="VAA5" s="221"/>
      <c r="VAB5" s="221"/>
      <c r="VAC5" s="221"/>
      <c r="VAD5" s="221"/>
      <c r="VAE5" s="221"/>
      <c r="VAF5" s="221"/>
      <c r="VAG5" s="221"/>
      <c r="VAH5" s="221"/>
      <c r="VAI5" s="221"/>
      <c r="VAJ5" s="221"/>
      <c r="VAK5" s="221"/>
      <c r="VAL5" s="221"/>
      <c r="VAM5" s="221"/>
      <c r="VAN5" s="221"/>
      <c r="VAO5" s="221"/>
      <c r="VAP5" s="221"/>
      <c r="VAQ5" s="221"/>
      <c r="VAR5" s="221"/>
      <c r="VAS5" s="221"/>
      <c r="VAT5" s="221"/>
      <c r="VAU5" s="221"/>
      <c r="VAV5" s="221"/>
      <c r="VAW5" s="221"/>
      <c r="VAX5" s="221"/>
      <c r="VAY5" s="221"/>
      <c r="VAZ5" s="221"/>
      <c r="VBA5" s="221"/>
      <c r="VBB5" s="221"/>
      <c r="VBC5" s="221"/>
      <c r="VBD5" s="221"/>
      <c r="VBE5" s="221"/>
      <c r="VBF5" s="221"/>
      <c r="VBG5" s="221"/>
      <c r="VBH5" s="221"/>
      <c r="VBI5" s="221"/>
      <c r="VBJ5" s="221"/>
      <c r="VBK5" s="221"/>
      <c r="VBL5" s="221"/>
      <c r="VBM5" s="221"/>
      <c r="VBN5" s="221"/>
      <c r="VBO5" s="221"/>
      <c r="VBP5" s="221"/>
      <c r="VBQ5" s="221"/>
      <c r="VBR5" s="221"/>
      <c r="VBS5" s="221"/>
      <c r="VBT5" s="221"/>
      <c r="VBU5" s="221"/>
      <c r="VBV5" s="221"/>
      <c r="VBW5" s="221"/>
      <c r="VBX5" s="221"/>
      <c r="VBY5" s="221"/>
      <c r="VBZ5" s="221"/>
      <c r="VCA5" s="221"/>
      <c r="VCB5" s="221"/>
      <c r="VCC5" s="221"/>
      <c r="VCD5" s="221"/>
      <c r="VCE5" s="221"/>
      <c r="VCF5" s="221"/>
      <c r="VCG5" s="221"/>
      <c r="VCH5" s="221"/>
      <c r="VCI5" s="221"/>
      <c r="VCJ5" s="221"/>
      <c r="VCK5" s="221"/>
      <c r="VCL5" s="221"/>
      <c r="VCM5" s="221"/>
      <c r="VCN5" s="221"/>
      <c r="VCO5" s="221"/>
      <c r="VCP5" s="221"/>
      <c r="VCQ5" s="221"/>
      <c r="VCR5" s="221"/>
      <c r="VCS5" s="221"/>
      <c r="VCT5" s="221"/>
      <c r="VCU5" s="221"/>
      <c r="VCV5" s="221"/>
      <c r="VCW5" s="221"/>
      <c r="VCX5" s="221"/>
      <c r="VCY5" s="221"/>
      <c r="VCZ5" s="221"/>
      <c r="VDA5" s="221"/>
      <c r="VDB5" s="221"/>
      <c r="VDC5" s="221"/>
      <c r="VDD5" s="221"/>
      <c r="VDE5" s="221"/>
      <c r="VDF5" s="221"/>
      <c r="VDG5" s="221"/>
      <c r="VDH5" s="221"/>
      <c r="VDI5" s="221"/>
      <c r="VDJ5" s="221"/>
      <c r="VDK5" s="221"/>
      <c r="VDL5" s="221"/>
      <c r="VDM5" s="221"/>
      <c r="VDN5" s="221"/>
      <c r="VDO5" s="221"/>
      <c r="VDP5" s="221"/>
      <c r="VDQ5" s="221"/>
      <c r="VDR5" s="221"/>
      <c r="VDS5" s="221"/>
      <c r="VDT5" s="221"/>
      <c r="VDU5" s="221"/>
      <c r="VDV5" s="221"/>
      <c r="VDW5" s="221"/>
      <c r="VDX5" s="221"/>
      <c r="VDY5" s="221"/>
      <c r="VDZ5" s="221"/>
      <c r="VEA5" s="221"/>
      <c r="VEB5" s="221"/>
      <c r="VEC5" s="221"/>
      <c r="VED5" s="221"/>
      <c r="VEE5" s="221"/>
      <c r="VEF5" s="221"/>
      <c r="VEG5" s="221"/>
      <c r="VEH5" s="221"/>
      <c r="VEI5" s="221"/>
      <c r="VEJ5" s="221"/>
      <c r="VEK5" s="221"/>
      <c r="VEL5" s="221"/>
      <c r="VEM5" s="221"/>
      <c r="VEN5" s="221"/>
      <c r="VEO5" s="221"/>
      <c r="VEP5" s="221"/>
      <c r="VEQ5" s="221"/>
      <c r="VER5" s="221"/>
      <c r="VES5" s="221"/>
      <c r="VET5" s="221"/>
      <c r="VEU5" s="221"/>
      <c r="VEV5" s="221"/>
      <c r="VEW5" s="221"/>
      <c r="VEX5" s="221"/>
      <c r="VEY5" s="221"/>
      <c r="VEZ5" s="221"/>
      <c r="VFA5" s="221"/>
      <c r="VFB5" s="221"/>
      <c r="VFC5" s="221"/>
      <c r="VFD5" s="221"/>
      <c r="VFE5" s="221"/>
      <c r="VFF5" s="221"/>
      <c r="VFG5" s="221"/>
      <c r="VFH5" s="221"/>
      <c r="VFI5" s="221"/>
      <c r="VFJ5" s="221"/>
      <c r="VFK5" s="221"/>
      <c r="VFL5" s="221"/>
      <c r="VFM5" s="221"/>
      <c r="VFN5" s="221"/>
      <c r="VFO5" s="221"/>
      <c r="VFP5" s="221"/>
      <c r="VFQ5" s="221"/>
      <c r="VFR5" s="221"/>
      <c r="VFS5" s="221"/>
      <c r="VFT5" s="221"/>
      <c r="VFU5" s="221"/>
      <c r="VFV5" s="221"/>
      <c r="VFW5" s="221"/>
      <c r="VFX5" s="221"/>
      <c r="VFY5" s="221"/>
      <c r="VFZ5" s="221"/>
      <c r="VGA5" s="221"/>
      <c r="VGB5" s="221"/>
      <c r="VGC5" s="221"/>
      <c r="VGD5" s="221"/>
      <c r="VGE5" s="221"/>
      <c r="VGF5" s="221"/>
      <c r="VGG5" s="221"/>
      <c r="VGH5" s="221"/>
      <c r="VGI5" s="221"/>
      <c r="VGJ5" s="221"/>
      <c r="VGK5" s="221"/>
      <c r="VGL5" s="221"/>
      <c r="VGM5" s="221"/>
      <c r="VGN5" s="221"/>
      <c r="VGO5" s="221"/>
      <c r="VGP5" s="221"/>
      <c r="VGQ5" s="221"/>
      <c r="VGR5" s="221"/>
      <c r="VGS5" s="221"/>
      <c r="VGT5" s="221"/>
      <c r="VGU5" s="221"/>
      <c r="VGV5" s="221"/>
      <c r="VGW5" s="221"/>
      <c r="VGX5" s="221"/>
      <c r="VGY5" s="221"/>
      <c r="VGZ5" s="221"/>
      <c r="VHA5" s="221"/>
      <c r="VHB5" s="221"/>
      <c r="VHC5" s="221"/>
      <c r="VHD5" s="221"/>
      <c r="VHE5" s="221"/>
      <c r="VHF5" s="221"/>
      <c r="VHG5" s="221"/>
      <c r="VHH5" s="221"/>
      <c r="VHI5" s="221"/>
      <c r="VHJ5" s="221"/>
      <c r="VHK5" s="221"/>
      <c r="VHL5" s="221"/>
      <c r="VHM5" s="221"/>
      <c r="VHN5" s="221"/>
      <c r="VHO5" s="221"/>
      <c r="VHP5" s="221"/>
      <c r="VHQ5" s="221"/>
      <c r="VHR5" s="221"/>
      <c r="VHS5" s="221"/>
      <c r="VHT5" s="221"/>
      <c r="VHU5" s="221"/>
      <c r="VHV5" s="221"/>
      <c r="VHW5" s="221"/>
      <c r="VHX5" s="221"/>
      <c r="VHY5" s="221"/>
      <c r="VHZ5" s="221"/>
      <c r="VIA5" s="221"/>
      <c r="VIB5" s="221"/>
      <c r="VIC5" s="221"/>
      <c r="VID5" s="221"/>
      <c r="VIE5" s="221"/>
      <c r="VIF5" s="221"/>
      <c r="VIG5" s="221"/>
      <c r="VIH5" s="221"/>
      <c r="VII5" s="221"/>
      <c r="VIJ5" s="221"/>
      <c r="VIK5" s="221"/>
      <c r="VIL5" s="221"/>
      <c r="VIM5" s="221"/>
      <c r="VIN5" s="221"/>
      <c r="VIO5" s="221"/>
      <c r="VIP5" s="221"/>
      <c r="VIQ5" s="221"/>
      <c r="VIR5" s="221"/>
      <c r="VIS5" s="221"/>
      <c r="VIT5" s="221"/>
      <c r="VIU5" s="221"/>
      <c r="VIV5" s="221"/>
      <c r="VIW5" s="221"/>
      <c r="VIX5" s="221"/>
      <c r="VIY5" s="221"/>
      <c r="VIZ5" s="221"/>
      <c r="VJA5" s="221"/>
      <c r="VJB5" s="221"/>
      <c r="VJC5" s="221"/>
      <c r="VJD5" s="221"/>
      <c r="VJE5" s="221"/>
      <c r="VJF5" s="221"/>
      <c r="VJG5" s="221"/>
      <c r="VJH5" s="221"/>
      <c r="VJI5" s="221"/>
      <c r="VJJ5" s="221"/>
      <c r="VJK5" s="221"/>
      <c r="VJL5" s="221"/>
      <c r="VJM5" s="221"/>
      <c r="VJN5" s="221"/>
      <c r="VJO5" s="221"/>
      <c r="VJP5" s="221"/>
      <c r="VJQ5" s="221"/>
      <c r="VJR5" s="221"/>
      <c r="VJS5" s="221"/>
      <c r="VJT5" s="221"/>
      <c r="VJU5" s="221"/>
      <c r="VJV5" s="221"/>
      <c r="VJW5" s="221"/>
      <c r="VJX5" s="221"/>
      <c r="VJY5" s="221"/>
      <c r="VJZ5" s="221"/>
      <c r="VKA5" s="221"/>
      <c r="VKB5" s="221"/>
      <c r="VKC5" s="221"/>
      <c r="VKD5" s="221"/>
      <c r="VKE5" s="221"/>
      <c r="VKF5" s="221"/>
      <c r="VKG5" s="221"/>
      <c r="VKH5" s="221"/>
      <c r="VKI5" s="221"/>
      <c r="VKJ5" s="221"/>
      <c r="VKK5" s="221"/>
      <c r="VKL5" s="221"/>
      <c r="VKM5" s="221"/>
      <c r="VKN5" s="221"/>
      <c r="VKO5" s="221"/>
      <c r="VKP5" s="221"/>
      <c r="VKQ5" s="221"/>
      <c r="VKR5" s="221"/>
      <c r="VKS5" s="221"/>
      <c r="VKT5" s="221"/>
      <c r="VKU5" s="221"/>
      <c r="VKV5" s="221"/>
      <c r="VKW5" s="221"/>
      <c r="VKX5" s="221"/>
      <c r="VKY5" s="221"/>
      <c r="VKZ5" s="221"/>
      <c r="VLA5" s="221"/>
      <c r="VLB5" s="221"/>
      <c r="VLC5" s="221"/>
      <c r="VLD5" s="221"/>
      <c r="VLE5" s="221"/>
      <c r="VLF5" s="221"/>
      <c r="VLG5" s="221"/>
      <c r="VLH5" s="221"/>
      <c r="VLI5" s="221"/>
      <c r="VLJ5" s="221"/>
      <c r="VLK5" s="221"/>
      <c r="VLL5" s="221"/>
      <c r="VLM5" s="221"/>
      <c r="VLN5" s="221"/>
      <c r="VLO5" s="221"/>
      <c r="VLP5" s="221"/>
      <c r="VLQ5" s="221"/>
      <c r="VLR5" s="221"/>
      <c r="VLS5" s="221"/>
      <c r="VLT5" s="221"/>
      <c r="VLU5" s="221"/>
      <c r="VLV5" s="221"/>
      <c r="VLW5" s="221"/>
      <c r="VLX5" s="221"/>
      <c r="VLY5" s="221"/>
      <c r="VLZ5" s="221"/>
      <c r="VMA5" s="221"/>
      <c r="VMB5" s="221"/>
      <c r="VMC5" s="221"/>
      <c r="VMD5" s="221"/>
      <c r="VME5" s="221"/>
      <c r="VMF5" s="221"/>
      <c r="VMG5" s="221"/>
      <c r="VMH5" s="221"/>
      <c r="VMI5" s="221"/>
      <c r="VMJ5" s="221"/>
      <c r="VMK5" s="221"/>
      <c r="VML5" s="221"/>
      <c r="VMM5" s="221"/>
      <c r="VMN5" s="221"/>
      <c r="VMO5" s="221"/>
      <c r="VMP5" s="221"/>
      <c r="VMQ5" s="221"/>
      <c r="VMR5" s="221"/>
      <c r="VMS5" s="221"/>
      <c r="VMT5" s="221"/>
      <c r="VMU5" s="221"/>
      <c r="VMV5" s="221"/>
      <c r="VMW5" s="221"/>
      <c r="VMX5" s="221"/>
      <c r="VMY5" s="221"/>
      <c r="VMZ5" s="221"/>
      <c r="VNA5" s="221"/>
      <c r="VNB5" s="221"/>
      <c r="VNC5" s="221"/>
      <c r="VND5" s="221"/>
      <c r="VNE5" s="221"/>
      <c r="VNF5" s="221"/>
      <c r="VNG5" s="221"/>
      <c r="VNH5" s="221"/>
      <c r="VNI5" s="221"/>
      <c r="VNJ5" s="221"/>
      <c r="VNK5" s="221"/>
      <c r="VNL5" s="221"/>
      <c r="VNM5" s="221"/>
      <c r="VNN5" s="221"/>
      <c r="VNO5" s="221"/>
      <c r="VNP5" s="221"/>
      <c r="VNQ5" s="221"/>
      <c r="VNR5" s="221"/>
      <c r="VNS5" s="221"/>
      <c r="VNT5" s="221"/>
      <c r="VNU5" s="221"/>
      <c r="VNV5" s="221"/>
      <c r="VNW5" s="221"/>
      <c r="VNX5" s="221"/>
      <c r="VNY5" s="221"/>
      <c r="VNZ5" s="221"/>
      <c r="VOA5" s="221"/>
      <c r="VOB5" s="221"/>
      <c r="VOC5" s="221"/>
      <c r="VOD5" s="221"/>
      <c r="VOE5" s="221"/>
      <c r="VOF5" s="221"/>
      <c r="VOG5" s="221"/>
      <c r="VOH5" s="221"/>
      <c r="VOI5" s="221"/>
      <c r="VOJ5" s="221"/>
      <c r="VOK5" s="221"/>
      <c r="VOL5" s="221"/>
      <c r="VOM5" s="221"/>
      <c r="VON5" s="221"/>
      <c r="VOO5" s="221"/>
      <c r="VOP5" s="221"/>
      <c r="VOQ5" s="221"/>
      <c r="VOR5" s="221"/>
      <c r="VOS5" s="221"/>
      <c r="VOT5" s="221"/>
      <c r="VOU5" s="221"/>
      <c r="VOV5" s="221"/>
      <c r="VOW5" s="221"/>
      <c r="VOX5" s="221"/>
      <c r="VOY5" s="221"/>
      <c r="VOZ5" s="221"/>
      <c r="VPA5" s="221"/>
      <c r="VPB5" s="221"/>
      <c r="VPC5" s="221"/>
      <c r="VPD5" s="221"/>
      <c r="VPE5" s="221"/>
      <c r="VPF5" s="221"/>
      <c r="VPG5" s="221"/>
      <c r="VPH5" s="221"/>
      <c r="VPI5" s="221"/>
      <c r="VPJ5" s="221"/>
      <c r="VPK5" s="221"/>
      <c r="VPL5" s="221"/>
      <c r="VPM5" s="221"/>
      <c r="VPN5" s="221"/>
      <c r="VPO5" s="221"/>
      <c r="VPP5" s="221"/>
      <c r="VPQ5" s="221"/>
      <c r="VPR5" s="221"/>
      <c r="VPS5" s="221"/>
      <c r="VPT5" s="221"/>
      <c r="VPU5" s="221"/>
      <c r="VPV5" s="221"/>
      <c r="VPW5" s="221"/>
      <c r="VPX5" s="221"/>
      <c r="VPY5" s="221"/>
      <c r="VPZ5" s="221"/>
      <c r="VQA5" s="221"/>
      <c r="VQB5" s="221"/>
      <c r="VQC5" s="221"/>
      <c r="VQD5" s="221"/>
      <c r="VQE5" s="221"/>
      <c r="VQF5" s="221"/>
      <c r="VQG5" s="221"/>
      <c r="VQH5" s="221"/>
      <c r="VQI5" s="221"/>
      <c r="VQJ5" s="221"/>
      <c r="VQK5" s="221"/>
      <c r="VQL5" s="221"/>
      <c r="VQM5" s="221"/>
      <c r="VQN5" s="221"/>
      <c r="VQO5" s="221"/>
      <c r="VQP5" s="221"/>
      <c r="VQQ5" s="221"/>
      <c r="VQR5" s="221"/>
      <c r="VQS5" s="221"/>
      <c r="VQT5" s="221"/>
      <c r="VQU5" s="221"/>
      <c r="VQV5" s="221"/>
      <c r="VQW5" s="221"/>
      <c r="VQX5" s="221"/>
      <c r="VQY5" s="221"/>
      <c r="VQZ5" s="221"/>
      <c r="VRA5" s="221"/>
      <c r="VRB5" s="221"/>
      <c r="VRC5" s="221"/>
      <c r="VRD5" s="221"/>
      <c r="VRE5" s="221"/>
      <c r="VRF5" s="221"/>
      <c r="VRG5" s="221"/>
      <c r="VRH5" s="221"/>
      <c r="VRI5" s="221"/>
      <c r="VRJ5" s="221"/>
      <c r="VRK5" s="221"/>
      <c r="VRL5" s="221"/>
      <c r="VRM5" s="221"/>
      <c r="VRN5" s="221"/>
      <c r="VRO5" s="221"/>
      <c r="VRP5" s="221"/>
      <c r="VRQ5" s="221"/>
      <c r="VRR5" s="221"/>
      <c r="VRS5" s="221"/>
      <c r="VRT5" s="221"/>
      <c r="VRU5" s="221"/>
      <c r="VRV5" s="221"/>
      <c r="VRW5" s="221"/>
      <c r="VRX5" s="221"/>
      <c r="VRY5" s="221"/>
      <c r="VRZ5" s="221"/>
      <c r="VSA5" s="221"/>
      <c r="VSB5" s="221"/>
      <c r="VSC5" s="221"/>
      <c r="VSD5" s="221"/>
      <c r="VSE5" s="221"/>
      <c r="VSF5" s="221"/>
      <c r="VSG5" s="221"/>
      <c r="VSH5" s="221"/>
      <c r="VSI5" s="221"/>
      <c r="VSJ5" s="221"/>
      <c r="VSK5" s="221"/>
      <c r="VSL5" s="221"/>
      <c r="VSM5" s="221"/>
      <c r="VSN5" s="221"/>
      <c r="VSO5" s="221"/>
      <c r="VSP5" s="221"/>
      <c r="VSQ5" s="221"/>
      <c r="VSR5" s="221"/>
      <c r="VSS5" s="221"/>
      <c r="VST5" s="221"/>
      <c r="VSU5" s="221"/>
      <c r="VSV5" s="221"/>
      <c r="VSW5" s="221"/>
      <c r="VSX5" s="221"/>
      <c r="VSY5" s="221"/>
      <c r="VSZ5" s="221"/>
      <c r="VTA5" s="221"/>
      <c r="VTB5" s="221"/>
      <c r="VTC5" s="221"/>
      <c r="VTD5" s="221"/>
      <c r="VTE5" s="221"/>
      <c r="VTF5" s="221"/>
      <c r="VTG5" s="221"/>
      <c r="VTH5" s="221"/>
      <c r="VTI5" s="221"/>
      <c r="VTJ5" s="221"/>
      <c r="VTK5" s="221"/>
      <c r="VTL5" s="221"/>
      <c r="VTM5" s="221"/>
      <c r="VTN5" s="221"/>
      <c r="VTO5" s="221"/>
      <c r="VTP5" s="221"/>
      <c r="VTQ5" s="221"/>
      <c r="VTR5" s="221"/>
      <c r="VTS5" s="221"/>
      <c r="VTT5" s="221"/>
      <c r="VTU5" s="221"/>
      <c r="VTV5" s="221"/>
      <c r="VTW5" s="221"/>
      <c r="VTX5" s="221"/>
      <c r="VTY5" s="221"/>
      <c r="VTZ5" s="221"/>
      <c r="VUA5" s="221"/>
      <c r="VUB5" s="221"/>
      <c r="VUC5" s="221"/>
      <c r="VUD5" s="221"/>
      <c r="VUE5" s="221"/>
      <c r="VUF5" s="221"/>
      <c r="VUG5" s="221"/>
      <c r="VUH5" s="221"/>
      <c r="VUI5" s="221"/>
      <c r="VUJ5" s="221"/>
      <c r="VUK5" s="221"/>
      <c r="VUL5" s="221"/>
      <c r="VUM5" s="221"/>
      <c r="VUN5" s="221"/>
      <c r="VUO5" s="221"/>
      <c r="VUP5" s="221"/>
      <c r="VUQ5" s="221"/>
      <c r="VUR5" s="221"/>
      <c r="VUS5" s="221"/>
      <c r="VUT5" s="221"/>
      <c r="VUU5" s="221"/>
      <c r="VUV5" s="221"/>
      <c r="VUW5" s="221"/>
      <c r="VUX5" s="221"/>
      <c r="VUY5" s="221"/>
      <c r="VUZ5" s="221"/>
      <c r="VVA5" s="221"/>
      <c r="VVB5" s="221"/>
      <c r="VVC5" s="221"/>
      <c r="VVD5" s="221"/>
      <c r="VVE5" s="221"/>
      <c r="VVF5" s="221"/>
      <c r="VVG5" s="221"/>
      <c r="VVH5" s="221"/>
      <c r="VVI5" s="221"/>
      <c r="VVJ5" s="221"/>
      <c r="VVK5" s="221"/>
      <c r="VVL5" s="221"/>
      <c r="VVM5" s="221"/>
      <c r="VVN5" s="221"/>
      <c r="VVO5" s="221"/>
      <c r="VVP5" s="221"/>
      <c r="VVQ5" s="221"/>
      <c r="VVR5" s="221"/>
      <c r="VVS5" s="221"/>
      <c r="VVT5" s="221"/>
      <c r="VVU5" s="221"/>
      <c r="VVV5" s="221"/>
      <c r="VVW5" s="221"/>
      <c r="VVX5" s="221"/>
      <c r="VVY5" s="221"/>
      <c r="VVZ5" s="221"/>
      <c r="VWA5" s="221"/>
      <c r="VWB5" s="221"/>
      <c r="VWC5" s="221"/>
      <c r="VWD5" s="221"/>
      <c r="VWE5" s="221"/>
      <c r="VWF5" s="221"/>
      <c r="VWG5" s="221"/>
      <c r="VWH5" s="221"/>
      <c r="VWI5" s="221"/>
      <c r="VWJ5" s="221"/>
      <c r="VWK5" s="221"/>
      <c r="VWL5" s="221"/>
      <c r="VWM5" s="221"/>
      <c r="VWN5" s="221"/>
      <c r="VWO5" s="221"/>
      <c r="VWP5" s="221"/>
      <c r="VWQ5" s="221"/>
      <c r="VWR5" s="221"/>
      <c r="VWS5" s="221"/>
      <c r="VWT5" s="221"/>
      <c r="VWU5" s="221"/>
      <c r="VWV5" s="221"/>
      <c r="VWW5" s="221"/>
      <c r="VWX5" s="221"/>
      <c r="VWY5" s="221"/>
      <c r="VWZ5" s="221"/>
      <c r="VXA5" s="221"/>
      <c r="VXB5" s="221"/>
      <c r="VXC5" s="221"/>
      <c r="VXD5" s="221"/>
      <c r="VXE5" s="221"/>
      <c r="VXF5" s="221"/>
      <c r="VXG5" s="221"/>
      <c r="VXH5" s="221"/>
      <c r="VXI5" s="221"/>
      <c r="VXJ5" s="221"/>
      <c r="VXK5" s="221"/>
      <c r="VXL5" s="221"/>
      <c r="VXM5" s="221"/>
      <c r="VXN5" s="221"/>
      <c r="VXO5" s="221"/>
      <c r="VXP5" s="221"/>
      <c r="VXQ5" s="221"/>
      <c r="VXR5" s="221"/>
      <c r="VXS5" s="221"/>
      <c r="VXT5" s="221"/>
      <c r="VXU5" s="221"/>
      <c r="VXV5" s="221"/>
      <c r="VXW5" s="221"/>
      <c r="VXX5" s="221"/>
      <c r="VXY5" s="221"/>
      <c r="VXZ5" s="221"/>
      <c r="VYA5" s="221"/>
      <c r="VYB5" s="221"/>
      <c r="VYC5" s="221"/>
      <c r="VYD5" s="221"/>
      <c r="VYE5" s="221"/>
      <c r="VYF5" s="221"/>
      <c r="VYG5" s="221"/>
      <c r="VYH5" s="221"/>
      <c r="VYI5" s="221"/>
      <c r="VYJ5" s="221"/>
      <c r="VYK5" s="221"/>
      <c r="VYL5" s="221"/>
      <c r="VYM5" s="221"/>
      <c r="VYN5" s="221"/>
      <c r="VYO5" s="221"/>
      <c r="VYP5" s="221"/>
      <c r="VYQ5" s="221"/>
      <c r="VYR5" s="221"/>
      <c r="VYS5" s="221"/>
      <c r="VYT5" s="221"/>
      <c r="VYU5" s="221"/>
      <c r="VYV5" s="221"/>
      <c r="VYW5" s="221"/>
      <c r="VYX5" s="221"/>
      <c r="VYY5" s="221"/>
      <c r="VYZ5" s="221"/>
      <c r="VZA5" s="221"/>
      <c r="VZB5" s="221"/>
      <c r="VZC5" s="221"/>
      <c r="VZD5" s="221"/>
      <c r="VZE5" s="221"/>
      <c r="VZF5" s="221"/>
      <c r="VZG5" s="221"/>
      <c r="VZH5" s="221"/>
      <c r="VZI5" s="221"/>
      <c r="VZJ5" s="221"/>
      <c r="VZK5" s="221"/>
      <c r="VZL5" s="221"/>
      <c r="VZM5" s="221"/>
      <c r="VZN5" s="221"/>
      <c r="VZO5" s="221"/>
      <c r="VZP5" s="221"/>
      <c r="VZQ5" s="221"/>
      <c r="VZR5" s="221"/>
      <c r="VZS5" s="221"/>
      <c r="VZT5" s="221"/>
      <c r="VZU5" s="221"/>
      <c r="VZV5" s="221"/>
      <c r="VZW5" s="221"/>
      <c r="VZX5" s="221"/>
      <c r="VZY5" s="221"/>
      <c r="VZZ5" s="221"/>
      <c r="WAA5" s="221"/>
      <c r="WAB5" s="221"/>
      <c r="WAC5" s="221"/>
      <c r="WAD5" s="221"/>
      <c r="WAE5" s="221"/>
      <c r="WAF5" s="221"/>
      <c r="WAG5" s="221"/>
      <c r="WAH5" s="221"/>
      <c r="WAI5" s="221"/>
      <c r="WAJ5" s="221"/>
      <c r="WAK5" s="221"/>
      <c r="WAL5" s="221"/>
      <c r="WAM5" s="221"/>
      <c r="WAN5" s="221"/>
      <c r="WAO5" s="221"/>
      <c r="WAP5" s="221"/>
      <c r="WAQ5" s="221"/>
      <c r="WAR5" s="221"/>
      <c r="WAS5" s="221"/>
      <c r="WAT5" s="221"/>
      <c r="WAU5" s="221"/>
      <c r="WAV5" s="221"/>
      <c r="WAW5" s="221"/>
      <c r="WAX5" s="221"/>
      <c r="WAY5" s="221"/>
      <c r="WAZ5" s="221"/>
      <c r="WBA5" s="221"/>
      <c r="WBB5" s="221"/>
      <c r="WBC5" s="221"/>
      <c r="WBD5" s="221"/>
      <c r="WBE5" s="221"/>
      <c r="WBF5" s="221"/>
      <c r="WBG5" s="221"/>
      <c r="WBH5" s="221"/>
      <c r="WBI5" s="221"/>
      <c r="WBJ5" s="221"/>
      <c r="WBK5" s="221"/>
      <c r="WBL5" s="221"/>
      <c r="WBM5" s="221"/>
      <c r="WBN5" s="221"/>
      <c r="WBO5" s="221"/>
      <c r="WBP5" s="221"/>
      <c r="WBQ5" s="221"/>
      <c r="WBR5" s="221"/>
      <c r="WBS5" s="221"/>
      <c r="WBT5" s="221"/>
      <c r="WBU5" s="221"/>
      <c r="WBV5" s="221"/>
      <c r="WBW5" s="221"/>
      <c r="WBX5" s="221"/>
      <c r="WBY5" s="221"/>
      <c r="WBZ5" s="221"/>
      <c r="WCA5" s="221"/>
      <c r="WCB5" s="221"/>
      <c r="WCC5" s="221"/>
      <c r="WCD5" s="221"/>
      <c r="WCE5" s="221"/>
      <c r="WCF5" s="221"/>
      <c r="WCG5" s="221"/>
      <c r="WCH5" s="221"/>
      <c r="WCI5" s="221"/>
      <c r="WCJ5" s="221"/>
      <c r="WCK5" s="221"/>
      <c r="WCL5" s="221"/>
      <c r="WCM5" s="221"/>
      <c r="WCN5" s="221"/>
      <c r="WCO5" s="221"/>
      <c r="WCP5" s="221"/>
      <c r="WCQ5" s="221"/>
      <c r="WCR5" s="221"/>
      <c r="WCS5" s="221"/>
      <c r="WCT5" s="221"/>
      <c r="WCU5" s="221"/>
      <c r="WCV5" s="221"/>
      <c r="WCW5" s="221"/>
      <c r="WCX5" s="221"/>
      <c r="WCY5" s="221"/>
      <c r="WCZ5" s="221"/>
      <c r="WDA5" s="221"/>
      <c r="WDB5" s="221"/>
      <c r="WDC5" s="221"/>
      <c r="WDD5" s="221"/>
      <c r="WDE5" s="221"/>
      <c r="WDF5" s="221"/>
      <c r="WDG5" s="221"/>
      <c r="WDH5" s="221"/>
      <c r="WDI5" s="221"/>
      <c r="WDJ5" s="221"/>
      <c r="WDK5" s="221"/>
      <c r="WDL5" s="221"/>
      <c r="WDM5" s="221"/>
      <c r="WDN5" s="221"/>
      <c r="WDO5" s="221"/>
      <c r="WDP5" s="221"/>
      <c r="WDQ5" s="221"/>
      <c r="WDR5" s="221"/>
      <c r="WDS5" s="221"/>
      <c r="WDT5" s="221"/>
      <c r="WDU5" s="221"/>
      <c r="WDV5" s="221"/>
      <c r="WDW5" s="221"/>
      <c r="WDX5" s="221"/>
      <c r="WDY5" s="221"/>
      <c r="WDZ5" s="221"/>
      <c r="WEA5" s="221"/>
      <c r="WEB5" s="221"/>
      <c r="WEC5" s="221"/>
      <c r="WED5" s="221"/>
      <c r="WEE5" s="221"/>
      <c r="WEF5" s="221"/>
      <c r="WEG5" s="221"/>
      <c r="WEH5" s="221"/>
      <c r="WEI5" s="221"/>
      <c r="WEJ5" s="221"/>
      <c r="WEK5" s="221"/>
      <c r="WEL5" s="221"/>
      <c r="WEM5" s="221"/>
      <c r="WEN5" s="221"/>
      <c r="WEO5" s="221"/>
      <c r="WEP5" s="221"/>
      <c r="WEQ5" s="221"/>
      <c r="WER5" s="221"/>
      <c r="WES5" s="221"/>
      <c r="WET5" s="221"/>
      <c r="WEU5" s="221"/>
      <c r="WEV5" s="221"/>
      <c r="WEW5" s="221"/>
      <c r="WEX5" s="221"/>
      <c r="WEY5" s="221"/>
      <c r="WEZ5" s="221"/>
      <c r="WFA5" s="221"/>
      <c r="WFB5" s="221"/>
      <c r="WFC5" s="221"/>
      <c r="WFD5" s="221"/>
      <c r="WFE5" s="221"/>
      <c r="WFF5" s="221"/>
      <c r="WFG5" s="221"/>
      <c r="WFH5" s="221"/>
      <c r="WFI5" s="221"/>
      <c r="WFJ5" s="221"/>
      <c r="WFK5" s="221"/>
      <c r="WFL5" s="221"/>
      <c r="WFM5" s="221"/>
      <c r="WFN5" s="221"/>
      <c r="WFO5" s="221"/>
      <c r="WFP5" s="221"/>
      <c r="WFQ5" s="221"/>
      <c r="WFR5" s="221"/>
      <c r="WFS5" s="221"/>
      <c r="WFT5" s="221"/>
      <c r="WFU5" s="221"/>
      <c r="WFV5" s="221"/>
      <c r="WFW5" s="221"/>
      <c r="WFX5" s="221"/>
      <c r="WFY5" s="221"/>
      <c r="WFZ5" s="221"/>
      <c r="WGA5" s="221"/>
      <c r="WGB5" s="221"/>
      <c r="WGC5" s="221"/>
      <c r="WGD5" s="221"/>
      <c r="WGE5" s="221"/>
      <c r="WGF5" s="221"/>
      <c r="WGG5" s="221"/>
      <c r="WGH5" s="221"/>
      <c r="WGI5" s="221"/>
      <c r="WGJ5" s="221"/>
      <c r="WGK5" s="221"/>
      <c r="WGL5" s="221"/>
      <c r="WGM5" s="221"/>
      <c r="WGN5" s="221"/>
      <c r="WGO5" s="221"/>
      <c r="WGP5" s="221"/>
      <c r="WGQ5" s="221"/>
      <c r="WGR5" s="221"/>
      <c r="WGS5" s="221"/>
      <c r="WGT5" s="221"/>
      <c r="WGU5" s="221"/>
      <c r="WGV5" s="221"/>
      <c r="WGW5" s="221"/>
      <c r="WGX5" s="221"/>
      <c r="WGY5" s="221"/>
      <c r="WGZ5" s="221"/>
      <c r="WHA5" s="221"/>
      <c r="WHB5" s="221"/>
      <c r="WHC5" s="221"/>
      <c r="WHD5" s="221"/>
      <c r="WHE5" s="221"/>
      <c r="WHF5" s="221"/>
      <c r="WHG5" s="221"/>
      <c r="WHH5" s="221"/>
      <c r="WHI5" s="221"/>
      <c r="WHJ5" s="221"/>
      <c r="WHK5" s="221"/>
      <c r="WHL5" s="221"/>
      <c r="WHM5" s="221"/>
      <c r="WHN5" s="221"/>
      <c r="WHO5" s="221"/>
      <c r="WHP5" s="221"/>
      <c r="WHQ5" s="221"/>
      <c r="WHR5" s="221"/>
      <c r="WHS5" s="221"/>
      <c r="WHT5" s="221"/>
      <c r="WHU5" s="221"/>
      <c r="WHV5" s="221"/>
      <c r="WHW5" s="221"/>
      <c r="WHX5" s="221"/>
      <c r="WHY5" s="221"/>
      <c r="WHZ5" s="221"/>
      <c r="WIA5" s="221"/>
      <c r="WIB5" s="221"/>
      <c r="WIC5" s="221"/>
      <c r="WID5" s="221"/>
      <c r="WIE5" s="221"/>
      <c r="WIF5" s="221"/>
      <c r="WIG5" s="221"/>
      <c r="WIH5" s="221"/>
      <c r="WII5" s="221"/>
      <c r="WIJ5" s="221"/>
      <c r="WIK5" s="221"/>
      <c r="WIL5" s="221"/>
      <c r="WIM5" s="221"/>
      <c r="WIN5" s="221"/>
      <c r="WIO5" s="221"/>
      <c r="WIP5" s="221"/>
      <c r="WIQ5" s="221"/>
      <c r="WIR5" s="221"/>
      <c r="WIS5" s="221"/>
      <c r="WIT5" s="221"/>
      <c r="WIU5" s="221"/>
      <c r="WIV5" s="221"/>
      <c r="WIW5" s="221"/>
      <c r="WIX5" s="221"/>
      <c r="WIY5" s="221"/>
      <c r="WIZ5" s="221"/>
      <c r="WJA5" s="221"/>
      <c r="WJB5" s="221"/>
      <c r="WJC5" s="221"/>
      <c r="WJD5" s="221"/>
      <c r="WJE5" s="221"/>
      <c r="WJF5" s="221"/>
      <c r="WJG5" s="221"/>
      <c r="WJH5" s="221"/>
      <c r="WJI5" s="221"/>
      <c r="WJJ5" s="221"/>
      <c r="WJK5" s="221"/>
      <c r="WJL5" s="221"/>
      <c r="WJM5" s="221"/>
      <c r="WJN5" s="221"/>
      <c r="WJO5" s="221"/>
      <c r="WJP5" s="221"/>
      <c r="WJQ5" s="221"/>
      <c r="WJR5" s="221"/>
      <c r="WJS5" s="221"/>
      <c r="WJT5" s="221"/>
      <c r="WJU5" s="221"/>
      <c r="WJV5" s="221"/>
      <c r="WJW5" s="221"/>
      <c r="WJX5" s="221"/>
      <c r="WJY5" s="221"/>
      <c r="WJZ5" s="221"/>
      <c r="WKA5" s="221"/>
      <c r="WKB5" s="221"/>
      <c r="WKC5" s="221"/>
      <c r="WKD5" s="221"/>
      <c r="WKE5" s="221"/>
      <c r="WKF5" s="221"/>
      <c r="WKG5" s="221"/>
      <c r="WKH5" s="221"/>
      <c r="WKI5" s="221"/>
      <c r="WKJ5" s="221"/>
      <c r="WKK5" s="221"/>
      <c r="WKL5" s="221"/>
      <c r="WKM5" s="221"/>
      <c r="WKN5" s="221"/>
      <c r="WKO5" s="221"/>
      <c r="WKP5" s="221"/>
      <c r="WKQ5" s="221"/>
      <c r="WKR5" s="221"/>
      <c r="WKS5" s="221"/>
      <c r="WKT5" s="221"/>
      <c r="WKU5" s="221"/>
      <c r="WKV5" s="221"/>
      <c r="WKW5" s="221"/>
      <c r="WKX5" s="221"/>
      <c r="WKY5" s="221"/>
      <c r="WKZ5" s="221"/>
      <c r="WLA5" s="221"/>
      <c r="WLB5" s="221"/>
      <c r="WLC5" s="221"/>
      <c r="WLD5" s="221"/>
      <c r="WLE5" s="221"/>
      <c r="WLF5" s="221"/>
      <c r="WLG5" s="221"/>
      <c r="WLH5" s="221"/>
      <c r="WLI5" s="221"/>
      <c r="WLJ5" s="221"/>
      <c r="WLK5" s="221"/>
      <c r="WLL5" s="221"/>
      <c r="WLM5" s="221"/>
      <c r="WLN5" s="221"/>
      <c r="WLO5" s="221"/>
      <c r="WLP5" s="221"/>
      <c r="WLQ5" s="221"/>
      <c r="WLR5" s="221"/>
      <c r="WLS5" s="221"/>
      <c r="WLT5" s="221"/>
      <c r="WLU5" s="221"/>
      <c r="WLV5" s="221"/>
      <c r="WLW5" s="221"/>
      <c r="WLX5" s="221"/>
      <c r="WLY5" s="221"/>
      <c r="WLZ5" s="221"/>
      <c r="WMA5" s="221"/>
      <c r="WMB5" s="221"/>
      <c r="WMC5" s="221"/>
      <c r="WMD5" s="221"/>
      <c r="WME5" s="221"/>
      <c r="WMF5" s="221"/>
      <c r="WMG5" s="221"/>
      <c r="WMH5" s="221"/>
      <c r="WMI5" s="221"/>
      <c r="WMJ5" s="221"/>
      <c r="WMK5" s="221"/>
      <c r="WML5" s="221"/>
      <c r="WMM5" s="221"/>
      <c r="WMN5" s="221"/>
      <c r="WMO5" s="221"/>
      <c r="WMP5" s="221"/>
      <c r="WMQ5" s="221"/>
      <c r="WMR5" s="221"/>
      <c r="WMS5" s="221"/>
      <c r="WMT5" s="221"/>
      <c r="WMU5" s="221"/>
      <c r="WMV5" s="221"/>
      <c r="WMW5" s="221"/>
      <c r="WMX5" s="221"/>
      <c r="WMY5" s="221"/>
      <c r="WMZ5" s="221"/>
      <c r="WNA5" s="221"/>
      <c r="WNB5" s="221"/>
      <c r="WNC5" s="221"/>
      <c r="WND5" s="221"/>
      <c r="WNE5" s="221"/>
      <c r="WNF5" s="221"/>
      <c r="WNG5" s="221"/>
      <c r="WNH5" s="221"/>
      <c r="WNI5" s="221"/>
      <c r="WNJ5" s="221"/>
      <c r="WNK5" s="221"/>
      <c r="WNL5" s="221"/>
      <c r="WNM5" s="221"/>
      <c r="WNN5" s="221"/>
      <c r="WNO5" s="221"/>
      <c r="WNP5" s="221"/>
      <c r="WNQ5" s="221"/>
      <c r="WNR5" s="221"/>
      <c r="WNS5" s="221"/>
      <c r="WNT5" s="221"/>
      <c r="WNU5" s="221"/>
      <c r="WNV5" s="221"/>
      <c r="WNW5" s="221"/>
      <c r="WNX5" s="221"/>
      <c r="WNY5" s="221"/>
      <c r="WNZ5" s="221"/>
      <c r="WOA5" s="221"/>
      <c r="WOB5" s="221"/>
      <c r="WOC5" s="221"/>
      <c r="WOD5" s="221"/>
      <c r="WOE5" s="221"/>
      <c r="WOF5" s="221"/>
      <c r="WOG5" s="221"/>
      <c r="WOH5" s="221"/>
      <c r="WOI5" s="221"/>
      <c r="WOJ5" s="221"/>
      <c r="WOK5" s="221"/>
      <c r="WOL5" s="221"/>
      <c r="WOM5" s="221"/>
      <c r="WON5" s="221"/>
      <c r="WOO5" s="221"/>
      <c r="WOP5" s="221"/>
      <c r="WOQ5" s="221"/>
      <c r="WOR5" s="221"/>
      <c r="WOS5" s="221"/>
      <c r="WOT5" s="221"/>
      <c r="WOU5" s="221"/>
      <c r="WOV5" s="221"/>
      <c r="WOW5" s="221"/>
      <c r="WOX5" s="221"/>
      <c r="WOY5" s="221"/>
      <c r="WOZ5" s="221"/>
      <c r="WPA5" s="221"/>
      <c r="WPB5" s="221"/>
      <c r="WPC5" s="221"/>
      <c r="WPD5" s="221"/>
      <c r="WPE5" s="221"/>
      <c r="WPF5" s="221"/>
      <c r="WPG5" s="221"/>
      <c r="WPH5" s="221"/>
      <c r="WPI5" s="221"/>
      <c r="WPJ5" s="221"/>
      <c r="WPK5" s="221"/>
      <c r="WPL5" s="221"/>
      <c r="WPM5" s="221"/>
      <c r="WPN5" s="221"/>
      <c r="WPO5" s="221"/>
      <c r="WPP5" s="221"/>
      <c r="WPQ5" s="221"/>
      <c r="WPR5" s="221"/>
      <c r="WPS5" s="221"/>
      <c r="WPT5" s="221"/>
      <c r="WPU5" s="221"/>
      <c r="WPV5" s="221"/>
      <c r="WPW5" s="221"/>
      <c r="WPX5" s="221"/>
      <c r="WPY5" s="221"/>
      <c r="WPZ5" s="221"/>
      <c r="WQA5" s="221"/>
      <c r="WQB5" s="221"/>
      <c r="WQC5" s="221"/>
      <c r="WQD5" s="221"/>
      <c r="WQE5" s="221"/>
      <c r="WQF5" s="221"/>
      <c r="WQG5" s="221"/>
      <c r="WQH5" s="221"/>
      <c r="WQI5" s="221"/>
      <c r="WQJ5" s="221"/>
      <c r="WQK5" s="221"/>
      <c r="WQL5" s="221"/>
      <c r="WQM5" s="221"/>
      <c r="WQN5" s="221"/>
      <c r="WQO5" s="221"/>
      <c r="WQP5" s="221"/>
      <c r="WQQ5" s="221"/>
      <c r="WQR5" s="221"/>
      <c r="WQS5" s="221"/>
      <c r="WQT5" s="221"/>
      <c r="WQU5" s="221"/>
      <c r="WQV5" s="221"/>
      <c r="WQW5" s="221"/>
      <c r="WQX5" s="221"/>
      <c r="WQY5" s="221"/>
      <c r="WQZ5" s="221"/>
      <c r="WRA5" s="221"/>
      <c r="WRB5" s="221"/>
      <c r="WRC5" s="221"/>
      <c r="WRD5" s="221"/>
      <c r="WRE5" s="221"/>
      <c r="WRF5" s="221"/>
      <c r="WRG5" s="221"/>
      <c r="WRH5" s="221"/>
      <c r="WRI5" s="221"/>
      <c r="WRJ5" s="221"/>
      <c r="WRK5" s="221"/>
      <c r="WRL5" s="221"/>
      <c r="WRM5" s="221"/>
      <c r="WRN5" s="221"/>
      <c r="WRO5" s="221"/>
      <c r="WRP5" s="221"/>
      <c r="WRQ5" s="221"/>
      <c r="WRR5" s="221"/>
      <c r="WRS5" s="221"/>
      <c r="WRT5" s="221"/>
      <c r="WRU5" s="221"/>
      <c r="WRV5" s="221"/>
      <c r="WRW5" s="221"/>
      <c r="WRX5" s="221"/>
      <c r="WRY5" s="221"/>
      <c r="WRZ5" s="221"/>
      <c r="WSA5" s="221"/>
      <c r="WSB5" s="221"/>
      <c r="WSC5" s="221"/>
      <c r="WSD5" s="221"/>
      <c r="WSE5" s="221"/>
      <c r="WSF5" s="221"/>
      <c r="WSG5" s="221"/>
      <c r="WSH5" s="221"/>
      <c r="WSI5" s="221"/>
      <c r="WSJ5" s="221"/>
      <c r="WSK5" s="221"/>
      <c r="WSL5" s="221"/>
      <c r="WSM5" s="221"/>
      <c r="WSN5" s="221"/>
      <c r="WSO5" s="221"/>
      <c r="WSP5" s="221"/>
      <c r="WSQ5" s="221"/>
      <c r="WSR5" s="221"/>
      <c r="WSS5" s="221"/>
      <c r="WST5" s="221"/>
      <c r="WSU5" s="221"/>
      <c r="WSV5" s="221"/>
      <c r="WSW5" s="221"/>
      <c r="WSX5" s="221"/>
      <c r="WSY5" s="221"/>
      <c r="WSZ5" s="221"/>
      <c r="WTA5" s="221"/>
      <c r="WTB5" s="221"/>
      <c r="WTC5" s="221"/>
      <c r="WTD5" s="221"/>
      <c r="WTE5" s="221"/>
      <c r="WTF5" s="221"/>
      <c r="WTG5" s="221"/>
      <c r="WTH5" s="221"/>
      <c r="WTI5" s="221"/>
      <c r="WTJ5" s="221"/>
      <c r="WTK5" s="221"/>
      <c r="WTL5" s="221"/>
      <c r="WTM5" s="221"/>
      <c r="WTN5" s="221"/>
      <c r="WTO5" s="221"/>
      <c r="WTP5" s="221"/>
      <c r="WTQ5" s="221"/>
      <c r="WTR5" s="221"/>
      <c r="WTS5" s="221"/>
      <c r="WTT5" s="221"/>
      <c r="WTU5" s="221"/>
      <c r="WTV5" s="221"/>
      <c r="WTW5" s="221"/>
      <c r="WTX5" s="221"/>
      <c r="WTY5" s="221"/>
      <c r="WTZ5" s="221"/>
      <c r="WUA5" s="221"/>
      <c r="WUB5" s="221"/>
      <c r="WUC5" s="221"/>
      <c r="WUD5" s="221"/>
      <c r="WUE5" s="221"/>
      <c r="WUF5" s="221"/>
      <c r="WUG5" s="221"/>
      <c r="WUH5" s="221"/>
      <c r="WUI5" s="221"/>
      <c r="WUJ5" s="221"/>
      <c r="WUK5" s="221"/>
      <c r="WUL5" s="221"/>
      <c r="WUM5" s="221"/>
      <c r="WUN5" s="221"/>
      <c r="WUO5" s="221"/>
      <c r="WUP5" s="221"/>
      <c r="WUQ5" s="221"/>
      <c r="WUR5" s="221"/>
      <c r="WUS5" s="221"/>
      <c r="WUT5" s="221"/>
      <c r="WUU5" s="221"/>
      <c r="WUV5" s="221"/>
      <c r="WUW5" s="221"/>
      <c r="WUX5" s="221"/>
      <c r="WUY5" s="221"/>
      <c r="WUZ5" s="221"/>
      <c r="WVA5" s="221"/>
      <c r="WVB5" s="221"/>
      <c r="WVC5" s="221"/>
      <c r="WVD5" s="221"/>
      <c r="WVE5" s="221"/>
      <c r="WVF5" s="221"/>
      <c r="WVG5" s="221"/>
      <c r="WVH5" s="221"/>
      <c r="WVI5" s="221"/>
      <c r="WVJ5" s="221"/>
      <c r="WVK5" s="221"/>
      <c r="WVL5" s="221"/>
      <c r="WVM5" s="221"/>
      <c r="WVN5" s="221"/>
      <c r="WVO5" s="221"/>
      <c r="WVP5" s="221"/>
      <c r="WVQ5" s="221"/>
      <c r="WVR5" s="221"/>
      <c r="WVS5" s="221"/>
      <c r="WVT5" s="221"/>
      <c r="WVU5" s="221"/>
      <c r="WVV5" s="221"/>
      <c r="WVW5" s="221"/>
      <c r="WVX5" s="221"/>
      <c r="WVY5" s="221"/>
      <c r="WVZ5" s="221"/>
      <c r="WWA5" s="221"/>
      <c r="WWB5" s="221"/>
      <c r="WWC5" s="221"/>
      <c r="WWD5" s="221"/>
      <c r="WWE5" s="221"/>
      <c r="WWF5" s="221"/>
      <c r="WWG5" s="221"/>
      <c r="WWH5" s="221"/>
      <c r="WWI5" s="221"/>
      <c r="WWJ5" s="221"/>
      <c r="WWK5" s="221"/>
      <c r="WWL5" s="221"/>
      <c r="WWM5" s="221"/>
      <c r="WWN5" s="221"/>
      <c r="WWO5" s="221"/>
      <c r="WWP5" s="221"/>
      <c r="WWQ5" s="221"/>
      <c r="WWR5" s="221"/>
      <c r="WWS5" s="221"/>
      <c r="WWT5" s="221"/>
      <c r="WWU5" s="221"/>
      <c r="WWV5" s="221"/>
      <c r="WWW5" s="221"/>
      <c r="WWX5" s="221"/>
      <c r="WWY5" s="221"/>
      <c r="WWZ5" s="221"/>
      <c r="WXA5" s="221"/>
      <c r="WXB5" s="221"/>
      <c r="WXC5" s="221"/>
      <c r="WXD5" s="221"/>
      <c r="WXE5" s="221"/>
      <c r="WXF5" s="221"/>
      <c r="WXG5" s="221"/>
      <c r="WXH5" s="221"/>
      <c r="WXI5" s="221"/>
      <c r="WXJ5" s="221"/>
      <c r="WXK5" s="221"/>
      <c r="WXL5" s="221"/>
      <c r="WXM5" s="221"/>
      <c r="WXN5" s="221"/>
      <c r="WXO5" s="221"/>
      <c r="WXP5" s="221"/>
      <c r="WXQ5" s="221"/>
      <c r="WXR5" s="221"/>
      <c r="WXS5" s="221"/>
      <c r="WXT5" s="221"/>
      <c r="WXU5" s="221"/>
      <c r="WXV5" s="221"/>
      <c r="WXW5" s="221"/>
      <c r="WXX5" s="221"/>
      <c r="WXY5" s="221"/>
      <c r="WXZ5" s="221"/>
      <c r="WYA5" s="221"/>
      <c r="WYB5" s="221"/>
      <c r="WYC5" s="221"/>
      <c r="WYD5" s="221"/>
      <c r="WYE5" s="221"/>
      <c r="WYF5" s="221"/>
      <c r="WYG5" s="221"/>
      <c r="WYH5" s="221"/>
      <c r="WYI5" s="221"/>
      <c r="WYJ5" s="221"/>
      <c r="WYK5" s="221"/>
      <c r="WYL5" s="221"/>
      <c r="WYM5" s="221"/>
      <c r="WYN5" s="221"/>
      <c r="WYO5" s="221"/>
      <c r="WYP5" s="221"/>
      <c r="WYQ5" s="221"/>
      <c r="WYR5" s="221"/>
      <c r="WYS5" s="221"/>
      <c r="WYT5" s="221"/>
      <c r="WYU5" s="221"/>
      <c r="WYV5" s="221"/>
      <c r="WYW5" s="221"/>
      <c r="WYX5" s="221"/>
      <c r="WYY5" s="221"/>
      <c r="WYZ5" s="221"/>
      <c r="WZA5" s="221"/>
      <c r="WZB5" s="221"/>
      <c r="WZC5" s="221"/>
      <c r="WZD5" s="221"/>
      <c r="WZE5" s="221"/>
      <c r="WZF5" s="221"/>
      <c r="WZG5" s="221"/>
      <c r="WZH5" s="221"/>
      <c r="WZI5" s="221"/>
      <c r="WZJ5" s="221"/>
      <c r="WZK5" s="221"/>
      <c r="WZL5" s="221"/>
      <c r="WZM5" s="221"/>
      <c r="WZN5" s="221"/>
      <c r="WZO5" s="221"/>
      <c r="WZP5" s="221"/>
      <c r="WZQ5" s="221"/>
      <c r="WZR5" s="221"/>
      <c r="WZS5" s="221"/>
      <c r="WZT5" s="221"/>
      <c r="WZU5" s="221"/>
      <c r="WZV5" s="221"/>
      <c r="WZW5" s="221"/>
      <c r="WZX5" s="221"/>
      <c r="WZY5" s="221"/>
      <c r="WZZ5" s="221"/>
      <c r="XAA5" s="221"/>
      <c r="XAB5" s="221"/>
      <c r="XAC5" s="221"/>
      <c r="XAD5" s="221"/>
      <c r="XAE5" s="221"/>
      <c r="XAF5" s="221"/>
      <c r="XAG5" s="221"/>
      <c r="XAH5" s="221"/>
      <c r="XAI5" s="221"/>
      <c r="XAJ5" s="221"/>
      <c r="XAK5" s="221"/>
      <c r="XAL5" s="221"/>
      <c r="XAM5" s="221"/>
      <c r="XAN5" s="221"/>
      <c r="XAO5" s="221"/>
      <c r="XAP5" s="221"/>
      <c r="XAQ5" s="221"/>
      <c r="XAR5" s="221"/>
      <c r="XAS5" s="221"/>
      <c r="XAT5" s="221"/>
      <c r="XAU5" s="221"/>
      <c r="XAV5" s="221"/>
      <c r="XAW5" s="221"/>
      <c r="XAX5" s="221"/>
      <c r="XAY5" s="221"/>
      <c r="XAZ5" s="221"/>
      <c r="XBA5" s="221"/>
      <c r="XBB5" s="221"/>
      <c r="XBC5" s="221"/>
      <c r="XBD5" s="221"/>
      <c r="XBE5" s="221"/>
      <c r="XBF5" s="221"/>
      <c r="XBG5" s="221"/>
      <c r="XBH5" s="221"/>
      <c r="XBI5" s="221"/>
      <c r="XBJ5" s="221"/>
      <c r="XBK5" s="221"/>
      <c r="XBL5" s="221"/>
      <c r="XBM5" s="221"/>
      <c r="XBN5" s="221"/>
      <c r="XBO5" s="221"/>
      <c r="XBP5" s="221"/>
      <c r="XBQ5" s="221"/>
      <c r="XBR5" s="221"/>
      <c r="XBS5" s="221"/>
      <c r="XBT5" s="221"/>
      <c r="XBU5" s="221"/>
      <c r="XBV5" s="221"/>
      <c r="XBW5" s="221"/>
      <c r="XBX5" s="221"/>
      <c r="XBY5" s="221"/>
      <c r="XBZ5" s="221"/>
      <c r="XCA5" s="221"/>
      <c r="XCB5" s="221"/>
      <c r="XCC5" s="221"/>
      <c r="XCD5" s="221"/>
      <c r="XCE5" s="221"/>
      <c r="XCF5" s="221"/>
      <c r="XCG5" s="221"/>
      <c r="XCH5" s="221"/>
      <c r="XCI5" s="221"/>
      <c r="XCJ5" s="221"/>
      <c r="XCK5" s="221"/>
      <c r="XCL5" s="221"/>
      <c r="XCM5" s="221"/>
      <c r="XCN5" s="221"/>
      <c r="XCO5" s="221"/>
      <c r="XCP5" s="221"/>
      <c r="XCQ5" s="221"/>
      <c r="XCR5" s="221"/>
      <c r="XCS5" s="221"/>
      <c r="XCT5" s="221"/>
      <c r="XCU5" s="221"/>
      <c r="XCV5" s="221"/>
      <c r="XCW5" s="221"/>
      <c r="XCX5" s="221"/>
      <c r="XCY5" s="221"/>
      <c r="XCZ5" s="221"/>
      <c r="XDA5" s="221"/>
      <c r="XDB5" s="221"/>
      <c r="XDC5" s="221"/>
      <c r="XDD5" s="221"/>
      <c r="XDE5" s="221"/>
      <c r="XDF5" s="221"/>
      <c r="XDG5" s="221"/>
      <c r="XDH5" s="221"/>
      <c r="XDI5" s="221"/>
      <c r="XDJ5" s="221"/>
      <c r="XDK5" s="221"/>
      <c r="XDL5" s="221"/>
      <c r="XDM5" s="221"/>
      <c r="XDN5" s="221"/>
      <c r="XDO5" s="221"/>
      <c r="XDP5" s="221"/>
      <c r="XDQ5" s="221"/>
      <c r="XDR5" s="221"/>
      <c r="XDS5" s="221"/>
      <c r="XDT5" s="221"/>
      <c r="XDU5" s="221"/>
      <c r="XDV5" s="221"/>
      <c r="XDW5" s="221"/>
      <c r="XDX5" s="221"/>
      <c r="XDY5" s="221"/>
      <c r="XDZ5" s="221"/>
      <c r="XEA5" s="221"/>
      <c r="XEB5" s="221"/>
      <c r="XEC5" s="221"/>
      <c r="XED5" s="221"/>
      <c r="XEE5" s="221"/>
      <c r="XEF5" s="221"/>
      <c r="XEG5" s="221"/>
      <c r="XEH5" s="221"/>
      <c r="XEI5" s="221"/>
      <c r="XEJ5" s="221"/>
      <c r="XEK5" s="221"/>
      <c r="XEL5" s="221"/>
      <c r="XEM5" s="221"/>
      <c r="XEN5" s="221"/>
      <c r="XEO5" s="221"/>
      <c r="XEP5" s="221"/>
      <c r="XEQ5" s="221"/>
      <c r="XER5" s="221"/>
      <c r="XES5" s="221"/>
      <c r="XET5" s="221"/>
    </row>
    <row r="6" s="169" customFormat="1" ht="32" customHeight="1" spans="1:16374">
      <c r="A6" s="200"/>
      <c r="B6" s="201" t="s">
        <v>165</v>
      </c>
      <c r="C6" s="202"/>
      <c r="D6" s="202"/>
      <c r="E6" s="202"/>
      <c r="F6" s="203"/>
      <c r="G6" s="204">
        <f>SUM(G7:G23)</f>
        <v>13883275.5</v>
      </c>
      <c r="H6" s="205"/>
      <c r="I6" s="216"/>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171"/>
      <c r="IK6" s="171"/>
      <c r="IL6" s="171"/>
      <c r="IM6" s="171"/>
      <c r="IN6" s="171"/>
      <c r="IO6" s="171"/>
      <c r="IP6" s="171"/>
      <c r="IQ6" s="171"/>
      <c r="IR6" s="171"/>
      <c r="IS6" s="171"/>
      <c r="IT6" s="171"/>
      <c r="IU6" s="171"/>
      <c r="IV6" s="171"/>
      <c r="IW6" s="171"/>
      <c r="IX6" s="171"/>
      <c r="IY6" s="171"/>
      <c r="IZ6" s="171"/>
      <c r="JA6" s="171"/>
      <c r="JB6" s="171"/>
      <c r="JC6" s="171"/>
      <c r="JD6" s="171"/>
      <c r="JE6" s="171"/>
      <c r="JF6" s="171"/>
      <c r="JG6" s="171"/>
      <c r="JH6" s="171"/>
      <c r="JI6" s="171"/>
      <c r="JJ6" s="171"/>
      <c r="JK6" s="171"/>
      <c r="JL6" s="171"/>
      <c r="JM6" s="171"/>
      <c r="JN6" s="171"/>
      <c r="JO6" s="171"/>
      <c r="JP6" s="171"/>
      <c r="JQ6" s="171"/>
      <c r="JR6" s="171"/>
      <c r="JS6" s="171"/>
      <c r="JT6" s="171"/>
      <c r="JU6" s="171"/>
      <c r="JV6" s="171"/>
      <c r="JW6" s="171"/>
      <c r="JX6" s="171"/>
      <c r="JY6" s="171"/>
      <c r="JZ6" s="171"/>
      <c r="KA6" s="171"/>
      <c r="KB6" s="171"/>
      <c r="KC6" s="171"/>
      <c r="KD6" s="171"/>
      <c r="KE6" s="171"/>
      <c r="KF6" s="171"/>
      <c r="KG6" s="171"/>
      <c r="KH6" s="171"/>
      <c r="KI6" s="171"/>
      <c r="KJ6" s="171"/>
      <c r="KK6" s="171"/>
      <c r="KL6" s="171"/>
      <c r="KM6" s="171"/>
      <c r="KN6" s="171"/>
      <c r="KO6" s="171"/>
      <c r="KP6" s="171"/>
      <c r="KQ6" s="171"/>
      <c r="KR6" s="171"/>
      <c r="KS6" s="171"/>
      <c r="KT6" s="171"/>
      <c r="KU6" s="171"/>
      <c r="KV6" s="171"/>
      <c r="KW6" s="171"/>
      <c r="KX6" s="171"/>
      <c r="KY6" s="171"/>
      <c r="KZ6" s="171"/>
      <c r="LA6" s="171"/>
      <c r="LB6" s="171"/>
      <c r="LC6" s="171"/>
      <c r="LD6" s="171"/>
      <c r="LE6" s="171"/>
      <c r="LF6" s="171"/>
      <c r="LG6" s="171"/>
      <c r="LH6" s="171"/>
      <c r="LI6" s="171"/>
      <c r="LJ6" s="171"/>
      <c r="LK6" s="171"/>
      <c r="LL6" s="171"/>
      <c r="LM6" s="171"/>
      <c r="LN6" s="171"/>
      <c r="LO6" s="171"/>
      <c r="LP6" s="171"/>
      <c r="LQ6" s="171"/>
      <c r="LR6" s="171"/>
      <c r="LS6" s="171"/>
      <c r="LT6" s="171"/>
      <c r="LU6" s="171"/>
      <c r="LV6" s="171"/>
      <c r="LW6" s="171"/>
      <c r="LX6" s="171"/>
      <c r="LY6" s="171"/>
      <c r="LZ6" s="171"/>
      <c r="MA6" s="171"/>
      <c r="MB6" s="171"/>
      <c r="MC6" s="171"/>
      <c r="MD6" s="171"/>
      <c r="ME6" s="171"/>
      <c r="MF6" s="171"/>
      <c r="MG6" s="171"/>
      <c r="MH6" s="171"/>
      <c r="MI6" s="171"/>
      <c r="MJ6" s="171"/>
      <c r="MK6" s="171"/>
      <c r="ML6" s="171"/>
      <c r="MM6" s="171"/>
      <c r="MN6" s="171"/>
      <c r="MO6" s="171"/>
      <c r="MP6" s="171"/>
      <c r="MQ6" s="171"/>
      <c r="MR6" s="171"/>
      <c r="MS6" s="171"/>
      <c r="MT6" s="171"/>
      <c r="MU6" s="171"/>
      <c r="MV6" s="171"/>
      <c r="MW6" s="171"/>
      <c r="MX6" s="171"/>
      <c r="MY6" s="171"/>
      <c r="MZ6" s="171"/>
      <c r="NA6" s="171"/>
      <c r="NB6" s="171"/>
      <c r="NC6" s="171"/>
      <c r="ND6" s="171"/>
      <c r="NE6" s="171"/>
      <c r="NF6" s="171"/>
      <c r="NG6" s="171"/>
      <c r="NH6" s="171"/>
      <c r="NI6" s="171"/>
      <c r="NJ6" s="171"/>
      <c r="NK6" s="171"/>
      <c r="NL6" s="171"/>
      <c r="NM6" s="171"/>
      <c r="NN6" s="171"/>
      <c r="NO6" s="171"/>
      <c r="NP6" s="171"/>
      <c r="NQ6" s="171"/>
      <c r="NR6" s="171"/>
      <c r="NS6" s="171"/>
      <c r="NT6" s="171"/>
      <c r="NU6" s="171"/>
      <c r="NV6" s="171"/>
      <c r="NW6" s="171"/>
      <c r="NX6" s="171"/>
      <c r="NY6" s="171"/>
      <c r="NZ6" s="171"/>
      <c r="OA6" s="171"/>
      <c r="OB6" s="171"/>
      <c r="OC6" s="171"/>
      <c r="OD6" s="171"/>
      <c r="OE6" s="171"/>
      <c r="OF6" s="171"/>
      <c r="OG6" s="171"/>
      <c r="OH6" s="171"/>
      <c r="OI6" s="171"/>
      <c r="OJ6" s="171"/>
      <c r="OK6" s="171"/>
      <c r="OL6" s="171"/>
      <c r="OM6" s="171"/>
      <c r="ON6" s="171"/>
      <c r="OO6" s="171"/>
      <c r="OP6" s="171"/>
      <c r="OQ6" s="171"/>
      <c r="OR6" s="171"/>
      <c r="OS6" s="171"/>
      <c r="OT6" s="171"/>
      <c r="OU6" s="171"/>
      <c r="OV6" s="171"/>
      <c r="OW6" s="171"/>
      <c r="OX6" s="171"/>
      <c r="OY6" s="171"/>
      <c r="OZ6" s="171"/>
      <c r="PA6" s="171"/>
      <c r="PB6" s="171"/>
      <c r="PC6" s="171"/>
      <c r="PD6" s="171"/>
      <c r="PE6" s="171"/>
      <c r="PF6" s="171"/>
      <c r="PG6" s="171"/>
      <c r="PH6" s="171"/>
      <c r="PI6" s="171"/>
      <c r="PJ6" s="171"/>
      <c r="PK6" s="171"/>
      <c r="PL6" s="171"/>
      <c r="PM6" s="171"/>
      <c r="PN6" s="171"/>
      <c r="PO6" s="171"/>
      <c r="PP6" s="171"/>
      <c r="PQ6" s="171"/>
      <c r="PR6" s="171"/>
      <c r="PS6" s="171"/>
      <c r="PT6" s="171"/>
      <c r="PU6" s="171"/>
      <c r="PV6" s="171"/>
      <c r="PW6" s="171"/>
      <c r="PX6" s="171"/>
      <c r="PY6" s="171"/>
      <c r="PZ6" s="171"/>
      <c r="QA6" s="171"/>
      <c r="QB6" s="171"/>
      <c r="QC6" s="171"/>
      <c r="QD6" s="171"/>
      <c r="QE6" s="171"/>
      <c r="QF6" s="171"/>
      <c r="QG6" s="171"/>
      <c r="QH6" s="171"/>
      <c r="QI6" s="171"/>
      <c r="QJ6" s="171"/>
      <c r="QK6" s="171"/>
      <c r="QL6" s="171"/>
      <c r="QM6" s="171"/>
      <c r="QN6" s="171"/>
      <c r="QO6" s="171"/>
      <c r="QP6" s="171"/>
      <c r="QQ6" s="171"/>
      <c r="QR6" s="171"/>
      <c r="QS6" s="171"/>
      <c r="QT6" s="171"/>
      <c r="QU6" s="171"/>
      <c r="QV6" s="171"/>
      <c r="QW6" s="171"/>
      <c r="QX6" s="171"/>
      <c r="QY6" s="171"/>
      <c r="QZ6" s="171"/>
      <c r="RA6" s="171"/>
      <c r="RB6" s="171"/>
      <c r="RC6" s="171"/>
      <c r="RD6" s="171"/>
      <c r="RE6" s="171"/>
      <c r="RF6" s="171"/>
      <c r="RG6" s="171"/>
      <c r="RH6" s="171"/>
      <c r="RI6" s="171"/>
      <c r="RJ6" s="171"/>
      <c r="RK6" s="171"/>
      <c r="RL6" s="171"/>
      <c r="RM6" s="171"/>
      <c r="RN6" s="171"/>
      <c r="RO6" s="171"/>
      <c r="RP6" s="171"/>
      <c r="RQ6" s="171"/>
      <c r="RR6" s="171"/>
      <c r="RS6" s="171"/>
      <c r="RT6" s="171"/>
      <c r="RU6" s="171"/>
      <c r="RV6" s="171"/>
      <c r="RW6" s="171"/>
      <c r="RX6" s="171"/>
      <c r="RY6" s="171"/>
      <c r="RZ6" s="171"/>
      <c r="SA6" s="171"/>
      <c r="SB6" s="171"/>
      <c r="SC6" s="171"/>
      <c r="SD6" s="171"/>
      <c r="SE6" s="171"/>
      <c r="SF6" s="171"/>
      <c r="SG6" s="171"/>
      <c r="SH6" s="171"/>
      <c r="SI6" s="171"/>
      <c r="SJ6" s="171"/>
      <c r="SK6" s="171"/>
      <c r="SL6" s="171"/>
      <c r="SM6" s="171"/>
      <c r="SN6" s="171"/>
      <c r="SO6" s="171"/>
      <c r="SP6" s="171"/>
      <c r="SQ6" s="171"/>
      <c r="SR6" s="171"/>
      <c r="SS6" s="171"/>
      <c r="ST6" s="171"/>
      <c r="SU6" s="171"/>
      <c r="SV6" s="171"/>
      <c r="SW6" s="171"/>
      <c r="SX6" s="171"/>
      <c r="SY6" s="171"/>
      <c r="SZ6" s="171"/>
      <c r="TA6" s="171"/>
      <c r="TB6" s="171"/>
      <c r="TC6" s="171"/>
      <c r="TD6" s="171"/>
      <c r="TE6" s="171"/>
      <c r="TF6" s="171"/>
      <c r="TG6" s="171"/>
      <c r="TH6" s="171"/>
      <c r="TI6" s="171"/>
      <c r="TJ6" s="171"/>
      <c r="TK6" s="171"/>
      <c r="TL6" s="171"/>
      <c r="TM6" s="171"/>
      <c r="TN6" s="171"/>
      <c r="TO6" s="171"/>
      <c r="TP6" s="171"/>
      <c r="TQ6" s="171"/>
      <c r="TR6" s="171"/>
      <c r="TS6" s="171"/>
      <c r="TT6" s="171"/>
      <c r="TU6" s="171"/>
      <c r="TV6" s="171"/>
      <c r="TW6" s="171"/>
      <c r="TX6" s="171"/>
      <c r="TY6" s="171"/>
      <c r="TZ6" s="171"/>
      <c r="UA6" s="171"/>
      <c r="UB6" s="171"/>
      <c r="UC6" s="171"/>
      <c r="UD6" s="171"/>
      <c r="UE6" s="171"/>
      <c r="UF6" s="171"/>
      <c r="UG6" s="171"/>
      <c r="UH6" s="171"/>
      <c r="UI6" s="171"/>
      <c r="UJ6" s="171"/>
      <c r="UK6" s="171"/>
      <c r="UL6" s="171"/>
      <c r="UM6" s="171"/>
      <c r="UN6" s="171"/>
      <c r="UO6" s="171"/>
      <c r="UP6" s="171"/>
      <c r="UQ6" s="171"/>
      <c r="UR6" s="171"/>
      <c r="US6" s="171"/>
      <c r="UT6" s="171"/>
      <c r="UU6" s="171"/>
      <c r="UV6" s="171"/>
      <c r="UW6" s="171"/>
      <c r="UX6" s="171"/>
      <c r="UY6" s="171"/>
      <c r="UZ6" s="171"/>
      <c r="VA6" s="171"/>
      <c r="VB6" s="171"/>
      <c r="VC6" s="171"/>
      <c r="VD6" s="171"/>
      <c r="VE6" s="171"/>
      <c r="VF6" s="171"/>
      <c r="VG6" s="171"/>
      <c r="VH6" s="171"/>
      <c r="VI6" s="171"/>
      <c r="VJ6" s="171"/>
      <c r="VK6" s="171"/>
      <c r="VL6" s="171"/>
      <c r="VM6" s="171"/>
      <c r="VN6" s="171"/>
      <c r="VO6" s="171"/>
      <c r="VP6" s="171"/>
      <c r="VQ6" s="171"/>
      <c r="VR6" s="171"/>
      <c r="VS6" s="171"/>
      <c r="VT6" s="171"/>
      <c r="VU6" s="171"/>
      <c r="VV6" s="171"/>
      <c r="VW6" s="171"/>
      <c r="VX6" s="171"/>
      <c r="VY6" s="171"/>
      <c r="VZ6" s="171"/>
      <c r="WA6" s="171"/>
      <c r="WB6" s="171"/>
      <c r="WC6" s="171"/>
      <c r="WD6" s="171"/>
      <c r="WE6" s="171"/>
      <c r="WF6" s="171"/>
      <c r="WG6" s="171"/>
      <c r="WH6" s="171"/>
      <c r="WI6" s="171"/>
      <c r="WJ6" s="171"/>
      <c r="WK6" s="171"/>
      <c r="WL6" s="171"/>
      <c r="WM6" s="171"/>
      <c r="WN6" s="171"/>
      <c r="WO6" s="171"/>
      <c r="WP6" s="171"/>
      <c r="WQ6" s="171"/>
      <c r="WR6" s="171"/>
      <c r="WS6" s="171"/>
      <c r="WT6" s="171"/>
      <c r="WU6" s="171"/>
      <c r="WV6" s="171"/>
      <c r="WW6" s="171"/>
      <c r="WX6" s="171"/>
      <c r="WY6" s="171"/>
      <c r="WZ6" s="171"/>
      <c r="XA6" s="171"/>
      <c r="XB6" s="171"/>
      <c r="XC6" s="171"/>
      <c r="XD6" s="171"/>
      <c r="XE6" s="171"/>
      <c r="XF6" s="171"/>
      <c r="XG6" s="171"/>
      <c r="XH6" s="171"/>
      <c r="XI6" s="171"/>
      <c r="XJ6" s="171"/>
      <c r="XK6" s="171"/>
      <c r="XL6" s="171"/>
      <c r="XM6" s="171"/>
      <c r="XN6" s="171"/>
      <c r="XO6" s="171"/>
      <c r="XP6" s="171"/>
      <c r="XQ6" s="171"/>
      <c r="XR6" s="171"/>
      <c r="XS6" s="171"/>
      <c r="XT6" s="171"/>
      <c r="XU6" s="171"/>
      <c r="XV6" s="171"/>
      <c r="XW6" s="171"/>
      <c r="XX6" s="171"/>
      <c r="XY6" s="171"/>
      <c r="XZ6" s="171"/>
      <c r="YA6" s="171"/>
      <c r="YB6" s="171"/>
      <c r="YC6" s="171"/>
      <c r="YD6" s="171"/>
      <c r="YE6" s="171"/>
      <c r="YF6" s="171"/>
      <c r="YG6" s="171"/>
      <c r="YH6" s="171"/>
      <c r="YI6" s="171"/>
      <c r="YJ6" s="171"/>
      <c r="YK6" s="171"/>
      <c r="YL6" s="171"/>
      <c r="YM6" s="171"/>
      <c r="YN6" s="171"/>
      <c r="YO6" s="171"/>
      <c r="YP6" s="171"/>
      <c r="YQ6" s="171"/>
      <c r="YR6" s="171"/>
      <c r="YS6" s="171"/>
      <c r="YT6" s="171"/>
      <c r="YU6" s="171"/>
      <c r="YV6" s="171"/>
      <c r="YW6" s="171"/>
      <c r="YX6" s="171"/>
      <c r="YY6" s="171"/>
      <c r="YZ6" s="171"/>
      <c r="ZA6" s="171"/>
      <c r="ZB6" s="171"/>
      <c r="ZC6" s="171"/>
      <c r="ZD6" s="171"/>
      <c r="ZE6" s="171"/>
      <c r="ZF6" s="171"/>
      <c r="ZG6" s="171"/>
      <c r="ZH6" s="171"/>
      <c r="ZI6" s="171"/>
      <c r="ZJ6" s="171"/>
      <c r="ZK6" s="171"/>
      <c r="ZL6" s="171"/>
      <c r="ZM6" s="171"/>
      <c r="ZN6" s="171"/>
      <c r="ZO6" s="171"/>
      <c r="ZP6" s="171"/>
      <c r="ZQ6" s="171"/>
      <c r="ZR6" s="171"/>
      <c r="ZS6" s="171"/>
      <c r="ZT6" s="171"/>
      <c r="ZU6" s="171"/>
      <c r="ZV6" s="171"/>
      <c r="ZW6" s="171"/>
      <c r="ZX6" s="171"/>
      <c r="ZY6" s="171"/>
      <c r="ZZ6" s="171"/>
      <c r="AAA6" s="171"/>
      <c r="AAB6" s="171"/>
      <c r="AAC6" s="171"/>
      <c r="AAD6" s="171"/>
      <c r="AAE6" s="171"/>
      <c r="AAF6" s="171"/>
      <c r="AAG6" s="171"/>
      <c r="AAH6" s="171"/>
      <c r="AAI6" s="171"/>
      <c r="AAJ6" s="171"/>
      <c r="AAK6" s="171"/>
      <c r="AAL6" s="171"/>
      <c r="AAM6" s="171"/>
      <c r="AAN6" s="171"/>
      <c r="AAO6" s="171"/>
      <c r="AAP6" s="171"/>
      <c r="AAQ6" s="171"/>
      <c r="AAR6" s="171"/>
      <c r="AAS6" s="171"/>
      <c r="AAT6" s="171"/>
      <c r="AAU6" s="171"/>
      <c r="AAV6" s="171"/>
      <c r="AAW6" s="171"/>
      <c r="AAX6" s="171"/>
      <c r="AAY6" s="171"/>
      <c r="AAZ6" s="171"/>
      <c r="ABA6" s="171"/>
      <c r="ABB6" s="171"/>
      <c r="ABC6" s="171"/>
      <c r="ABD6" s="171"/>
      <c r="ABE6" s="171"/>
      <c r="ABF6" s="171"/>
      <c r="ABG6" s="171"/>
      <c r="ABH6" s="171"/>
      <c r="ABI6" s="171"/>
      <c r="ABJ6" s="171"/>
      <c r="ABK6" s="171"/>
      <c r="ABL6" s="171"/>
      <c r="ABM6" s="171"/>
      <c r="ABN6" s="171"/>
      <c r="ABO6" s="171"/>
      <c r="ABP6" s="171"/>
      <c r="ABQ6" s="171"/>
      <c r="ABR6" s="171"/>
      <c r="ABS6" s="171"/>
      <c r="ABT6" s="171"/>
      <c r="ABU6" s="171"/>
      <c r="ABV6" s="171"/>
      <c r="ABW6" s="171"/>
      <c r="ABX6" s="171"/>
      <c r="ABY6" s="171"/>
      <c r="ABZ6" s="171"/>
      <c r="ACA6" s="171"/>
      <c r="ACB6" s="171"/>
      <c r="ACC6" s="171"/>
      <c r="ACD6" s="171"/>
      <c r="ACE6" s="171"/>
      <c r="ACF6" s="171"/>
      <c r="ACG6" s="171"/>
      <c r="ACH6" s="171"/>
      <c r="ACI6" s="171"/>
      <c r="ACJ6" s="171"/>
      <c r="ACK6" s="171"/>
      <c r="ACL6" s="171"/>
      <c r="ACM6" s="171"/>
      <c r="ACN6" s="171"/>
      <c r="ACO6" s="171"/>
      <c r="ACP6" s="171"/>
      <c r="ACQ6" s="171"/>
      <c r="ACR6" s="171"/>
      <c r="ACS6" s="171"/>
      <c r="ACT6" s="171"/>
      <c r="ACU6" s="171"/>
      <c r="ACV6" s="171"/>
      <c r="ACW6" s="171"/>
      <c r="ACX6" s="171"/>
      <c r="ACY6" s="171"/>
      <c r="ACZ6" s="171"/>
      <c r="ADA6" s="171"/>
      <c r="ADB6" s="171"/>
      <c r="ADC6" s="171"/>
      <c r="ADD6" s="171"/>
      <c r="ADE6" s="171"/>
      <c r="ADF6" s="171"/>
      <c r="ADG6" s="171"/>
      <c r="ADH6" s="171"/>
      <c r="ADI6" s="171"/>
      <c r="ADJ6" s="171"/>
      <c r="ADK6" s="171"/>
      <c r="ADL6" s="171"/>
      <c r="ADM6" s="171"/>
      <c r="ADN6" s="171"/>
      <c r="ADO6" s="171"/>
      <c r="ADP6" s="171"/>
      <c r="ADQ6" s="171"/>
      <c r="ADR6" s="171"/>
      <c r="ADS6" s="171"/>
      <c r="ADT6" s="171"/>
      <c r="ADU6" s="171"/>
      <c r="ADV6" s="171"/>
      <c r="ADW6" s="171"/>
      <c r="ADX6" s="171"/>
      <c r="ADY6" s="171"/>
      <c r="ADZ6" s="171"/>
      <c r="AEA6" s="171"/>
      <c r="AEB6" s="171"/>
      <c r="AEC6" s="171"/>
      <c r="AED6" s="171"/>
      <c r="AEE6" s="171"/>
      <c r="AEF6" s="171"/>
      <c r="AEG6" s="171"/>
      <c r="AEH6" s="171"/>
      <c r="AEI6" s="171"/>
      <c r="AEJ6" s="171"/>
      <c r="AEK6" s="171"/>
      <c r="AEL6" s="171"/>
      <c r="AEM6" s="171"/>
      <c r="AEN6" s="171"/>
      <c r="AEO6" s="171"/>
      <c r="AEP6" s="171"/>
      <c r="AEQ6" s="171"/>
      <c r="AER6" s="171"/>
      <c r="AES6" s="171"/>
      <c r="AET6" s="171"/>
      <c r="AEU6" s="171"/>
      <c r="AEV6" s="171"/>
      <c r="AEW6" s="171"/>
      <c r="AEX6" s="171"/>
      <c r="AEY6" s="171"/>
      <c r="AEZ6" s="171"/>
      <c r="AFA6" s="171"/>
      <c r="AFB6" s="171"/>
      <c r="AFC6" s="171"/>
      <c r="AFD6" s="171"/>
      <c r="AFE6" s="171"/>
      <c r="AFF6" s="171"/>
      <c r="AFG6" s="171"/>
      <c r="AFH6" s="171"/>
      <c r="AFI6" s="171"/>
      <c r="AFJ6" s="171"/>
      <c r="AFK6" s="171"/>
      <c r="AFL6" s="171"/>
      <c r="AFM6" s="171"/>
      <c r="AFN6" s="171"/>
      <c r="AFO6" s="171"/>
      <c r="AFP6" s="171"/>
      <c r="AFQ6" s="171"/>
      <c r="AFR6" s="171"/>
      <c r="AFS6" s="171"/>
      <c r="AFT6" s="171"/>
      <c r="AFU6" s="171"/>
      <c r="AFV6" s="171"/>
      <c r="AFW6" s="171"/>
      <c r="AFX6" s="171"/>
      <c r="AFY6" s="171"/>
      <c r="AFZ6" s="171"/>
      <c r="AGA6" s="171"/>
      <c r="AGB6" s="171"/>
      <c r="AGC6" s="171"/>
      <c r="AGD6" s="171"/>
      <c r="AGE6" s="171"/>
      <c r="AGF6" s="171"/>
      <c r="AGG6" s="171"/>
      <c r="AGH6" s="171"/>
      <c r="AGI6" s="171"/>
      <c r="AGJ6" s="171"/>
      <c r="AGK6" s="171"/>
      <c r="AGL6" s="171"/>
      <c r="AGM6" s="171"/>
      <c r="AGN6" s="171"/>
      <c r="AGO6" s="171"/>
      <c r="AGP6" s="171"/>
      <c r="AGQ6" s="171"/>
      <c r="AGR6" s="171"/>
      <c r="AGS6" s="171"/>
      <c r="AGT6" s="171"/>
      <c r="AGU6" s="171"/>
      <c r="AGV6" s="171"/>
      <c r="AGW6" s="171"/>
      <c r="AGX6" s="171"/>
      <c r="AGY6" s="171"/>
      <c r="AGZ6" s="171"/>
      <c r="AHA6" s="171"/>
      <c r="AHB6" s="171"/>
      <c r="AHC6" s="171"/>
      <c r="AHD6" s="171"/>
      <c r="AHE6" s="171"/>
      <c r="AHF6" s="171"/>
      <c r="AHG6" s="171"/>
      <c r="AHH6" s="171"/>
      <c r="AHI6" s="171"/>
      <c r="AHJ6" s="171"/>
      <c r="AHK6" s="171"/>
      <c r="AHL6" s="171"/>
      <c r="AHM6" s="171"/>
      <c r="AHN6" s="171"/>
      <c r="AHO6" s="171"/>
      <c r="AHP6" s="171"/>
      <c r="AHQ6" s="171"/>
      <c r="AHR6" s="171"/>
      <c r="AHS6" s="171"/>
      <c r="AHT6" s="171"/>
      <c r="AHU6" s="171"/>
      <c r="AHV6" s="171"/>
      <c r="AHW6" s="171"/>
      <c r="AHX6" s="171"/>
      <c r="AHY6" s="171"/>
      <c r="AHZ6" s="171"/>
      <c r="AIA6" s="171"/>
      <c r="AIB6" s="171"/>
      <c r="AIC6" s="171"/>
      <c r="AID6" s="171"/>
      <c r="AIE6" s="171"/>
      <c r="AIF6" s="171"/>
      <c r="AIG6" s="171"/>
      <c r="AIH6" s="171"/>
      <c r="AII6" s="171"/>
      <c r="AIJ6" s="171"/>
      <c r="AIK6" s="171"/>
      <c r="AIL6" s="171"/>
      <c r="AIM6" s="171"/>
      <c r="AIN6" s="171"/>
      <c r="AIO6" s="171"/>
      <c r="AIP6" s="171"/>
      <c r="AIQ6" s="171"/>
      <c r="AIR6" s="171"/>
      <c r="AIS6" s="171"/>
      <c r="AIT6" s="171"/>
      <c r="AIU6" s="171"/>
      <c r="AIV6" s="171"/>
      <c r="AIW6" s="171"/>
      <c r="AIX6" s="171"/>
      <c r="AIY6" s="171"/>
      <c r="AIZ6" s="171"/>
      <c r="AJA6" s="171"/>
      <c r="AJB6" s="171"/>
      <c r="AJC6" s="171"/>
      <c r="AJD6" s="171"/>
      <c r="AJE6" s="171"/>
      <c r="AJF6" s="171"/>
      <c r="AJG6" s="171"/>
      <c r="AJH6" s="171"/>
      <c r="AJI6" s="171"/>
      <c r="AJJ6" s="171"/>
      <c r="AJK6" s="171"/>
      <c r="AJL6" s="171"/>
      <c r="AJM6" s="171"/>
      <c r="AJN6" s="171"/>
      <c r="AJO6" s="171"/>
      <c r="AJP6" s="171"/>
      <c r="AJQ6" s="171"/>
      <c r="AJR6" s="171"/>
      <c r="AJS6" s="171"/>
      <c r="AJT6" s="171"/>
      <c r="AJU6" s="171"/>
      <c r="AJV6" s="171"/>
      <c r="AJW6" s="171"/>
      <c r="AJX6" s="171"/>
      <c r="AJY6" s="171"/>
      <c r="AJZ6" s="171"/>
      <c r="AKA6" s="171"/>
      <c r="AKB6" s="171"/>
      <c r="AKC6" s="171"/>
      <c r="AKD6" s="171"/>
      <c r="AKE6" s="171"/>
      <c r="AKF6" s="171"/>
      <c r="AKG6" s="171"/>
      <c r="AKH6" s="171"/>
      <c r="AKI6" s="171"/>
      <c r="AKJ6" s="171"/>
      <c r="AKK6" s="171"/>
      <c r="AKL6" s="171"/>
      <c r="AKM6" s="171"/>
      <c r="AKN6" s="171"/>
      <c r="AKO6" s="171"/>
      <c r="AKP6" s="171"/>
      <c r="AKQ6" s="171"/>
      <c r="AKR6" s="171"/>
      <c r="AKS6" s="171"/>
      <c r="AKT6" s="171"/>
      <c r="AKU6" s="171"/>
      <c r="AKV6" s="171"/>
      <c r="AKW6" s="171"/>
      <c r="AKX6" s="171"/>
      <c r="AKY6" s="171"/>
      <c r="AKZ6" s="171"/>
      <c r="ALA6" s="171"/>
      <c r="ALB6" s="171"/>
      <c r="ALC6" s="171"/>
      <c r="ALD6" s="171"/>
      <c r="ALE6" s="171"/>
      <c r="ALF6" s="171"/>
      <c r="ALG6" s="171"/>
      <c r="ALH6" s="171"/>
      <c r="ALI6" s="171"/>
      <c r="ALJ6" s="171"/>
      <c r="ALK6" s="171"/>
      <c r="ALL6" s="171"/>
      <c r="ALM6" s="171"/>
      <c r="ALN6" s="171"/>
      <c r="ALO6" s="171"/>
      <c r="ALP6" s="171"/>
      <c r="ALQ6" s="171"/>
      <c r="ALR6" s="171"/>
      <c r="ALS6" s="171"/>
      <c r="ALT6" s="171"/>
      <c r="ALU6" s="171"/>
      <c r="ALV6" s="171"/>
      <c r="ALW6" s="171"/>
      <c r="ALX6" s="171"/>
      <c r="ALY6" s="171"/>
      <c r="ALZ6" s="171"/>
      <c r="AMA6" s="171"/>
      <c r="AMB6" s="171"/>
      <c r="AMC6" s="171"/>
      <c r="AMD6" s="171"/>
      <c r="AME6" s="171"/>
      <c r="AMF6" s="171"/>
      <c r="AMG6" s="171"/>
      <c r="AMH6" s="171"/>
      <c r="AMI6" s="171"/>
      <c r="AMJ6" s="171"/>
      <c r="AMK6" s="171"/>
      <c r="AML6" s="171"/>
      <c r="AMM6" s="171"/>
      <c r="AMN6" s="171"/>
      <c r="AMO6" s="171"/>
      <c r="AMP6" s="171"/>
      <c r="AMQ6" s="171"/>
      <c r="AMR6" s="171"/>
      <c r="AMS6" s="171"/>
      <c r="AMT6" s="171"/>
      <c r="AMU6" s="171"/>
      <c r="AMV6" s="171"/>
      <c r="AMW6" s="171"/>
      <c r="AMX6" s="171"/>
      <c r="AMY6" s="171"/>
      <c r="AMZ6" s="171"/>
      <c r="ANA6" s="171"/>
      <c r="ANB6" s="171"/>
      <c r="ANC6" s="171"/>
      <c r="AND6" s="171"/>
      <c r="ANE6" s="171"/>
      <c r="ANF6" s="171"/>
      <c r="ANG6" s="171"/>
      <c r="ANH6" s="171"/>
      <c r="ANI6" s="171"/>
      <c r="ANJ6" s="171"/>
      <c r="ANK6" s="171"/>
      <c r="ANL6" s="171"/>
      <c r="ANM6" s="171"/>
      <c r="ANN6" s="171"/>
      <c r="ANO6" s="171"/>
      <c r="ANP6" s="171"/>
      <c r="ANQ6" s="171"/>
      <c r="ANR6" s="171"/>
      <c r="ANS6" s="171"/>
      <c r="ANT6" s="171"/>
      <c r="ANU6" s="171"/>
      <c r="ANV6" s="171"/>
      <c r="ANW6" s="171"/>
      <c r="ANX6" s="171"/>
      <c r="ANY6" s="171"/>
      <c r="ANZ6" s="171"/>
      <c r="AOA6" s="171"/>
      <c r="AOB6" s="171"/>
      <c r="AOC6" s="171"/>
      <c r="AOD6" s="171"/>
      <c r="AOE6" s="171"/>
      <c r="AOF6" s="171"/>
      <c r="AOG6" s="171"/>
      <c r="AOH6" s="171"/>
      <c r="AOI6" s="171"/>
      <c r="AOJ6" s="171"/>
      <c r="AOK6" s="171"/>
      <c r="AOL6" s="171"/>
      <c r="AOM6" s="171"/>
      <c r="AON6" s="171"/>
      <c r="AOO6" s="171"/>
      <c r="AOP6" s="171"/>
      <c r="AOQ6" s="171"/>
      <c r="AOR6" s="171"/>
      <c r="AOS6" s="171"/>
      <c r="AOT6" s="171"/>
      <c r="AOU6" s="171"/>
      <c r="AOV6" s="171"/>
      <c r="AOW6" s="171"/>
      <c r="AOX6" s="171"/>
      <c r="AOY6" s="171"/>
      <c r="AOZ6" s="171"/>
      <c r="APA6" s="171"/>
      <c r="APB6" s="171"/>
      <c r="APC6" s="171"/>
      <c r="APD6" s="171"/>
      <c r="APE6" s="171"/>
      <c r="APF6" s="171"/>
      <c r="APG6" s="171"/>
      <c r="APH6" s="171"/>
      <c r="API6" s="171"/>
      <c r="APJ6" s="171"/>
      <c r="APK6" s="171"/>
      <c r="APL6" s="171"/>
      <c r="APM6" s="171"/>
      <c r="APN6" s="171"/>
      <c r="APO6" s="171"/>
      <c r="APP6" s="171"/>
      <c r="APQ6" s="171"/>
      <c r="APR6" s="171"/>
      <c r="APS6" s="171"/>
      <c r="APT6" s="171"/>
      <c r="APU6" s="171"/>
      <c r="APV6" s="171"/>
      <c r="APW6" s="171"/>
      <c r="APX6" s="171"/>
      <c r="APY6" s="171"/>
      <c r="APZ6" s="171"/>
      <c r="AQA6" s="171"/>
      <c r="AQB6" s="171"/>
      <c r="AQC6" s="171"/>
      <c r="AQD6" s="171"/>
      <c r="AQE6" s="171"/>
      <c r="AQF6" s="171"/>
      <c r="AQG6" s="171"/>
      <c r="AQH6" s="171"/>
      <c r="AQI6" s="171"/>
      <c r="AQJ6" s="171"/>
      <c r="AQK6" s="171"/>
      <c r="AQL6" s="171"/>
      <c r="AQM6" s="171"/>
      <c r="AQN6" s="171"/>
      <c r="AQO6" s="171"/>
      <c r="AQP6" s="171"/>
      <c r="AQQ6" s="171"/>
      <c r="AQR6" s="171"/>
      <c r="AQS6" s="171"/>
      <c r="AQT6" s="171"/>
      <c r="AQU6" s="171"/>
      <c r="AQV6" s="171"/>
      <c r="AQW6" s="171"/>
      <c r="AQX6" s="171"/>
      <c r="AQY6" s="171"/>
      <c r="AQZ6" s="171"/>
      <c r="ARA6" s="171"/>
      <c r="ARB6" s="171"/>
      <c r="ARC6" s="171"/>
      <c r="ARD6" s="171"/>
      <c r="ARE6" s="171"/>
      <c r="ARF6" s="171"/>
      <c r="ARG6" s="171"/>
      <c r="ARH6" s="171"/>
      <c r="ARI6" s="171"/>
      <c r="ARJ6" s="171"/>
      <c r="ARK6" s="171"/>
      <c r="ARL6" s="171"/>
      <c r="ARM6" s="171"/>
      <c r="ARN6" s="171"/>
      <c r="ARO6" s="171"/>
      <c r="ARP6" s="171"/>
      <c r="ARQ6" s="171"/>
      <c r="ARR6" s="171"/>
      <c r="ARS6" s="171"/>
      <c r="ART6" s="171"/>
      <c r="ARU6" s="171"/>
      <c r="ARV6" s="171"/>
      <c r="ARW6" s="171"/>
      <c r="ARX6" s="171"/>
      <c r="ARY6" s="171"/>
      <c r="ARZ6" s="171"/>
      <c r="ASA6" s="171"/>
      <c r="ASB6" s="171"/>
      <c r="ASC6" s="171"/>
      <c r="ASD6" s="171"/>
      <c r="ASE6" s="171"/>
      <c r="ASF6" s="171"/>
      <c r="ASG6" s="171"/>
      <c r="ASH6" s="171"/>
      <c r="ASI6" s="171"/>
      <c r="ASJ6" s="171"/>
      <c r="ASK6" s="171"/>
      <c r="ASL6" s="171"/>
      <c r="ASM6" s="171"/>
      <c r="ASN6" s="171"/>
      <c r="ASO6" s="171"/>
      <c r="ASP6" s="171"/>
      <c r="ASQ6" s="171"/>
      <c r="ASR6" s="171"/>
      <c r="ASS6" s="171"/>
      <c r="AST6" s="171"/>
      <c r="ASU6" s="171"/>
      <c r="ASV6" s="171"/>
      <c r="ASW6" s="171"/>
      <c r="ASX6" s="171"/>
      <c r="ASY6" s="171"/>
      <c r="ASZ6" s="171"/>
      <c r="ATA6" s="171"/>
      <c r="ATB6" s="171"/>
      <c r="ATC6" s="171"/>
      <c r="ATD6" s="171"/>
      <c r="ATE6" s="171"/>
      <c r="ATF6" s="171"/>
      <c r="ATG6" s="171"/>
      <c r="ATH6" s="171"/>
      <c r="ATI6" s="171"/>
      <c r="ATJ6" s="171"/>
      <c r="ATK6" s="171"/>
      <c r="ATL6" s="171"/>
      <c r="ATM6" s="171"/>
      <c r="ATN6" s="171"/>
      <c r="ATO6" s="171"/>
      <c r="ATP6" s="171"/>
      <c r="ATQ6" s="171"/>
      <c r="ATR6" s="171"/>
      <c r="ATS6" s="171"/>
      <c r="ATT6" s="171"/>
      <c r="ATU6" s="171"/>
      <c r="ATV6" s="171"/>
      <c r="ATW6" s="171"/>
      <c r="ATX6" s="171"/>
      <c r="ATY6" s="171"/>
      <c r="ATZ6" s="171"/>
      <c r="AUA6" s="171"/>
      <c r="AUB6" s="171"/>
      <c r="AUC6" s="171"/>
      <c r="AUD6" s="171"/>
      <c r="AUE6" s="171"/>
      <c r="AUF6" s="171"/>
      <c r="AUG6" s="171"/>
      <c r="AUH6" s="171"/>
      <c r="AUI6" s="171"/>
      <c r="AUJ6" s="171"/>
      <c r="AUK6" s="171"/>
      <c r="AUL6" s="171"/>
      <c r="AUM6" s="171"/>
      <c r="AUN6" s="171"/>
      <c r="AUO6" s="171"/>
      <c r="AUP6" s="171"/>
      <c r="AUQ6" s="171"/>
      <c r="AUR6" s="171"/>
      <c r="AUS6" s="171"/>
      <c r="AUT6" s="171"/>
      <c r="AUU6" s="171"/>
      <c r="AUV6" s="171"/>
      <c r="AUW6" s="171"/>
      <c r="AUX6" s="171"/>
      <c r="AUY6" s="171"/>
      <c r="AUZ6" s="171"/>
      <c r="AVA6" s="171"/>
      <c r="AVB6" s="171"/>
      <c r="AVC6" s="171"/>
      <c r="AVD6" s="171"/>
      <c r="AVE6" s="171"/>
      <c r="AVF6" s="171"/>
      <c r="AVG6" s="171"/>
      <c r="AVH6" s="171"/>
      <c r="AVI6" s="171"/>
      <c r="AVJ6" s="171"/>
      <c r="AVK6" s="171"/>
      <c r="AVL6" s="171"/>
      <c r="AVM6" s="171"/>
      <c r="AVN6" s="171"/>
      <c r="AVO6" s="171"/>
      <c r="AVP6" s="171"/>
      <c r="AVQ6" s="171"/>
      <c r="AVR6" s="171"/>
      <c r="AVS6" s="171"/>
      <c r="AVT6" s="171"/>
      <c r="AVU6" s="171"/>
      <c r="AVV6" s="171"/>
      <c r="AVW6" s="171"/>
      <c r="AVX6" s="171"/>
      <c r="AVY6" s="171"/>
      <c r="AVZ6" s="171"/>
      <c r="AWA6" s="171"/>
      <c r="AWB6" s="171"/>
      <c r="AWC6" s="171"/>
      <c r="AWD6" s="171"/>
      <c r="AWE6" s="171"/>
      <c r="AWF6" s="171"/>
      <c r="AWG6" s="171"/>
      <c r="AWH6" s="171"/>
      <c r="AWI6" s="171"/>
      <c r="AWJ6" s="171"/>
      <c r="AWK6" s="171"/>
      <c r="AWL6" s="171"/>
      <c r="AWM6" s="171"/>
      <c r="AWN6" s="171"/>
      <c r="AWO6" s="171"/>
      <c r="AWP6" s="171"/>
      <c r="AWQ6" s="171"/>
      <c r="AWR6" s="171"/>
      <c r="AWS6" s="171"/>
      <c r="AWT6" s="171"/>
      <c r="AWU6" s="171"/>
      <c r="AWV6" s="171"/>
      <c r="AWW6" s="171"/>
      <c r="AWX6" s="171"/>
      <c r="AWY6" s="171"/>
      <c r="AWZ6" s="171"/>
      <c r="AXA6" s="171"/>
      <c r="AXB6" s="171"/>
      <c r="AXC6" s="171"/>
      <c r="AXD6" s="171"/>
      <c r="AXE6" s="171"/>
      <c r="AXF6" s="171"/>
      <c r="AXG6" s="171"/>
      <c r="AXH6" s="171"/>
      <c r="AXI6" s="171"/>
      <c r="AXJ6" s="171"/>
      <c r="AXK6" s="171"/>
      <c r="AXL6" s="171"/>
      <c r="AXM6" s="171"/>
      <c r="AXN6" s="171"/>
      <c r="AXO6" s="171"/>
      <c r="AXP6" s="171"/>
      <c r="AXQ6" s="171"/>
      <c r="AXR6" s="171"/>
      <c r="AXS6" s="171"/>
      <c r="AXT6" s="171"/>
      <c r="AXU6" s="171"/>
      <c r="AXV6" s="171"/>
      <c r="AXW6" s="171"/>
      <c r="AXX6" s="171"/>
      <c r="AXY6" s="171"/>
      <c r="AXZ6" s="171"/>
      <c r="AYA6" s="171"/>
      <c r="AYB6" s="171"/>
      <c r="AYC6" s="171"/>
      <c r="AYD6" s="171"/>
      <c r="AYE6" s="171"/>
      <c r="AYF6" s="171"/>
      <c r="AYG6" s="171"/>
      <c r="AYH6" s="171"/>
      <c r="AYI6" s="171"/>
      <c r="AYJ6" s="171"/>
      <c r="AYK6" s="171"/>
      <c r="AYL6" s="171"/>
      <c r="AYM6" s="171"/>
      <c r="AYN6" s="171"/>
      <c r="AYO6" s="171"/>
      <c r="AYP6" s="171"/>
      <c r="AYQ6" s="171"/>
      <c r="AYR6" s="171"/>
      <c r="AYS6" s="171"/>
      <c r="AYT6" s="171"/>
      <c r="AYU6" s="171"/>
      <c r="AYV6" s="171"/>
      <c r="AYW6" s="171"/>
      <c r="AYX6" s="171"/>
      <c r="AYY6" s="171"/>
      <c r="AYZ6" s="171"/>
      <c r="AZA6" s="171"/>
      <c r="AZB6" s="171"/>
      <c r="AZC6" s="171"/>
      <c r="AZD6" s="171"/>
      <c r="AZE6" s="171"/>
      <c r="AZF6" s="171"/>
      <c r="AZG6" s="171"/>
      <c r="AZH6" s="171"/>
      <c r="AZI6" s="171"/>
      <c r="AZJ6" s="171"/>
      <c r="AZK6" s="171"/>
      <c r="AZL6" s="171"/>
      <c r="AZM6" s="171"/>
      <c r="AZN6" s="171"/>
      <c r="AZO6" s="171"/>
      <c r="AZP6" s="171"/>
      <c r="AZQ6" s="171"/>
      <c r="AZR6" s="171"/>
      <c r="AZS6" s="171"/>
      <c r="AZT6" s="171"/>
      <c r="AZU6" s="171"/>
      <c r="AZV6" s="171"/>
      <c r="AZW6" s="171"/>
      <c r="AZX6" s="171"/>
      <c r="AZY6" s="171"/>
      <c r="AZZ6" s="171"/>
      <c r="BAA6" s="171"/>
      <c r="BAB6" s="171"/>
      <c r="BAC6" s="171"/>
      <c r="BAD6" s="171"/>
      <c r="BAE6" s="171"/>
      <c r="BAF6" s="171"/>
      <c r="BAG6" s="171"/>
      <c r="BAH6" s="171"/>
      <c r="BAI6" s="171"/>
      <c r="BAJ6" s="171"/>
      <c r="BAK6" s="171"/>
      <c r="BAL6" s="171"/>
      <c r="BAM6" s="171"/>
      <c r="BAN6" s="171"/>
      <c r="BAO6" s="171"/>
      <c r="BAP6" s="171"/>
      <c r="BAQ6" s="171"/>
      <c r="BAR6" s="171"/>
      <c r="BAS6" s="171"/>
      <c r="BAT6" s="171"/>
      <c r="BAU6" s="171"/>
      <c r="BAV6" s="171"/>
      <c r="BAW6" s="171"/>
      <c r="BAX6" s="171"/>
      <c r="BAY6" s="171"/>
      <c r="BAZ6" s="171"/>
      <c r="BBA6" s="171"/>
      <c r="BBB6" s="171"/>
      <c r="BBC6" s="171"/>
      <c r="BBD6" s="171"/>
      <c r="BBE6" s="171"/>
      <c r="BBF6" s="171"/>
      <c r="BBG6" s="171"/>
      <c r="BBH6" s="171"/>
      <c r="BBI6" s="171"/>
      <c r="BBJ6" s="171"/>
      <c r="BBK6" s="171"/>
      <c r="BBL6" s="171"/>
      <c r="BBM6" s="171"/>
      <c r="BBN6" s="171"/>
      <c r="BBO6" s="171"/>
      <c r="BBP6" s="171"/>
      <c r="BBQ6" s="171"/>
      <c r="BBR6" s="171"/>
      <c r="BBS6" s="171"/>
      <c r="BBT6" s="171"/>
      <c r="BBU6" s="171"/>
      <c r="BBV6" s="171"/>
      <c r="BBW6" s="171"/>
      <c r="BBX6" s="171"/>
      <c r="BBY6" s="171"/>
      <c r="BBZ6" s="171"/>
      <c r="BCA6" s="171"/>
      <c r="BCB6" s="171"/>
      <c r="BCC6" s="171"/>
      <c r="BCD6" s="171"/>
      <c r="BCE6" s="171"/>
      <c r="BCF6" s="171"/>
      <c r="BCG6" s="171"/>
      <c r="BCH6" s="171"/>
      <c r="BCI6" s="171"/>
      <c r="BCJ6" s="171"/>
      <c r="BCK6" s="171"/>
      <c r="BCL6" s="171"/>
      <c r="BCM6" s="171"/>
      <c r="BCN6" s="171"/>
      <c r="BCO6" s="171"/>
      <c r="BCP6" s="171"/>
      <c r="BCQ6" s="171"/>
      <c r="BCR6" s="171"/>
      <c r="BCS6" s="171"/>
      <c r="BCT6" s="171"/>
      <c r="BCU6" s="171"/>
      <c r="BCV6" s="171"/>
      <c r="BCW6" s="171"/>
      <c r="BCX6" s="171"/>
      <c r="BCY6" s="171"/>
      <c r="BCZ6" s="171"/>
      <c r="BDA6" s="171"/>
      <c r="BDB6" s="171"/>
      <c r="BDC6" s="171"/>
      <c r="BDD6" s="171"/>
      <c r="BDE6" s="171"/>
      <c r="BDF6" s="171"/>
      <c r="BDG6" s="171"/>
      <c r="BDH6" s="171"/>
      <c r="BDI6" s="171"/>
      <c r="BDJ6" s="171"/>
      <c r="BDK6" s="171"/>
      <c r="BDL6" s="171"/>
      <c r="BDM6" s="171"/>
      <c r="BDN6" s="171"/>
      <c r="BDO6" s="171"/>
      <c r="BDP6" s="171"/>
      <c r="BDQ6" s="171"/>
      <c r="BDR6" s="171"/>
      <c r="BDS6" s="171"/>
      <c r="BDT6" s="171"/>
      <c r="BDU6" s="171"/>
      <c r="BDV6" s="171"/>
      <c r="BDW6" s="171"/>
      <c r="BDX6" s="171"/>
      <c r="BDY6" s="171"/>
      <c r="BDZ6" s="171"/>
      <c r="BEA6" s="171"/>
      <c r="BEB6" s="171"/>
      <c r="BEC6" s="171"/>
      <c r="BED6" s="171"/>
      <c r="BEE6" s="171"/>
      <c r="BEF6" s="171"/>
      <c r="BEG6" s="171"/>
      <c r="BEH6" s="171"/>
      <c r="BEI6" s="171"/>
      <c r="BEJ6" s="171"/>
      <c r="BEK6" s="171"/>
      <c r="BEL6" s="171"/>
      <c r="BEM6" s="171"/>
      <c r="BEN6" s="171"/>
      <c r="BEO6" s="171"/>
      <c r="BEP6" s="171"/>
      <c r="BEQ6" s="171"/>
      <c r="BER6" s="171"/>
      <c r="BES6" s="171"/>
      <c r="BET6" s="171"/>
      <c r="BEU6" s="171"/>
      <c r="BEV6" s="171"/>
      <c r="BEW6" s="171"/>
      <c r="BEX6" s="171"/>
      <c r="BEY6" s="171"/>
      <c r="BEZ6" s="171"/>
      <c r="BFA6" s="171"/>
      <c r="BFB6" s="171"/>
      <c r="BFC6" s="171"/>
      <c r="BFD6" s="171"/>
      <c r="BFE6" s="171"/>
      <c r="BFF6" s="171"/>
      <c r="BFG6" s="171"/>
      <c r="BFH6" s="171"/>
      <c r="BFI6" s="171"/>
      <c r="BFJ6" s="171"/>
      <c r="BFK6" s="171"/>
      <c r="BFL6" s="171"/>
      <c r="BFM6" s="171"/>
      <c r="BFN6" s="171"/>
      <c r="BFO6" s="171"/>
      <c r="BFP6" s="171"/>
      <c r="BFQ6" s="171"/>
      <c r="BFR6" s="171"/>
      <c r="BFS6" s="171"/>
      <c r="BFT6" s="171"/>
      <c r="BFU6" s="171"/>
      <c r="BFV6" s="171"/>
      <c r="BFW6" s="171"/>
      <c r="BFX6" s="171"/>
      <c r="BFY6" s="171"/>
      <c r="BFZ6" s="171"/>
      <c r="BGA6" s="171"/>
      <c r="BGB6" s="171"/>
      <c r="BGC6" s="171"/>
      <c r="BGD6" s="171"/>
      <c r="BGE6" s="171"/>
      <c r="BGF6" s="171"/>
      <c r="BGG6" s="171"/>
      <c r="BGH6" s="171"/>
      <c r="BGI6" s="171"/>
      <c r="BGJ6" s="171"/>
      <c r="BGK6" s="171"/>
      <c r="BGL6" s="171"/>
      <c r="BGM6" s="171"/>
      <c r="BGN6" s="171"/>
      <c r="BGO6" s="171"/>
      <c r="BGP6" s="171"/>
      <c r="BGQ6" s="171"/>
      <c r="BGR6" s="171"/>
      <c r="BGS6" s="171"/>
      <c r="BGT6" s="171"/>
      <c r="BGU6" s="171"/>
      <c r="BGV6" s="171"/>
      <c r="BGW6" s="171"/>
      <c r="BGX6" s="171"/>
      <c r="BGY6" s="171"/>
      <c r="BGZ6" s="171"/>
      <c r="BHA6" s="171"/>
      <c r="BHB6" s="171"/>
      <c r="BHC6" s="171"/>
      <c r="BHD6" s="171"/>
      <c r="BHE6" s="171"/>
      <c r="BHF6" s="171"/>
      <c r="BHG6" s="171"/>
      <c r="BHH6" s="171"/>
      <c r="BHI6" s="171"/>
      <c r="BHJ6" s="171"/>
      <c r="BHK6" s="171"/>
      <c r="BHL6" s="171"/>
      <c r="BHM6" s="171"/>
      <c r="BHN6" s="171"/>
      <c r="BHO6" s="171"/>
      <c r="BHP6" s="171"/>
      <c r="BHQ6" s="171"/>
      <c r="BHR6" s="171"/>
      <c r="BHS6" s="171"/>
      <c r="BHT6" s="171"/>
      <c r="BHU6" s="171"/>
      <c r="BHV6" s="171"/>
      <c r="BHW6" s="171"/>
      <c r="BHX6" s="171"/>
      <c r="BHY6" s="171"/>
      <c r="BHZ6" s="171"/>
      <c r="BIA6" s="171"/>
      <c r="BIB6" s="171"/>
      <c r="BIC6" s="171"/>
      <c r="BID6" s="171"/>
      <c r="BIE6" s="171"/>
      <c r="BIF6" s="171"/>
      <c r="BIG6" s="171"/>
      <c r="BIH6" s="171"/>
      <c r="BII6" s="171"/>
      <c r="BIJ6" s="171"/>
      <c r="BIK6" s="171"/>
      <c r="BIL6" s="171"/>
      <c r="BIM6" s="171"/>
      <c r="BIN6" s="171"/>
      <c r="BIO6" s="171"/>
      <c r="BIP6" s="171"/>
      <c r="BIQ6" s="171"/>
      <c r="BIR6" s="171"/>
      <c r="BIS6" s="171"/>
      <c r="BIT6" s="171"/>
      <c r="BIU6" s="171"/>
      <c r="BIV6" s="171"/>
      <c r="BIW6" s="171"/>
      <c r="BIX6" s="171"/>
      <c r="BIY6" s="171"/>
      <c r="BIZ6" s="171"/>
      <c r="BJA6" s="171"/>
      <c r="BJB6" s="171"/>
      <c r="BJC6" s="171"/>
      <c r="BJD6" s="171"/>
      <c r="BJE6" s="171"/>
      <c r="BJF6" s="171"/>
      <c r="BJG6" s="171"/>
      <c r="BJH6" s="171"/>
      <c r="BJI6" s="171"/>
      <c r="BJJ6" s="171"/>
      <c r="BJK6" s="171"/>
      <c r="BJL6" s="171"/>
      <c r="BJM6" s="171"/>
      <c r="BJN6" s="171"/>
      <c r="BJO6" s="171"/>
      <c r="BJP6" s="171"/>
      <c r="BJQ6" s="171"/>
      <c r="BJR6" s="171"/>
      <c r="BJS6" s="171"/>
      <c r="BJT6" s="171"/>
      <c r="BJU6" s="171"/>
      <c r="BJV6" s="171"/>
      <c r="BJW6" s="171"/>
      <c r="BJX6" s="171"/>
      <c r="BJY6" s="171"/>
      <c r="BJZ6" s="171"/>
      <c r="BKA6" s="171"/>
      <c r="BKB6" s="171"/>
      <c r="BKC6" s="171"/>
      <c r="BKD6" s="171"/>
      <c r="BKE6" s="171"/>
      <c r="BKF6" s="171"/>
      <c r="BKG6" s="171"/>
      <c r="BKH6" s="171"/>
      <c r="BKI6" s="171"/>
      <c r="BKJ6" s="171"/>
      <c r="BKK6" s="171"/>
      <c r="BKL6" s="171"/>
      <c r="BKM6" s="171"/>
      <c r="BKN6" s="171"/>
      <c r="BKO6" s="171"/>
      <c r="BKP6" s="171"/>
      <c r="BKQ6" s="171"/>
      <c r="BKR6" s="171"/>
      <c r="BKS6" s="171"/>
      <c r="BKT6" s="171"/>
      <c r="BKU6" s="171"/>
      <c r="BKV6" s="171"/>
      <c r="BKW6" s="171"/>
      <c r="BKX6" s="171"/>
      <c r="BKY6" s="171"/>
      <c r="BKZ6" s="171"/>
      <c r="BLA6" s="171"/>
      <c r="BLB6" s="171"/>
      <c r="BLC6" s="171"/>
      <c r="BLD6" s="171"/>
      <c r="BLE6" s="171"/>
      <c r="BLF6" s="171"/>
      <c r="BLG6" s="171"/>
      <c r="BLH6" s="171"/>
      <c r="BLI6" s="171"/>
      <c r="BLJ6" s="171"/>
      <c r="BLK6" s="171"/>
      <c r="BLL6" s="171"/>
      <c r="BLM6" s="171"/>
      <c r="BLN6" s="171"/>
      <c r="BLO6" s="171"/>
      <c r="BLP6" s="171"/>
      <c r="BLQ6" s="171"/>
      <c r="BLR6" s="171"/>
      <c r="BLS6" s="171"/>
      <c r="BLT6" s="171"/>
      <c r="BLU6" s="171"/>
      <c r="BLV6" s="171"/>
      <c r="BLW6" s="171"/>
      <c r="BLX6" s="171"/>
      <c r="BLY6" s="171"/>
      <c r="BLZ6" s="171"/>
      <c r="BMA6" s="171"/>
      <c r="BMB6" s="171"/>
      <c r="BMC6" s="171"/>
      <c r="BMD6" s="171"/>
      <c r="BME6" s="171"/>
      <c r="BMF6" s="171"/>
      <c r="BMG6" s="171"/>
      <c r="BMH6" s="171"/>
      <c r="BMI6" s="171"/>
      <c r="BMJ6" s="171"/>
      <c r="BMK6" s="171"/>
      <c r="BML6" s="171"/>
      <c r="BMM6" s="171"/>
      <c r="BMN6" s="171"/>
      <c r="BMO6" s="171"/>
      <c r="BMP6" s="171"/>
      <c r="BMQ6" s="171"/>
      <c r="BMR6" s="171"/>
      <c r="BMS6" s="171"/>
      <c r="BMT6" s="171"/>
      <c r="BMU6" s="171"/>
      <c r="BMV6" s="171"/>
      <c r="BMW6" s="171"/>
      <c r="BMX6" s="171"/>
      <c r="BMY6" s="171"/>
      <c r="BMZ6" s="171"/>
      <c r="BNA6" s="171"/>
      <c r="BNB6" s="171"/>
      <c r="BNC6" s="171"/>
      <c r="BND6" s="171"/>
      <c r="BNE6" s="171"/>
      <c r="BNF6" s="171"/>
      <c r="BNG6" s="171"/>
      <c r="BNH6" s="171"/>
      <c r="BNI6" s="171"/>
      <c r="BNJ6" s="171"/>
      <c r="BNK6" s="171"/>
      <c r="BNL6" s="171"/>
      <c r="BNM6" s="171"/>
      <c r="BNN6" s="171"/>
      <c r="BNO6" s="171"/>
      <c r="BNP6" s="171"/>
      <c r="BNQ6" s="171"/>
      <c r="BNR6" s="171"/>
      <c r="BNS6" s="171"/>
      <c r="BNT6" s="171"/>
      <c r="BNU6" s="171"/>
      <c r="BNV6" s="171"/>
      <c r="BNW6" s="171"/>
      <c r="BNX6" s="171"/>
      <c r="BNY6" s="171"/>
      <c r="BNZ6" s="171"/>
      <c r="BOA6" s="171"/>
      <c r="BOB6" s="171"/>
      <c r="BOC6" s="171"/>
      <c r="BOD6" s="171"/>
      <c r="BOE6" s="171"/>
      <c r="BOF6" s="171"/>
      <c r="BOG6" s="171"/>
      <c r="BOH6" s="171"/>
      <c r="BOI6" s="171"/>
      <c r="BOJ6" s="171"/>
      <c r="BOK6" s="171"/>
      <c r="BOL6" s="171"/>
      <c r="BOM6" s="171"/>
      <c r="BON6" s="171"/>
      <c r="BOO6" s="171"/>
      <c r="BOP6" s="171"/>
      <c r="BOQ6" s="171"/>
      <c r="BOR6" s="171"/>
      <c r="BOS6" s="171"/>
      <c r="BOT6" s="171"/>
      <c r="BOU6" s="171"/>
      <c r="BOV6" s="171"/>
      <c r="BOW6" s="171"/>
      <c r="BOX6" s="171"/>
      <c r="BOY6" s="171"/>
      <c r="BOZ6" s="171"/>
      <c r="BPA6" s="171"/>
      <c r="BPB6" s="171"/>
      <c r="BPC6" s="171"/>
      <c r="BPD6" s="171"/>
      <c r="BPE6" s="171"/>
      <c r="BPF6" s="171"/>
      <c r="BPG6" s="171"/>
      <c r="BPH6" s="171"/>
      <c r="BPI6" s="171"/>
      <c r="BPJ6" s="171"/>
      <c r="BPK6" s="171"/>
      <c r="BPL6" s="171"/>
      <c r="BPM6" s="171"/>
      <c r="BPN6" s="171"/>
      <c r="BPO6" s="171"/>
      <c r="BPP6" s="171"/>
      <c r="BPQ6" s="171"/>
      <c r="BPR6" s="171"/>
      <c r="BPS6" s="171"/>
      <c r="BPT6" s="171"/>
      <c r="BPU6" s="171"/>
      <c r="BPV6" s="171"/>
      <c r="BPW6" s="171"/>
      <c r="BPX6" s="171"/>
      <c r="BPY6" s="171"/>
      <c r="BPZ6" s="171"/>
      <c r="BQA6" s="171"/>
      <c r="BQB6" s="171"/>
      <c r="BQC6" s="171"/>
      <c r="BQD6" s="171"/>
      <c r="BQE6" s="171"/>
      <c r="BQF6" s="171"/>
      <c r="BQG6" s="171"/>
      <c r="BQH6" s="171"/>
      <c r="BQI6" s="171"/>
      <c r="BQJ6" s="171"/>
      <c r="BQK6" s="171"/>
      <c r="BQL6" s="171"/>
      <c r="BQM6" s="171"/>
      <c r="BQN6" s="171"/>
      <c r="BQO6" s="171"/>
      <c r="BQP6" s="171"/>
      <c r="BQQ6" s="171"/>
      <c r="BQR6" s="171"/>
      <c r="BQS6" s="171"/>
      <c r="BQT6" s="171"/>
      <c r="BQU6" s="171"/>
      <c r="BQV6" s="171"/>
      <c r="BQW6" s="171"/>
      <c r="BQX6" s="171"/>
      <c r="BQY6" s="171"/>
      <c r="BQZ6" s="171"/>
      <c r="BRA6" s="171"/>
      <c r="BRB6" s="171"/>
      <c r="BRC6" s="171"/>
      <c r="BRD6" s="171"/>
      <c r="BRE6" s="171"/>
      <c r="BRF6" s="171"/>
      <c r="BRG6" s="171"/>
      <c r="BRH6" s="171"/>
      <c r="BRI6" s="171"/>
      <c r="BRJ6" s="171"/>
      <c r="BRK6" s="171"/>
      <c r="BRL6" s="171"/>
      <c r="BRM6" s="171"/>
      <c r="BRN6" s="171"/>
      <c r="BRO6" s="171"/>
      <c r="BRP6" s="171"/>
      <c r="BRQ6" s="171"/>
      <c r="BRR6" s="171"/>
      <c r="BRS6" s="171"/>
      <c r="BRT6" s="171"/>
      <c r="BRU6" s="171"/>
      <c r="BRV6" s="171"/>
      <c r="BRW6" s="171"/>
      <c r="BRX6" s="171"/>
      <c r="BRY6" s="171"/>
      <c r="BRZ6" s="171"/>
      <c r="BSA6" s="171"/>
      <c r="BSB6" s="171"/>
      <c r="BSC6" s="171"/>
      <c r="BSD6" s="171"/>
      <c r="BSE6" s="171"/>
      <c r="BSF6" s="171"/>
      <c r="BSG6" s="171"/>
      <c r="BSH6" s="171"/>
      <c r="BSI6" s="171"/>
      <c r="BSJ6" s="171"/>
      <c r="BSK6" s="171"/>
      <c r="BSL6" s="171"/>
      <c r="BSM6" s="171"/>
      <c r="BSN6" s="171"/>
      <c r="BSO6" s="171"/>
      <c r="BSP6" s="171"/>
      <c r="BSQ6" s="171"/>
      <c r="BSR6" s="171"/>
      <c r="BSS6" s="171"/>
      <c r="BST6" s="171"/>
      <c r="BSU6" s="171"/>
      <c r="BSV6" s="171"/>
      <c r="BSW6" s="171"/>
      <c r="BSX6" s="171"/>
      <c r="BSY6" s="171"/>
      <c r="BSZ6" s="171"/>
      <c r="BTA6" s="171"/>
      <c r="BTB6" s="171"/>
      <c r="BTC6" s="171"/>
      <c r="BTD6" s="171"/>
      <c r="BTE6" s="171"/>
      <c r="BTF6" s="171"/>
      <c r="BTG6" s="171"/>
      <c r="BTH6" s="171"/>
      <c r="BTI6" s="171"/>
      <c r="BTJ6" s="171"/>
      <c r="BTK6" s="171"/>
      <c r="BTL6" s="171"/>
      <c r="BTM6" s="171"/>
      <c r="BTN6" s="171"/>
      <c r="BTO6" s="171"/>
      <c r="BTP6" s="171"/>
      <c r="BTQ6" s="171"/>
      <c r="BTR6" s="171"/>
      <c r="BTS6" s="171"/>
      <c r="BTT6" s="171"/>
      <c r="BTU6" s="171"/>
      <c r="BTV6" s="171"/>
      <c r="BTW6" s="171"/>
      <c r="BTX6" s="171"/>
      <c r="BTY6" s="171"/>
      <c r="BTZ6" s="171"/>
      <c r="BUA6" s="171"/>
      <c r="BUB6" s="171"/>
      <c r="BUC6" s="171"/>
      <c r="BUD6" s="171"/>
      <c r="BUE6" s="171"/>
      <c r="BUF6" s="171"/>
      <c r="BUG6" s="171"/>
      <c r="BUH6" s="171"/>
      <c r="BUI6" s="171"/>
      <c r="BUJ6" s="171"/>
      <c r="BUK6" s="171"/>
      <c r="BUL6" s="171"/>
      <c r="BUM6" s="171"/>
      <c r="BUN6" s="171"/>
      <c r="BUO6" s="171"/>
      <c r="BUP6" s="171"/>
      <c r="BUQ6" s="171"/>
      <c r="BUR6" s="171"/>
      <c r="BUS6" s="171"/>
      <c r="BUT6" s="171"/>
      <c r="BUU6" s="171"/>
      <c r="BUV6" s="171"/>
      <c r="BUW6" s="171"/>
      <c r="BUX6" s="171"/>
      <c r="BUY6" s="171"/>
      <c r="BUZ6" s="171"/>
      <c r="BVA6" s="171"/>
      <c r="BVB6" s="171"/>
      <c r="BVC6" s="171"/>
      <c r="BVD6" s="171"/>
      <c r="BVE6" s="171"/>
      <c r="BVF6" s="171"/>
      <c r="BVG6" s="171"/>
      <c r="BVH6" s="171"/>
      <c r="BVI6" s="171"/>
      <c r="BVJ6" s="171"/>
      <c r="BVK6" s="171"/>
      <c r="BVL6" s="171"/>
      <c r="BVM6" s="171"/>
      <c r="BVN6" s="171"/>
      <c r="BVO6" s="171"/>
      <c r="BVP6" s="171"/>
      <c r="BVQ6" s="171"/>
      <c r="BVR6" s="171"/>
      <c r="BVS6" s="171"/>
      <c r="BVT6" s="171"/>
      <c r="BVU6" s="171"/>
      <c r="BVV6" s="171"/>
      <c r="BVW6" s="171"/>
      <c r="BVX6" s="171"/>
      <c r="BVY6" s="171"/>
      <c r="BVZ6" s="171"/>
      <c r="BWA6" s="171"/>
      <c r="BWB6" s="171"/>
      <c r="BWC6" s="171"/>
      <c r="BWD6" s="171"/>
      <c r="BWE6" s="171"/>
      <c r="BWF6" s="171"/>
      <c r="BWG6" s="171"/>
      <c r="BWH6" s="171"/>
      <c r="BWI6" s="171"/>
      <c r="BWJ6" s="171"/>
      <c r="BWK6" s="171"/>
      <c r="BWL6" s="171"/>
      <c r="BWM6" s="171"/>
      <c r="BWN6" s="171"/>
      <c r="BWO6" s="171"/>
      <c r="BWP6" s="171"/>
      <c r="BWQ6" s="171"/>
      <c r="BWR6" s="171"/>
      <c r="BWS6" s="171"/>
      <c r="BWT6" s="171"/>
      <c r="BWU6" s="171"/>
      <c r="BWV6" s="171"/>
      <c r="BWW6" s="171"/>
      <c r="BWX6" s="171"/>
      <c r="BWY6" s="171"/>
      <c r="BWZ6" s="171"/>
      <c r="BXA6" s="171"/>
      <c r="BXB6" s="171"/>
      <c r="BXC6" s="171"/>
      <c r="BXD6" s="171"/>
      <c r="BXE6" s="171"/>
      <c r="BXF6" s="171"/>
      <c r="BXG6" s="171"/>
      <c r="BXH6" s="171"/>
      <c r="BXI6" s="171"/>
      <c r="BXJ6" s="171"/>
      <c r="BXK6" s="171"/>
      <c r="BXL6" s="171"/>
      <c r="BXM6" s="171"/>
      <c r="BXN6" s="171"/>
      <c r="BXO6" s="171"/>
      <c r="BXP6" s="171"/>
      <c r="BXQ6" s="171"/>
      <c r="BXR6" s="171"/>
      <c r="BXS6" s="171"/>
      <c r="BXT6" s="171"/>
      <c r="BXU6" s="171"/>
      <c r="BXV6" s="171"/>
      <c r="BXW6" s="171"/>
      <c r="BXX6" s="171"/>
      <c r="BXY6" s="171"/>
      <c r="BXZ6" s="171"/>
      <c r="BYA6" s="171"/>
      <c r="BYB6" s="171"/>
      <c r="BYC6" s="171"/>
      <c r="BYD6" s="171"/>
      <c r="BYE6" s="171"/>
      <c r="BYF6" s="171"/>
      <c r="BYG6" s="171"/>
      <c r="BYH6" s="171"/>
      <c r="BYI6" s="171"/>
      <c r="BYJ6" s="171"/>
      <c r="BYK6" s="171"/>
      <c r="BYL6" s="171"/>
      <c r="BYM6" s="171"/>
      <c r="BYN6" s="171"/>
      <c r="BYO6" s="171"/>
      <c r="BYP6" s="171"/>
      <c r="BYQ6" s="171"/>
      <c r="BYR6" s="171"/>
      <c r="BYS6" s="171"/>
      <c r="BYT6" s="171"/>
      <c r="BYU6" s="171"/>
      <c r="BYV6" s="171"/>
      <c r="BYW6" s="171"/>
      <c r="BYX6" s="171"/>
      <c r="BYY6" s="171"/>
      <c r="BYZ6" s="171"/>
      <c r="BZA6" s="171"/>
      <c r="BZB6" s="171"/>
      <c r="BZC6" s="171"/>
      <c r="BZD6" s="171"/>
      <c r="BZE6" s="171"/>
      <c r="BZF6" s="171"/>
      <c r="BZG6" s="171"/>
      <c r="BZH6" s="171"/>
      <c r="BZI6" s="171"/>
      <c r="BZJ6" s="171"/>
      <c r="BZK6" s="171"/>
      <c r="BZL6" s="171"/>
      <c r="BZM6" s="171"/>
      <c r="BZN6" s="171"/>
      <c r="BZO6" s="171"/>
      <c r="BZP6" s="171"/>
      <c r="BZQ6" s="171"/>
      <c r="BZR6" s="171"/>
      <c r="BZS6" s="171"/>
      <c r="BZT6" s="171"/>
      <c r="BZU6" s="171"/>
      <c r="BZV6" s="171"/>
      <c r="BZW6" s="171"/>
      <c r="BZX6" s="171"/>
      <c r="BZY6" s="171"/>
      <c r="BZZ6" s="171"/>
      <c r="CAA6" s="171"/>
      <c r="CAB6" s="171"/>
      <c r="CAC6" s="171"/>
      <c r="CAD6" s="171"/>
      <c r="CAE6" s="171"/>
      <c r="CAF6" s="171"/>
      <c r="CAG6" s="171"/>
      <c r="CAH6" s="171"/>
      <c r="CAI6" s="171"/>
      <c r="CAJ6" s="171"/>
      <c r="CAK6" s="171"/>
      <c r="CAL6" s="171"/>
      <c r="CAM6" s="171"/>
      <c r="CAN6" s="171"/>
      <c r="CAO6" s="171"/>
      <c r="CAP6" s="171"/>
      <c r="CAQ6" s="171"/>
      <c r="CAR6" s="171"/>
      <c r="CAS6" s="171"/>
      <c r="CAT6" s="171"/>
      <c r="CAU6" s="171"/>
      <c r="CAV6" s="171"/>
      <c r="CAW6" s="171"/>
      <c r="CAX6" s="171"/>
      <c r="CAY6" s="171"/>
      <c r="CAZ6" s="171"/>
      <c r="CBA6" s="171"/>
      <c r="CBB6" s="171"/>
      <c r="CBC6" s="171"/>
      <c r="CBD6" s="171"/>
      <c r="CBE6" s="171"/>
      <c r="CBF6" s="171"/>
      <c r="CBG6" s="171"/>
      <c r="CBH6" s="171"/>
      <c r="CBI6" s="171"/>
      <c r="CBJ6" s="171"/>
      <c r="CBK6" s="171"/>
      <c r="CBL6" s="171"/>
      <c r="CBM6" s="171"/>
      <c r="CBN6" s="171"/>
      <c r="CBO6" s="171"/>
      <c r="CBP6" s="171"/>
      <c r="CBQ6" s="171"/>
      <c r="CBR6" s="171"/>
      <c r="CBS6" s="171"/>
      <c r="CBT6" s="171"/>
      <c r="CBU6" s="171"/>
      <c r="CBV6" s="171"/>
      <c r="CBW6" s="171"/>
      <c r="CBX6" s="171"/>
      <c r="CBY6" s="171"/>
      <c r="CBZ6" s="171"/>
      <c r="CCA6" s="171"/>
      <c r="CCB6" s="171"/>
      <c r="CCC6" s="171"/>
      <c r="CCD6" s="171"/>
      <c r="CCE6" s="171"/>
      <c r="CCF6" s="171"/>
      <c r="CCG6" s="171"/>
      <c r="CCH6" s="171"/>
      <c r="CCI6" s="171"/>
      <c r="CCJ6" s="171"/>
      <c r="CCK6" s="171"/>
      <c r="CCL6" s="171"/>
      <c r="CCM6" s="171"/>
      <c r="CCN6" s="171"/>
      <c r="CCO6" s="171"/>
      <c r="CCP6" s="171"/>
      <c r="CCQ6" s="171"/>
      <c r="CCR6" s="171"/>
      <c r="CCS6" s="171"/>
      <c r="CCT6" s="171"/>
      <c r="CCU6" s="171"/>
      <c r="CCV6" s="171"/>
      <c r="CCW6" s="171"/>
      <c r="CCX6" s="171"/>
      <c r="CCY6" s="171"/>
      <c r="CCZ6" s="171"/>
      <c r="CDA6" s="171"/>
      <c r="CDB6" s="171"/>
      <c r="CDC6" s="171"/>
      <c r="CDD6" s="171"/>
      <c r="CDE6" s="171"/>
      <c r="CDF6" s="171"/>
      <c r="CDG6" s="171"/>
      <c r="CDH6" s="171"/>
      <c r="CDI6" s="171"/>
      <c r="CDJ6" s="171"/>
      <c r="CDK6" s="171"/>
      <c r="CDL6" s="171"/>
      <c r="CDM6" s="171"/>
      <c r="CDN6" s="171"/>
      <c r="CDO6" s="171"/>
      <c r="CDP6" s="171"/>
      <c r="CDQ6" s="171"/>
      <c r="CDR6" s="171"/>
      <c r="CDS6" s="171"/>
      <c r="CDT6" s="171"/>
      <c r="CDU6" s="171"/>
      <c r="CDV6" s="171"/>
      <c r="CDW6" s="171"/>
      <c r="CDX6" s="171"/>
      <c r="CDY6" s="171"/>
      <c r="CDZ6" s="171"/>
      <c r="CEA6" s="171"/>
      <c r="CEB6" s="171"/>
      <c r="CEC6" s="171"/>
      <c r="CED6" s="171"/>
      <c r="CEE6" s="171"/>
      <c r="CEF6" s="171"/>
      <c r="CEG6" s="171"/>
      <c r="CEH6" s="171"/>
      <c r="CEI6" s="171"/>
      <c r="CEJ6" s="171"/>
      <c r="CEK6" s="171"/>
      <c r="CEL6" s="171"/>
      <c r="CEM6" s="171"/>
      <c r="CEN6" s="171"/>
      <c r="CEO6" s="171"/>
      <c r="CEP6" s="171"/>
      <c r="CEQ6" s="171"/>
      <c r="CER6" s="171"/>
      <c r="CES6" s="171"/>
      <c r="CET6" s="171"/>
      <c r="CEU6" s="171"/>
      <c r="CEV6" s="171"/>
      <c r="CEW6" s="171"/>
      <c r="CEX6" s="171"/>
      <c r="CEY6" s="171"/>
      <c r="CEZ6" s="171"/>
      <c r="CFA6" s="171"/>
      <c r="CFB6" s="171"/>
      <c r="CFC6" s="171"/>
      <c r="CFD6" s="171"/>
      <c r="CFE6" s="171"/>
      <c r="CFF6" s="171"/>
      <c r="CFG6" s="171"/>
      <c r="CFH6" s="171"/>
      <c r="CFI6" s="171"/>
      <c r="CFJ6" s="171"/>
      <c r="CFK6" s="171"/>
      <c r="CFL6" s="171"/>
      <c r="CFM6" s="171"/>
      <c r="CFN6" s="171"/>
      <c r="CFO6" s="171"/>
      <c r="CFP6" s="171"/>
      <c r="CFQ6" s="171"/>
      <c r="CFR6" s="171"/>
      <c r="CFS6" s="171"/>
      <c r="CFT6" s="171"/>
      <c r="CFU6" s="171"/>
      <c r="CFV6" s="171"/>
      <c r="CFW6" s="171"/>
      <c r="CFX6" s="171"/>
      <c r="CFY6" s="171"/>
      <c r="CFZ6" s="171"/>
      <c r="CGA6" s="171"/>
      <c r="CGB6" s="171"/>
      <c r="CGC6" s="171"/>
      <c r="CGD6" s="171"/>
      <c r="CGE6" s="171"/>
      <c r="CGF6" s="171"/>
      <c r="CGG6" s="171"/>
      <c r="CGH6" s="171"/>
      <c r="CGI6" s="171"/>
      <c r="CGJ6" s="171"/>
      <c r="CGK6" s="171"/>
      <c r="CGL6" s="171"/>
      <c r="CGM6" s="171"/>
      <c r="CGN6" s="171"/>
      <c r="CGO6" s="171"/>
      <c r="CGP6" s="171"/>
      <c r="CGQ6" s="171"/>
      <c r="CGR6" s="171"/>
      <c r="CGS6" s="171"/>
      <c r="CGT6" s="171"/>
      <c r="CGU6" s="171"/>
      <c r="CGV6" s="171"/>
      <c r="CGW6" s="171"/>
      <c r="CGX6" s="171"/>
      <c r="CGY6" s="171"/>
      <c r="CGZ6" s="171"/>
      <c r="CHA6" s="171"/>
      <c r="CHB6" s="171"/>
      <c r="CHC6" s="171"/>
      <c r="CHD6" s="171"/>
      <c r="CHE6" s="171"/>
      <c r="CHF6" s="171"/>
      <c r="CHG6" s="171"/>
      <c r="CHH6" s="171"/>
      <c r="CHI6" s="171"/>
      <c r="CHJ6" s="171"/>
      <c r="CHK6" s="171"/>
      <c r="CHL6" s="171"/>
      <c r="CHM6" s="171"/>
      <c r="CHN6" s="171"/>
      <c r="CHO6" s="171"/>
      <c r="CHP6" s="171"/>
      <c r="CHQ6" s="171"/>
      <c r="CHR6" s="171"/>
      <c r="CHS6" s="171"/>
      <c r="CHT6" s="171"/>
      <c r="CHU6" s="171"/>
      <c r="CHV6" s="171"/>
      <c r="CHW6" s="171"/>
      <c r="CHX6" s="171"/>
      <c r="CHY6" s="171"/>
      <c r="CHZ6" s="171"/>
      <c r="CIA6" s="171"/>
      <c r="CIB6" s="171"/>
      <c r="CIC6" s="171"/>
      <c r="CID6" s="171"/>
      <c r="CIE6" s="171"/>
      <c r="CIF6" s="171"/>
      <c r="CIG6" s="171"/>
      <c r="CIH6" s="171"/>
      <c r="CII6" s="171"/>
      <c r="CIJ6" s="171"/>
      <c r="CIK6" s="171"/>
      <c r="CIL6" s="171"/>
      <c r="CIM6" s="171"/>
      <c r="CIN6" s="171"/>
      <c r="CIO6" s="171"/>
      <c r="CIP6" s="171"/>
      <c r="CIQ6" s="171"/>
      <c r="CIR6" s="171"/>
      <c r="CIS6" s="171"/>
      <c r="CIT6" s="171"/>
      <c r="CIU6" s="171"/>
      <c r="CIV6" s="171"/>
      <c r="CIW6" s="171"/>
      <c r="CIX6" s="171"/>
      <c r="CIY6" s="171"/>
      <c r="CIZ6" s="171"/>
      <c r="CJA6" s="171"/>
      <c r="CJB6" s="171"/>
      <c r="CJC6" s="171"/>
      <c r="CJD6" s="171"/>
      <c r="CJE6" s="171"/>
      <c r="CJF6" s="171"/>
      <c r="CJG6" s="171"/>
      <c r="CJH6" s="171"/>
      <c r="CJI6" s="171"/>
      <c r="CJJ6" s="171"/>
      <c r="CJK6" s="171"/>
      <c r="CJL6" s="171"/>
      <c r="CJM6" s="171"/>
      <c r="CJN6" s="171"/>
      <c r="CJO6" s="171"/>
      <c r="CJP6" s="171"/>
      <c r="CJQ6" s="171"/>
      <c r="CJR6" s="171"/>
      <c r="CJS6" s="171"/>
      <c r="CJT6" s="171"/>
      <c r="CJU6" s="171"/>
      <c r="CJV6" s="171"/>
      <c r="CJW6" s="171"/>
      <c r="CJX6" s="171"/>
      <c r="CJY6" s="171"/>
      <c r="CJZ6" s="171"/>
      <c r="CKA6" s="171"/>
      <c r="CKB6" s="171"/>
      <c r="CKC6" s="171"/>
      <c r="CKD6" s="171"/>
      <c r="CKE6" s="171"/>
      <c r="CKF6" s="171"/>
      <c r="CKG6" s="171"/>
      <c r="CKH6" s="171"/>
      <c r="CKI6" s="171"/>
      <c r="CKJ6" s="171"/>
      <c r="CKK6" s="171"/>
      <c r="CKL6" s="171"/>
      <c r="CKM6" s="171"/>
      <c r="CKN6" s="171"/>
      <c r="CKO6" s="171"/>
      <c r="CKP6" s="171"/>
      <c r="CKQ6" s="171"/>
      <c r="CKR6" s="171"/>
      <c r="CKS6" s="171"/>
      <c r="CKT6" s="171"/>
      <c r="CKU6" s="171"/>
      <c r="CKV6" s="171"/>
      <c r="CKW6" s="171"/>
      <c r="CKX6" s="171"/>
      <c r="CKY6" s="171"/>
      <c r="CKZ6" s="171"/>
      <c r="CLA6" s="171"/>
      <c r="CLB6" s="171"/>
      <c r="CLC6" s="171"/>
      <c r="CLD6" s="171"/>
      <c r="CLE6" s="171"/>
      <c r="CLF6" s="171"/>
      <c r="CLG6" s="171"/>
      <c r="CLH6" s="171"/>
      <c r="CLI6" s="171"/>
      <c r="CLJ6" s="171"/>
      <c r="CLK6" s="171"/>
      <c r="CLL6" s="171"/>
      <c r="CLM6" s="171"/>
      <c r="CLN6" s="171"/>
      <c r="CLO6" s="171"/>
      <c r="CLP6" s="171"/>
      <c r="CLQ6" s="171"/>
      <c r="CLR6" s="171"/>
      <c r="CLS6" s="171"/>
      <c r="CLT6" s="171"/>
      <c r="CLU6" s="171"/>
      <c r="CLV6" s="171"/>
      <c r="CLW6" s="171"/>
      <c r="CLX6" s="171"/>
      <c r="CLY6" s="171"/>
      <c r="CLZ6" s="171"/>
      <c r="CMA6" s="171"/>
      <c r="CMB6" s="171"/>
      <c r="CMC6" s="171"/>
      <c r="CMD6" s="171"/>
      <c r="CME6" s="171"/>
      <c r="CMF6" s="171"/>
      <c r="CMG6" s="171"/>
      <c r="CMH6" s="171"/>
      <c r="CMI6" s="171"/>
      <c r="CMJ6" s="171"/>
      <c r="CMK6" s="171"/>
      <c r="CML6" s="171"/>
      <c r="CMM6" s="171"/>
      <c r="CMN6" s="171"/>
      <c r="CMO6" s="171"/>
      <c r="CMP6" s="171"/>
      <c r="CMQ6" s="171"/>
      <c r="CMR6" s="171"/>
      <c r="CMS6" s="171"/>
      <c r="CMT6" s="171"/>
      <c r="CMU6" s="171"/>
      <c r="CMV6" s="171"/>
      <c r="CMW6" s="171"/>
      <c r="CMX6" s="171"/>
      <c r="CMY6" s="171"/>
      <c r="CMZ6" s="171"/>
      <c r="CNA6" s="171"/>
      <c r="CNB6" s="171"/>
      <c r="CNC6" s="171"/>
      <c r="CND6" s="171"/>
      <c r="CNE6" s="171"/>
      <c r="CNF6" s="171"/>
      <c r="CNG6" s="171"/>
      <c r="CNH6" s="171"/>
      <c r="CNI6" s="171"/>
      <c r="CNJ6" s="171"/>
      <c r="CNK6" s="171"/>
      <c r="CNL6" s="171"/>
      <c r="CNM6" s="171"/>
      <c r="CNN6" s="171"/>
      <c r="CNO6" s="171"/>
      <c r="CNP6" s="171"/>
      <c r="CNQ6" s="171"/>
      <c r="CNR6" s="171"/>
      <c r="CNS6" s="171"/>
      <c r="CNT6" s="171"/>
      <c r="CNU6" s="171"/>
      <c r="CNV6" s="171"/>
      <c r="CNW6" s="171"/>
      <c r="CNX6" s="171"/>
      <c r="CNY6" s="171"/>
      <c r="CNZ6" s="171"/>
      <c r="COA6" s="171"/>
      <c r="COB6" s="171"/>
      <c r="COC6" s="171"/>
      <c r="COD6" s="171"/>
      <c r="COE6" s="171"/>
      <c r="COF6" s="171"/>
      <c r="COG6" s="171"/>
      <c r="COH6" s="171"/>
      <c r="COI6" s="171"/>
      <c r="COJ6" s="171"/>
      <c r="COK6" s="171"/>
      <c r="COL6" s="171"/>
      <c r="COM6" s="171"/>
      <c r="CON6" s="171"/>
      <c r="COO6" s="171"/>
      <c r="COP6" s="171"/>
      <c r="COQ6" s="171"/>
      <c r="COR6" s="171"/>
      <c r="COS6" s="171"/>
      <c r="COT6" s="171"/>
      <c r="COU6" s="171"/>
      <c r="COV6" s="171"/>
      <c r="COW6" s="171"/>
      <c r="COX6" s="171"/>
      <c r="COY6" s="171"/>
      <c r="COZ6" s="171"/>
      <c r="CPA6" s="171"/>
      <c r="CPB6" s="171"/>
      <c r="CPC6" s="171"/>
      <c r="CPD6" s="171"/>
      <c r="CPE6" s="171"/>
      <c r="CPF6" s="171"/>
      <c r="CPG6" s="171"/>
      <c r="CPH6" s="171"/>
      <c r="CPI6" s="171"/>
      <c r="CPJ6" s="171"/>
      <c r="CPK6" s="171"/>
      <c r="CPL6" s="171"/>
      <c r="CPM6" s="171"/>
      <c r="CPN6" s="171"/>
      <c r="CPO6" s="171"/>
      <c r="CPP6" s="171"/>
      <c r="CPQ6" s="171"/>
      <c r="CPR6" s="171"/>
      <c r="CPS6" s="171"/>
      <c r="CPT6" s="171"/>
      <c r="CPU6" s="171"/>
      <c r="CPV6" s="171"/>
      <c r="CPW6" s="171"/>
      <c r="CPX6" s="171"/>
      <c r="CPY6" s="171"/>
      <c r="CPZ6" s="171"/>
      <c r="CQA6" s="171"/>
      <c r="CQB6" s="171"/>
      <c r="CQC6" s="171"/>
      <c r="CQD6" s="171"/>
      <c r="CQE6" s="171"/>
      <c r="CQF6" s="171"/>
      <c r="CQG6" s="171"/>
      <c r="CQH6" s="171"/>
      <c r="CQI6" s="171"/>
      <c r="CQJ6" s="171"/>
      <c r="CQK6" s="171"/>
      <c r="CQL6" s="171"/>
      <c r="CQM6" s="171"/>
      <c r="CQN6" s="171"/>
      <c r="CQO6" s="171"/>
      <c r="CQP6" s="171"/>
      <c r="CQQ6" s="171"/>
      <c r="CQR6" s="171"/>
      <c r="CQS6" s="171"/>
      <c r="CQT6" s="171"/>
      <c r="CQU6" s="171"/>
      <c r="CQV6" s="171"/>
      <c r="CQW6" s="171"/>
      <c r="CQX6" s="171"/>
      <c r="CQY6" s="171"/>
      <c r="CQZ6" s="171"/>
      <c r="CRA6" s="171"/>
      <c r="CRB6" s="171"/>
      <c r="CRC6" s="171"/>
      <c r="CRD6" s="171"/>
      <c r="CRE6" s="171"/>
      <c r="CRF6" s="171"/>
      <c r="CRG6" s="171"/>
      <c r="CRH6" s="171"/>
      <c r="CRI6" s="171"/>
      <c r="CRJ6" s="171"/>
      <c r="CRK6" s="171"/>
      <c r="CRL6" s="171"/>
      <c r="CRM6" s="171"/>
      <c r="CRN6" s="171"/>
      <c r="CRO6" s="171"/>
      <c r="CRP6" s="171"/>
      <c r="CRQ6" s="171"/>
      <c r="CRR6" s="171"/>
      <c r="CRS6" s="171"/>
      <c r="CRT6" s="171"/>
      <c r="CRU6" s="171"/>
      <c r="CRV6" s="171"/>
      <c r="CRW6" s="171"/>
      <c r="CRX6" s="171"/>
      <c r="CRY6" s="171"/>
      <c r="CRZ6" s="171"/>
      <c r="CSA6" s="171"/>
      <c r="CSB6" s="171"/>
      <c r="CSC6" s="171"/>
      <c r="CSD6" s="171"/>
      <c r="CSE6" s="171"/>
      <c r="CSF6" s="171"/>
      <c r="CSG6" s="171"/>
      <c r="CSH6" s="171"/>
      <c r="CSI6" s="171"/>
      <c r="CSJ6" s="171"/>
      <c r="CSK6" s="171"/>
      <c r="CSL6" s="171"/>
      <c r="CSM6" s="171"/>
      <c r="CSN6" s="171"/>
      <c r="CSO6" s="171"/>
      <c r="CSP6" s="171"/>
      <c r="CSQ6" s="171"/>
      <c r="CSR6" s="171"/>
      <c r="CSS6" s="171"/>
      <c r="CST6" s="171"/>
      <c r="CSU6" s="171"/>
      <c r="CSV6" s="171"/>
      <c r="CSW6" s="171"/>
      <c r="CSX6" s="171"/>
      <c r="CSY6" s="171"/>
      <c r="CSZ6" s="171"/>
      <c r="CTA6" s="171"/>
      <c r="CTB6" s="171"/>
      <c r="CTC6" s="171"/>
      <c r="CTD6" s="171"/>
      <c r="CTE6" s="171"/>
      <c r="CTF6" s="171"/>
      <c r="CTG6" s="171"/>
      <c r="CTH6" s="171"/>
      <c r="CTI6" s="171"/>
      <c r="CTJ6" s="171"/>
      <c r="CTK6" s="171"/>
      <c r="CTL6" s="171"/>
      <c r="CTM6" s="171"/>
      <c r="CTN6" s="171"/>
      <c r="CTO6" s="171"/>
      <c r="CTP6" s="171"/>
      <c r="CTQ6" s="171"/>
      <c r="CTR6" s="171"/>
      <c r="CTS6" s="171"/>
      <c r="CTT6" s="171"/>
      <c r="CTU6" s="171"/>
      <c r="CTV6" s="171"/>
      <c r="CTW6" s="171"/>
      <c r="CTX6" s="171"/>
      <c r="CTY6" s="171"/>
      <c r="CTZ6" s="171"/>
      <c r="CUA6" s="171"/>
      <c r="CUB6" s="171"/>
      <c r="CUC6" s="171"/>
      <c r="CUD6" s="171"/>
      <c r="CUE6" s="171"/>
      <c r="CUF6" s="171"/>
      <c r="CUG6" s="171"/>
      <c r="CUH6" s="171"/>
      <c r="CUI6" s="171"/>
      <c r="CUJ6" s="171"/>
      <c r="CUK6" s="171"/>
      <c r="CUL6" s="171"/>
      <c r="CUM6" s="171"/>
      <c r="CUN6" s="171"/>
      <c r="CUO6" s="171"/>
      <c r="CUP6" s="171"/>
      <c r="CUQ6" s="171"/>
      <c r="CUR6" s="171"/>
      <c r="CUS6" s="171"/>
      <c r="CUT6" s="171"/>
      <c r="CUU6" s="171"/>
      <c r="CUV6" s="171"/>
      <c r="CUW6" s="171"/>
      <c r="CUX6" s="171"/>
      <c r="CUY6" s="171"/>
      <c r="CUZ6" s="171"/>
      <c r="CVA6" s="171"/>
      <c r="CVB6" s="171"/>
      <c r="CVC6" s="171"/>
      <c r="CVD6" s="171"/>
      <c r="CVE6" s="171"/>
      <c r="CVF6" s="171"/>
      <c r="CVG6" s="171"/>
      <c r="CVH6" s="171"/>
      <c r="CVI6" s="171"/>
      <c r="CVJ6" s="171"/>
      <c r="CVK6" s="171"/>
      <c r="CVL6" s="171"/>
      <c r="CVM6" s="171"/>
      <c r="CVN6" s="171"/>
      <c r="CVO6" s="171"/>
      <c r="CVP6" s="171"/>
      <c r="CVQ6" s="171"/>
      <c r="CVR6" s="171"/>
      <c r="CVS6" s="171"/>
      <c r="CVT6" s="171"/>
      <c r="CVU6" s="171"/>
      <c r="CVV6" s="171"/>
      <c r="CVW6" s="171"/>
      <c r="CVX6" s="171"/>
      <c r="CVY6" s="171"/>
      <c r="CVZ6" s="171"/>
      <c r="CWA6" s="171"/>
      <c r="CWB6" s="171"/>
      <c r="CWC6" s="171"/>
      <c r="CWD6" s="171"/>
      <c r="CWE6" s="171"/>
      <c r="CWF6" s="171"/>
      <c r="CWG6" s="171"/>
      <c r="CWH6" s="171"/>
      <c r="CWI6" s="171"/>
      <c r="CWJ6" s="171"/>
      <c r="CWK6" s="171"/>
      <c r="CWL6" s="171"/>
      <c r="CWM6" s="171"/>
      <c r="CWN6" s="171"/>
      <c r="CWO6" s="171"/>
      <c r="CWP6" s="171"/>
      <c r="CWQ6" s="171"/>
      <c r="CWR6" s="171"/>
      <c r="CWS6" s="171"/>
      <c r="CWT6" s="171"/>
      <c r="CWU6" s="171"/>
      <c r="CWV6" s="171"/>
      <c r="CWW6" s="171"/>
      <c r="CWX6" s="171"/>
      <c r="CWY6" s="171"/>
      <c r="CWZ6" s="171"/>
      <c r="CXA6" s="171"/>
      <c r="CXB6" s="171"/>
      <c r="CXC6" s="171"/>
      <c r="CXD6" s="171"/>
      <c r="CXE6" s="171"/>
      <c r="CXF6" s="171"/>
      <c r="CXG6" s="171"/>
      <c r="CXH6" s="171"/>
      <c r="CXI6" s="171"/>
      <c r="CXJ6" s="171"/>
      <c r="CXK6" s="171"/>
      <c r="CXL6" s="171"/>
      <c r="CXM6" s="171"/>
      <c r="CXN6" s="171"/>
      <c r="CXO6" s="171"/>
      <c r="CXP6" s="171"/>
      <c r="CXQ6" s="171"/>
      <c r="CXR6" s="171"/>
      <c r="CXS6" s="171"/>
      <c r="CXT6" s="171"/>
      <c r="CXU6" s="171"/>
      <c r="CXV6" s="171"/>
      <c r="CXW6" s="171"/>
      <c r="CXX6" s="171"/>
      <c r="CXY6" s="171"/>
      <c r="CXZ6" s="171"/>
      <c r="CYA6" s="171"/>
      <c r="CYB6" s="171"/>
      <c r="CYC6" s="171"/>
      <c r="CYD6" s="171"/>
      <c r="CYE6" s="171"/>
      <c r="CYF6" s="171"/>
      <c r="CYG6" s="171"/>
      <c r="CYH6" s="171"/>
      <c r="CYI6" s="171"/>
      <c r="CYJ6" s="171"/>
      <c r="CYK6" s="171"/>
      <c r="CYL6" s="171"/>
      <c r="CYM6" s="171"/>
      <c r="CYN6" s="171"/>
      <c r="CYO6" s="171"/>
      <c r="CYP6" s="171"/>
      <c r="CYQ6" s="171"/>
      <c r="CYR6" s="171"/>
      <c r="CYS6" s="171"/>
      <c r="CYT6" s="171"/>
      <c r="CYU6" s="171"/>
      <c r="CYV6" s="171"/>
      <c r="CYW6" s="171"/>
      <c r="CYX6" s="171"/>
      <c r="CYY6" s="171"/>
      <c r="CYZ6" s="171"/>
      <c r="CZA6" s="171"/>
      <c r="CZB6" s="171"/>
      <c r="CZC6" s="171"/>
      <c r="CZD6" s="171"/>
      <c r="CZE6" s="171"/>
      <c r="CZF6" s="171"/>
      <c r="CZG6" s="171"/>
      <c r="CZH6" s="171"/>
      <c r="CZI6" s="171"/>
      <c r="CZJ6" s="171"/>
      <c r="CZK6" s="171"/>
      <c r="CZL6" s="171"/>
      <c r="CZM6" s="171"/>
      <c r="CZN6" s="171"/>
      <c r="CZO6" s="171"/>
      <c r="CZP6" s="171"/>
      <c r="CZQ6" s="171"/>
      <c r="CZR6" s="171"/>
      <c r="CZS6" s="171"/>
      <c r="CZT6" s="171"/>
      <c r="CZU6" s="171"/>
      <c r="CZV6" s="171"/>
      <c r="CZW6" s="171"/>
      <c r="CZX6" s="171"/>
      <c r="CZY6" s="171"/>
      <c r="CZZ6" s="171"/>
      <c r="DAA6" s="171"/>
      <c r="DAB6" s="171"/>
      <c r="DAC6" s="171"/>
      <c r="DAD6" s="171"/>
      <c r="DAE6" s="171"/>
      <c r="DAF6" s="171"/>
      <c r="DAG6" s="171"/>
      <c r="DAH6" s="171"/>
      <c r="DAI6" s="171"/>
      <c r="DAJ6" s="171"/>
      <c r="DAK6" s="171"/>
      <c r="DAL6" s="171"/>
      <c r="DAM6" s="171"/>
      <c r="DAN6" s="171"/>
      <c r="DAO6" s="171"/>
      <c r="DAP6" s="171"/>
      <c r="DAQ6" s="171"/>
      <c r="DAR6" s="171"/>
      <c r="DAS6" s="171"/>
      <c r="DAT6" s="171"/>
      <c r="DAU6" s="171"/>
      <c r="DAV6" s="171"/>
      <c r="DAW6" s="171"/>
      <c r="DAX6" s="171"/>
      <c r="DAY6" s="171"/>
      <c r="DAZ6" s="171"/>
      <c r="DBA6" s="171"/>
      <c r="DBB6" s="171"/>
      <c r="DBC6" s="171"/>
      <c r="DBD6" s="171"/>
      <c r="DBE6" s="171"/>
      <c r="DBF6" s="171"/>
      <c r="DBG6" s="171"/>
      <c r="DBH6" s="171"/>
      <c r="DBI6" s="171"/>
      <c r="DBJ6" s="171"/>
      <c r="DBK6" s="171"/>
      <c r="DBL6" s="171"/>
      <c r="DBM6" s="171"/>
      <c r="DBN6" s="171"/>
      <c r="DBO6" s="171"/>
      <c r="DBP6" s="171"/>
      <c r="DBQ6" s="171"/>
      <c r="DBR6" s="171"/>
      <c r="DBS6" s="171"/>
      <c r="DBT6" s="171"/>
      <c r="DBU6" s="171"/>
      <c r="DBV6" s="171"/>
      <c r="DBW6" s="171"/>
      <c r="DBX6" s="171"/>
      <c r="DBY6" s="171"/>
      <c r="DBZ6" s="171"/>
      <c r="DCA6" s="171"/>
      <c r="DCB6" s="171"/>
      <c r="DCC6" s="171"/>
      <c r="DCD6" s="171"/>
      <c r="DCE6" s="171"/>
      <c r="DCF6" s="171"/>
      <c r="DCG6" s="171"/>
      <c r="DCH6" s="171"/>
      <c r="DCI6" s="171"/>
      <c r="DCJ6" s="171"/>
      <c r="DCK6" s="171"/>
      <c r="DCL6" s="171"/>
      <c r="DCM6" s="171"/>
      <c r="DCN6" s="171"/>
      <c r="DCO6" s="171"/>
      <c r="DCP6" s="171"/>
      <c r="DCQ6" s="171"/>
      <c r="DCR6" s="171"/>
      <c r="DCS6" s="171"/>
      <c r="DCT6" s="171"/>
      <c r="DCU6" s="171"/>
      <c r="DCV6" s="171"/>
      <c r="DCW6" s="171"/>
      <c r="DCX6" s="171"/>
      <c r="DCY6" s="171"/>
      <c r="DCZ6" s="171"/>
      <c r="DDA6" s="171"/>
      <c r="DDB6" s="171"/>
      <c r="DDC6" s="171"/>
      <c r="DDD6" s="171"/>
      <c r="DDE6" s="171"/>
      <c r="DDF6" s="171"/>
      <c r="DDG6" s="171"/>
      <c r="DDH6" s="171"/>
      <c r="DDI6" s="171"/>
      <c r="DDJ6" s="171"/>
      <c r="DDK6" s="171"/>
      <c r="DDL6" s="171"/>
      <c r="DDM6" s="171"/>
      <c r="DDN6" s="171"/>
      <c r="DDO6" s="171"/>
      <c r="DDP6" s="171"/>
      <c r="DDQ6" s="171"/>
      <c r="DDR6" s="171"/>
      <c r="DDS6" s="171"/>
      <c r="DDT6" s="171"/>
      <c r="DDU6" s="171"/>
      <c r="DDV6" s="171"/>
      <c r="DDW6" s="171"/>
      <c r="DDX6" s="171"/>
      <c r="DDY6" s="171"/>
      <c r="DDZ6" s="171"/>
      <c r="DEA6" s="171"/>
      <c r="DEB6" s="171"/>
      <c r="DEC6" s="171"/>
      <c r="DED6" s="171"/>
      <c r="DEE6" s="171"/>
      <c r="DEF6" s="171"/>
      <c r="DEG6" s="171"/>
      <c r="DEH6" s="171"/>
      <c r="DEI6" s="171"/>
      <c r="DEJ6" s="171"/>
      <c r="DEK6" s="171"/>
      <c r="DEL6" s="171"/>
      <c r="DEM6" s="171"/>
      <c r="DEN6" s="171"/>
      <c r="DEO6" s="171"/>
      <c r="DEP6" s="171"/>
      <c r="DEQ6" s="171"/>
      <c r="DER6" s="171"/>
      <c r="DES6" s="171"/>
      <c r="DET6" s="171"/>
      <c r="DEU6" s="171"/>
      <c r="DEV6" s="171"/>
      <c r="DEW6" s="171"/>
      <c r="DEX6" s="171"/>
      <c r="DEY6" s="171"/>
      <c r="DEZ6" s="171"/>
      <c r="DFA6" s="171"/>
      <c r="DFB6" s="171"/>
      <c r="DFC6" s="171"/>
      <c r="DFD6" s="171"/>
      <c r="DFE6" s="171"/>
      <c r="DFF6" s="171"/>
      <c r="DFG6" s="171"/>
      <c r="DFH6" s="171"/>
      <c r="DFI6" s="171"/>
      <c r="DFJ6" s="171"/>
      <c r="DFK6" s="171"/>
      <c r="DFL6" s="171"/>
      <c r="DFM6" s="171"/>
      <c r="DFN6" s="171"/>
      <c r="DFO6" s="171"/>
      <c r="DFP6" s="171"/>
      <c r="DFQ6" s="171"/>
      <c r="DFR6" s="171"/>
      <c r="DFS6" s="171"/>
      <c r="DFT6" s="171"/>
      <c r="DFU6" s="171"/>
      <c r="DFV6" s="171"/>
      <c r="DFW6" s="171"/>
      <c r="DFX6" s="171"/>
      <c r="DFY6" s="171"/>
      <c r="DFZ6" s="171"/>
      <c r="DGA6" s="171"/>
      <c r="DGB6" s="171"/>
      <c r="DGC6" s="171"/>
      <c r="DGD6" s="171"/>
      <c r="DGE6" s="171"/>
      <c r="DGF6" s="171"/>
      <c r="DGG6" s="171"/>
      <c r="DGH6" s="171"/>
      <c r="DGI6" s="171"/>
      <c r="DGJ6" s="171"/>
      <c r="DGK6" s="171"/>
      <c r="DGL6" s="171"/>
      <c r="DGM6" s="171"/>
      <c r="DGN6" s="171"/>
      <c r="DGO6" s="171"/>
      <c r="DGP6" s="171"/>
      <c r="DGQ6" s="171"/>
      <c r="DGR6" s="171"/>
      <c r="DGS6" s="171"/>
      <c r="DGT6" s="171"/>
      <c r="DGU6" s="171"/>
      <c r="DGV6" s="171"/>
      <c r="DGW6" s="171"/>
      <c r="DGX6" s="171"/>
      <c r="DGY6" s="171"/>
      <c r="DGZ6" s="171"/>
      <c r="DHA6" s="171"/>
      <c r="DHB6" s="171"/>
      <c r="DHC6" s="171"/>
      <c r="DHD6" s="171"/>
      <c r="DHE6" s="171"/>
      <c r="DHF6" s="171"/>
      <c r="DHG6" s="171"/>
      <c r="DHH6" s="171"/>
      <c r="DHI6" s="171"/>
      <c r="DHJ6" s="171"/>
      <c r="DHK6" s="171"/>
      <c r="DHL6" s="171"/>
      <c r="DHM6" s="171"/>
      <c r="DHN6" s="171"/>
      <c r="DHO6" s="171"/>
      <c r="DHP6" s="171"/>
      <c r="DHQ6" s="171"/>
      <c r="DHR6" s="171"/>
      <c r="DHS6" s="171"/>
      <c r="DHT6" s="171"/>
      <c r="DHU6" s="171"/>
      <c r="DHV6" s="171"/>
      <c r="DHW6" s="171"/>
      <c r="DHX6" s="171"/>
      <c r="DHY6" s="171"/>
      <c r="DHZ6" s="171"/>
      <c r="DIA6" s="171"/>
      <c r="DIB6" s="171"/>
      <c r="DIC6" s="171"/>
      <c r="DID6" s="171"/>
      <c r="DIE6" s="171"/>
      <c r="DIF6" s="171"/>
      <c r="DIG6" s="171"/>
      <c r="DIH6" s="171"/>
      <c r="DII6" s="171"/>
      <c r="DIJ6" s="171"/>
      <c r="DIK6" s="171"/>
      <c r="DIL6" s="171"/>
      <c r="DIM6" s="171"/>
      <c r="DIN6" s="171"/>
      <c r="DIO6" s="171"/>
      <c r="DIP6" s="171"/>
      <c r="DIQ6" s="171"/>
      <c r="DIR6" s="171"/>
      <c r="DIS6" s="171"/>
      <c r="DIT6" s="171"/>
      <c r="DIU6" s="171"/>
      <c r="DIV6" s="171"/>
      <c r="DIW6" s="171"/>
      <c r="DIX6" s="171"/>
      <c r="DIY6" s="171"/>
      <c r="DIZ6" s="171"/>
      <c r="DJA6" s="171"/>
      <c r="DJB6" s="171"/>
      <c r="DJC6" s="171"/>
      <c r="DJD6" s="171"/>
      <c r="DJE6" s="171"/>
      <c r="DJF6" s="171"/>
      <c r="DJG6" s="171"/>
      <c r="DJH6" s="171"/>
      <c r="DJI6" s="171"/>
      <c r="DJJ6" s="171"/>
      <c r="DJK6" s="171"/>
      <c r="DJL6" s="171"/>
      <c r="DJM6" s="171"/>
      <c r="DJN6" s="171"/>
      <c r="DJO6" s="171"/>
      <c r="DJP6" s="171"/>
      <c r="DJQ6" s="171"/>
      <c r="DJR6" s="171"/>
      <c r="DJS6" s="171"/>
      <c r="DJT6" s="171"/>
      <c r="DJU6" s="171"/>
      <c r="DJV6" s="171"/>
      <c r="DJW6" s="171"/>
      <c r="DJX6" s="171"/>
      <c r="DJY6" s="171"/>
      <c r="DJZ6" s="171"/>
      <c r="DKA6" s="171"/>
      <c r="DKB6" s="171"/>
      <c r="DKC6" s="171"/>
      <c r="DKD6" s="171"/>
      <c r="DKE6" s="171"/>
      <c r="DKF6" s="171"/>
      <c r="DKG6" s="171"/>
      <c r="DKH6" s="171"/>
      <c r="DKI6" s="171"/>
      <c r="DKJ6" s="171"/>
      <c r="DKK6" s="171"/>
      <c r="DKL6" s="171"/>
      <c r="DKM6" s="171"/>
      <c r="DKN6" s="171"/>
      <c r="DKO6" s="171"/>
      <c r="DKP6" s="171"/>
      <c r="DKQ6" s="171"/>
      <c r="DKR6" s="171"/>
      <c r="DKS6" s="171"/>
      <c r="DKT6" s="171"/>
      <c r="DKU6" s="171"/>
      <c r="DKV6" s="171"/>
      <c r="DKW6" s="171"/>
      <c r="DKX6" s="171"/>
      <c r="DKY6" s="171"/>
      <c r="DKZ6" s="171"/>
      <c r="DLA6" s="171"/>
      <c r="DLB6" s="171"/>
      <c r="DLC6" s="171"/>
      <c r="DLD6" s="171"/>
      <c r="DLE6" s="171"/>
      <c r="DLF6" s="171"/>
      <c r="DLG6" s="171"/>
      <c r="DLH6" s="171"/>
      <c r="DLI6" s="171"/>
      <c r="DLJ6" s="171"/>
      <c r="DLK6" s="171"/>
      <c r="DLL6" s="171"/>
      <c r="DLM6" s="171"/>
      <c r="DLN6" s="171"/>
      <c r="DLO6" s="171"/>
      <c r="DLP6" s="171"/>
      <c r="DLQ6" s="171"/>
      <c r="DLR6" s="171"/>
      <c r="DLS6" s="171"/>
      <c r="DLT6" s="171"/>
      <c r="DLU6" s="171"/>
      <c r="DLV6" s="171"/>
      <c r="DLW6" s="171"/>
      <c r="DLX6" s="171"/>
      <c r="DLY6" s="171"/>
      <c r="DLZ6" s="171"/>
      <c r="DMA6" s="171"/>
      <c r="DMB6" s="171"/>
      <c r="DMC6" s="171"/>
      <c r="DMD6" s="171"/>
      <c r="DME6" s="171"/>
      <c r="DMF6" s="171"/>
      <c r="DMG6" s="171"/>
      <c r="DMH6" s="171"/>
      <c r="DMI6" s="171"/>
      <c r="DMJ6" s="171"/>
      <c r="DMK6" s="171"/>
      <c r="DML6" s="171"/>
      <c r="DMM6" s="171"/>
      <c r="DMN6" s="171"/>
      <c r="DMO6" s="171"/>
      <c r="DMP6" s="171"/>
      <c r="DMQ6" s="171"/>
      <c r="DMR6" s="171"/>
      <c r="DMS6" s="171"/>
      <c r="DMT6" s="171"/>
      <c r="DMU6" s="171"/>
      <c r="DMV6" s="171"/>
      <c r="DMW6" s="171"/>
      <c r="DMX6" s="171"/>
      <c r="DMY6" s="171"/>
      <c r="DMZ6" s="171"/>
      <c r="DNA6" s="171"/>
      <c r="DNB6" s="171"/>
      <c r="DNC6" s="171"/>
      <c r="DND6" s="171"/>
      <c r="DNE6" s="171"/>
      <c r="DNF6" s="171"/>
      <c r="DNG6" s="171"/>
      <c r="DNH6" s="171"/>
      <c r="DNI6" s="171"/>
      <c r="DNJ6" s="171"/>
      <c r="DNK6" s="171"/>
      <c r="DNL6" s="171"/>
      <c r="DNM6" s="171"/>
      <c r="DNN6" s="171"/>
      <c r="DNO6" s="171"/>
      <c r="DNP6" s="171"/>
      <c r="DNQ6" s="171"/>
      <c r="DNR6" s="171"/>
      <c r="DNS6" s="171"/>
      <c r="DNT6" s="171"/>
      <c r="DNU6" s="171"/>
      <c r="DNV6" s="171"/>
      <c r="DNW6" s="171"/>
      <c r="DNX6" s="171"/>
      <c r="DNY6" s="171"/>
      <c r="DNZ6" s="171"/>
      <c r="DOA6" s="171"/>
      <c r="DOB6" s="171"/>
      <c r="DOC6" s="171"/>
      <c r="DOD6" s="171"/>
      <c r="DOE6" s="171"/>
      <c r="DOF6" s="171"/>
      <c r="DOG6" s="171"/>
      <c r="DOH6" s="171"/>
      <c r="DOI6" s="171"/>
      <c r="DOJ6" s="171"/>
      <c r="DOK6" s="171"/>
      <c r="DOL6" s="171"/>
      <c r="DOM6" s="171"/>
      <c r="DON6" s="171"/>
      <c r="DOO6" s="171"/>
      <c r="DOP6" s="171"/>
      <c r="DOQ6" s="171"/>
      <c r="DOR6" s="171"/>
      <c r="DOS6" s="171"/>
      <c r="DOT6" s="171"/>
      <c r="DOU6" s="171"/>
      <c r="DOV6" s="171"/>
      <c r="DOW6" s="171"/>
      <c r="DOX6" s="171"/>
      <c r="DOY6" s="171"/>
      <c r="DOZ6" s="171"/>
      <c r="DPA6" s="171"/>
      <c r="DPB6" s="171"/>
      <c r="DPC6" s="171"/>
      <c r="DPD6" s="171"/>
      <c r="DPE6" s="171"/>
      <c r="DPF6" s="171"/>
      <c r="DPG6" s="171"/>
      <c r="DPH6" s="171"/>
      <c r="DPI6" s="171"/>
      <c r="DPJ6" s="171"/>
      <c r="DPK6" s="171"/>
      <c r="DPL6" s="171"/>
      <c r="DPM6" s="171"/>
      <c r="DPN6" s="171"/>
      <c r="DPO6" s="171"/>
      <c r="DPP6" s="171"/>
      <c r="DPQ6" s="171"/>
      <c r="DPR6" s="171"/>
      <c r="DPS6" s="171"/>
      <c r="DPT6" s="171"/>
      <c r="DPU6" s="171"/>
      <c r="DPV6" s="171"/>
      <c r="DPW6" s="171"/>
      <c r="DPX6" s="171"/>
      <c r="DPY6" s="171"/>
      <c r="DPZ6" s="171"/>
      <c r="DQA6" s="171"/>
      <c r="DQB6" s="171"/>
      <c r="DQC6" s="171"/>
      <c r="DQD6" s="171"/>
      <c r="DQE6" s="171"/>
      <c r="DQF6" s="171"/>
      <c r="DQG6" s="171"/>
      <c r="DQH6" s="171"/>
      <c r="DQI6" s="171"/>
      <c r="DQJ6" s="171"/>
      <c r="DQK6" s="171"/>
      <c r="DQL6" s="171"/>
      <c r="DQM6" s="171"/>
      <c r="DQN6" s="171"/>
      <c r="DQO6" s="171"/>
      <c r="DQP6" s="171"/>
      <c r="DQQ6" s="171"/>
      <c r="DQR6" s="171"/>
      <c r="DQS6" s="171"/>
      <c r="DQT6" s="171"/>
      <c r="DQU6" s="171"/>
      <c r="DQV6" s="171"/>
      <c r="DQW6" s="171"/>
      <c r="DQX6" s="171"/>
      <c r="DQY6" s="171"/>
      <c r="DQZ6" s="171"/>
      <c r="DRA6" s="171"/>
      <c r="DRB6" s="171"/>
      <c r="DRC6" s="171"/>
      <c r="DRD6" s="171"/>
      <c r="DRE6" s="171"/>
      <c r="DRF6" s="171"/>
      <c r="DRG6" s="171"/>
      <c r="DRH6" s="171"/>
      <c r="DRI6" s="171"/>
      <c r="DRJ6" s="171"/>
      <c r="DRK6" s="171"/>
      <c r="DRL6" s="171"/>
      <c r="DRM6" s="171"/>
      <c r="DRN6" s="171"/>
      <c r="DRO6" s="171"/>
      <c r="DRP6" s="171"/>
      <c r="DRQ6" s="171"/>
      <c r="DRR6" s="171"/>
      <c r="DRS6" s="171"/>
      <c r="DRT6" s="171"/>
      <c r="DRU6" s="171"/>
      <c r="DRV6" s="171"/>
      <c r="DRW6" s="171"/>
      <c r="DRX6" s="171"/>
      <c r="DRY6" s="171"/>
      <c r="DRZ6" s="171"/>
      <c r="DSA6" s="171"/>
      <c r="DSB6" s="171"/>
      <c r="DSC6" s="171"/>
      <c r="DSD6" s="171"/>
      <c r="DSE6" s="171"/>
      <c r="DSF6" s="171"/>
      <c r="DSG6" s="171"/>
      <c r="DSH6" s="171"/>
      <c r="DSI6" s="171"/>
      <c r="DSJ6" s="171"/>
      <c r="DSK6" s="171"/>
      <c r="DSL6" s="171"/>
      <c r="DSM6" s="171"/>
      <c r="DSN6" s="171"/>
      <c r="DSO6" s="171"/>
      <c r="DSP6" s="171"/>
      <c r="DSQ6" s="171"/>
      <c r="DSR6" s="171"/>
      <c r="DSS6" s="171"/>
      <c r="DST6" s="171"/>
      <c r="DSU6" s="171"/>
      <c r="DSV6" s="171"/>
      <c r="DSW6" s="171"/>
      <c r="DSX6" s="171"/>
      <c r="DSY6" s="171"/>
      <c r="DSZ6" s="171"/>
      <c r="DTA6" s="171"/>
      <c r="DTB6" s="171"/>
      <c r="DTC6" s="171"/>
      <c r="DTD6" s="171"/>
      <c r="DTE6" s="171"/>
      <c r="DTF6" s="171"/>
      <c r="DTG6" s="171"/>
      <c r="DTH6" s="171"/>
      <c r="DTI6" s="171"/>
      <c r="DTJ6" s="171"/>
      <c r="DTK6" s="171"/>
      <c r="DTL6" s="171"/>
      <c r="DTM6" s="171"/>
      <c r="DTN6" s="171"/>
      <c r="DTO6" s="171"/>
      <c r="DTP6" s="171"/>
      <c r="DTQ6" s="171"/>
      <c r="DTR6" s="171"/>
      <c r="DTS6" s="171"/>
      <c r="DTT6" s="171"/>
      <c r="DTU6" s="171"/>
      <c r="DTV6" s="171"/>
      <c r="DTW6" s="171"/>
      <c r="DTX6" s="171"/>
      <c r="DTY6" s="171"/>
      <c r="DTZ6" s="171"/>
      <c r="DUA6" s="171"/>
      <c r="DUB6" s="171"/>
      <c r="DUC6" s="171"/>
      <c r="DUD6" s="171"/>
      <c r="DUE6" s="171"/>
      <c r="DUF6" s="171"/>
      <c r="DUG6" s="171"/>
      <c r="DUH6" s="171"/>
      <c r="DUI6" s="171"/>
      <c r="DUJ6" s="171"/>
      <c r="DUK6" s="171"/>
      <c r="DUL6" s="171"/>
      <c r="DUM6" s="171"/>
      <c r="DUN6" s="171"/>
      <c r="DUO6" s="171"/>
      <c r="DUP6" s="171"/>
      <c r="DUQ6" s="171"/>
      <c r="DUR6" s="171"/>
      <c r="DUS6" s="171"/>
      <c r="DUT6" s="171"/>
      <c r="DUU6" s="171"/>
      <c r="DUV6" s="171"/>
      <c r="DUW6" s="171"/>
      <c r="DUX6" s="171"/>
      <c r="DUY6" s="171"/>
      <c r="DUZ6" s="171"/>
      <c r="DVA6" s="171"/>
      <c r="DVB6" s="171"/>
      <c r="DVC6" s="171"/>
      <c r="DVD6" s="171"/>
      <c r="DVE6" s="171"/>
      <c r="DVF6" s="171"/>
      <c r="DVG6" s="171"/>
      <c r="DVH6" s="171"/>
      <c r="DVI6" s="171"/>
      <c r="DVJ6" s="171"/>
      <c r="DVK6" s="171"/>
      <c r="DVL6" s="171"/>
      <c r="DVM6" s="171"/>
      <c r="DVN6" s="171"/>
      <c r="DVO6" s="171"/>
      <c r="DVP6" s="171"/>
      <c r="DVQ6" s="171"/>
      <c r="DVR6" s="171"/>
      <c r="DVS6" s="171"/>
      <c r="DVT6" s="171"/>
      <c r="DVU6" s="171"/>
      <c r="DVV6" s="171"/>
      <c r="DVW6" s="171"/>
      <c r="DVX6" s="171"/>
      <c r="DVY6" s="171"/>
      <c r="DVZ6" s="171"/>
      <c r="DWA6" s="171"/>
      <c r="DWB6" s="171"/>
      <c r="DWC6" s="171"/>
      <c r="DWD6" s="171"/>
      <c r="DWE6" s="171"/>
      <c r="DWF6" s="171"/>
      <c r="DWG6" s="171"/>
      <c r="DWH6" s="171"/>
      <c r="DWI6" s="171"/>
      <c r="DWJ6" s="171"/>
      <c r="DWK6" s="171"/>
      <c r="DWL6" s="171"/>
      <c r="DWM6" s="171"/>
      <c r="DWN6" s="171"/>
      <c r="DWO6" s="171"/>
      <c r="DWP6" s="171"/>
      <c r="DWQ6" s="171"/>
      <c r="DWR6" s="171"/>
      <c r="DWS6" s="171"/>
      <c r="DWT6" s="171"/>
      <c r="DWU6" s="171"/>
      <c r="DWV6" s="171"/>
      <c r="DWW6" s="171"/>
      <c r="DWX6" s="171"/>
      <c r="DWY6" s="171"/>
      <c r="DWZ6" s="171"/>
      <c r="DXA6" s="171"/>
      <c r="DXB6" s="171"/>
      <c r="DXC6" s="171"/>
      <c r="DXD6" s="171"/>
      <c r="DXE6" s="171"/>
      <c r="DXF6" s="171"/>
      <c r="DXG6" s="171"/>
      <c r="DXH6" s="171"/>
      <c r="DXI6" s="171"/>
      <c r="DXJ6" s="171"/>
      <c r="DXK6" s="171"/>
      <c r="DXL6" s="171"/>
      <c r="DXM6" s="171"/>
      <c r="DXN6" s="171"/>
      <c r="DXO6" s="171"/>
      <c r="DXP6" s="171"/>
      <c r="DXQ6" s="171"/>
      <c r="DXR6" s="171"/>
      <c r="DXS6" s="171"/>
      <c r="DXT6" s="171"/>
      <c r="DXU6" s="171"/>
      <c r="DXV6" s="171"/>
      <c r="DXW6" s="171"/>
      <c r="DXX6" s="171"/>
      <c r="DXY6" s="171"/>
      <c r="DXZ6" s="171"/>
      <c r="DYA6" s="171"/>
      <c r="DYB6" s="171"/>
      <c r="DYC6" s="171"/>
      <c r="DYD6" s="171"/>
      <c r="DYE6" s="171"/>
      <c r="DYF6" s="171"/>
      <c r="DYG6" s="171"/>
      <c r="DYH6" s="171"/>
      <c r="DYI6" s="171"/>
      <c r="DYJ6" s="171"/>
      <c r="DYK6" s="171"/>
      <c r="DYL6" s="171"/>
      <c r="DYM6" s="171"/>
      <c r="DYN6" s="171"/>
      <c r="DYO6" s="171"/>
      <c r="DYP6" s="171"/>
      <c r="DYQ6" s="171"/>
      <c r="DYR6" s="171"/>
      <c r="DYS6" s="171"/>
      <c r="DYT6" s="171"/>
      <c r="DYU6" s="171"/>
      <c r="DYV6" s="171"/>
      <c r="DYW6" s="171"/>
      <c r="DYX6" s="171"/>
      <c r="DYY6" s="171"/>
      <c r="DYZ6" s="171"/>
      <c r="DZA6" s="171"/>
      <c r="DZB6" s="171"/>
      <c r="DZC6" s="171"/>
      <c r="DZD6" s="171"/>
      <c r="DZE6" s="171"/>
      <c r="DZF6" s="171"/>
      <c r="DZG6" s="171"/>
      <c r="DZH6" s="171"/>
      <c r="DZI6" s="171"/>
      <c r="DZJ6" s="171"/>
      <c r="DZK6" s="171"/>
      <c r="DZL6" s="171"/>
      <c r="DZM6" s="171"/>
      <c r="DZN6" s="171"/>
      <c r="DZO6" s="171"/>
      <c r="DZP6" s="171"/>
      <c r="DZQ6" s="171"/>
      <c r="DZR6" s="171"/>
      <c r="DZS6" s="171"/>
      <c r="DZT6" s="171"/>
      <c r="DZU6" s="171"/>
      <c r="DZV6" s="171"/>
      <c r="DZW6" s="171"/>
      <c r="DZX6" s="171"/>
      <c r="DZY6" s="171"/>
      <c r="DZZ6" s="171"/>
      <c r="EAA6" s="171"/>
      <c r="EAB6" s="171"/>
      <c r="EAC6" s="171"/>
      <c r="EAD6" s="171"/>
      <c r="EAE6" s="171"/>
      <c r="EAF6" s="171"/>
      <c r="EAG6" s="171"/>
      <c r="EAH6" s="171"/>
      <c r="EAI6" s="171"/>
      <c r="EAJ6" s="171"/>
      <c r="EAK6" s="171"/>
      <c r="EAL6" s="171"/>
      <c r="EAM6" s="171"/>
      <c r="EAN6" s="171"/>
      <c r="EAO6" s="171"/>
      <c r="EAP6" s="171"/>
      <c r="EAQ6" s="171"/>
      <c r="EAR6" s="171"/>
      <c r="EAS6" s="171"/>
      <c r="EAT6" s="171"/>
      <c r="EAU6" s="171"/>
      <c r="EAV6" s="171"/>
      <c r="EAW6" s="171"/>
      <c r="EAX6" s="171"/>
      <c r="EAY6" s="171"/>
      <c r="EAZ6" s="171"/>
      <c r="EBA6" s="171"/>
      <c r="EBB6" s="171"/>
      <c r="EBC6" s="171"/>
      <c r="EBD6" s="171"/>
      <c r="EBE6" s="171"/>
      <c r="EBF6" s="171"/>
      <c r="EBG6" s="171"/>
      <c r="EBH6" s="171"/>
      <c r="EBI6" s="171"/>
      <c r="EBJ6" s="171"/>
      <c r="EBK6" s="171"/>
      <c r="EBL6" s="171"/>
      <c r="EBM6" s="171"/>
      <c r="EBN6" s="171"/>
      <c r="EBO6" s="171"/>
      <c r="EBP6" s="171"/>
      <c r="EBQ6" s="171"/>
      <c r="EBR6" s="171"/>
      <c r="EBS6" s="171"/>
      <c r="EBT6" s="171"/>
      <c r="EBU6" s="171"/>
      <c r="EBV6" s="171"/>
      <c r="EBW6" s="171"/>
      <c r="EBX6" s="171"/>
      <c r="EBY6" s="171"/>
      <c r="EBZ6" s="171"/>
      <c r="ECA6" s="171"/>
      <c r="ECB6" s="171"/>
      <c r="ECC6" s="171"/>
      <c r="ECD6" s="171"/>
      <c r="ECE6" s="171"/>
      <c r="ECF6" s="171"/>
      <c r="ECG6" s="171"/>
      <c r="ECH6" s="171"/>
      <c r="ECI6" s="171"/>
      <c r="ECJ6" s="171"/>
      <c r="ECK6" s="171"/>
      <c r="ECL6" s="171"/>
      <c r="ECM6" s="171"/>
      <c r="ECN6" s="171"/>
      <c r="ECO6" s="171"/>
      <c r="ECP6" s="171"/>
      <c r="ECQ6" s="171"/>
      <c r="ECR6" s="171"/>
      <c r="ECS6" s="171"/>
      <c r="ECT6" s="171"/>
      <c r="ECU6" s="171"/>
      <c r="ECV6" s="171"/>
      <c r="ECW6" s="171"/>
      <c r="ECX6" s="171"/>
      <c r="ECY6" s="171"/>
      <c r="ECZ6" s="171"/>
      <c r="EDA6" s="171"/>
      <c r="EDB6" s="171"/>
      <c r="EDC6" s="171"/>
      <c r="EDD6" s="171"/>
      <c r="EDE6" s="171"/>
      <c r="EDF6" s="171"/>
      <c r="EDG6" s="171"/>
      <c r="EDH6" s="171"/>
      <c r="EDI6" s="171"/>
      <c r="EDJ6" s="171"/>
      <c r="EDK6" s="171"/>
      <c r="EDL6" s="171"/>
      <c r="EDM6" s="171"/>
      <c r="EDN6" s="171"/>
      <c r="EDO6" s="171"/>
      <c r="EDP6" s="171"/>
      <c r="EDQ6" s="171"/>
      <c r="EDR6" s="171"/>
      <c r="EDS6" s="171"/>
      <c r="EDT6" s="171"/>
      <c r="EDU6" s="171"/>
      <c r="EDV6" s="171"/>
      <c r="EDW6" s="171"/>
      <c r="EDX6" s="171"/>
      <c r="EDY6" s="171"/>
      <c r="EDZ6" s="171"/>
      <c r="EEA6" s="171"/>
      <c r="EEB6" s="171"/>
      <c r="EEC6" s="171"/>
      <c r="EED6" s="171"/>
      <c r="EEE6" s="171"/>
      <c r="EEF6" s="171"/>
      <c r="EEG6" s="171"/>
      <c r="EEH6" s="171"/>
      <c r="EEI6" s="171"/>
      <c r="EEJ6" s="171"/>
      <c r="EEK6" s="171"/>
      <c r="EEL6" s="171"/>
      <c r="EEM6" s="171"/>
      <c r="EEN6" s="171"/>
      <c r="EEO6" s="171"/>
      <c r="EEP6" s="171"/>
      <c r="EEQ6" s="171"/>
      <c r="EER6" s="171"/>
      <c r="EES6" s="171"/>
      <c r="EET6" s="171"/>
      <c r="EEU6" s="171"/>
      <c r="EEV6" s="171"/>
      <c r="EEW6" s="171"/>
      <c r="EEX6" s="171"/>
      <c r="EEY6" s="171"/>
      <c r="EEZ6" s="171"/>
      <c r="EFA6" s="171"/>
      <c r="EFB6" s="171"/>
      <c r="EFC6" s="171"/>
      <c r="EFD6" s="171"/>
      <c r="EFE6" s="171"/>
      <c r="EFF6" s="171"/>
      <c r="EFG6" s="171"/>
      <c r="EFH6" s="171"/>
      <c r="EFI6" s="171"/>
      <c r="EFJ6" s="171"/>
      <c r="EFK6" s="171"/>
      <c r="EFL6" s="171"/>
      <c r="EFM6" s="171"/>
      <c r="EFN6" s="171"/>
      <c r="EFO6" s="171"/>
      <c r="EFP6" s="171"/>
      <c r="EFQ6" s="171"/>
      <c r="EFR6" s="171"/>
      <c r="EFS6" s="171"/>
      <c r="EFT6" s="171"/>
      <c r="EFU6" s="171"/>
      <c r="EFV6" s="171"/>
      <c r="EFW6" s="171"/>
      <c r="EFX6" s="171"/>
      <c r="EFY6" s="171"/>
      <c r="EFZ6" s="171"/>
      <c r="EGA6" s="171"/>
      <c r="EGB6" s="171"/>
      <c r="EGC6" s="171"/>
      <c r="EGD6" s="171"/>
      <c r="EGE6" s="171"/>
      <c r="EGF6" s="171"/>
      <c r="EGG6" s="171"/>
      <c r="EGH6" s="171"/>
      <c r="EGI6" s="171"/>
      <c r="EGJ6" s="171"/>
      <c r="EGK6" s="171"/>
      <c r="EGL6" s="171"/>
      <c r="EGM6" s="171"/>
      <c r="EGN6" s="171"/>
      <c r="EGO6" s="171"/>
      <c r="EGP6" s="171"/>
      <c r="EGQ6" s="171"/>
      <c r="EGR6" s="171"/>
      <c r="EGS6" s="171"/>
      <c r="EGT6" s="171"/>
      <c r="EGU6" s="171"/>
      <c r="EGV6" s="171"/>
      <c r="EGW6" s="171"/>
      <c r="EGX6" s="171"/>
      <c r="EGY6" s="171"/>
      <c r="EGZ6" s="171"/>
      <c r="EHA6" s="171"/>
      <c r="EHB6" s="171"/>
      <c r="EHC6" s="171"/>
      <c r="EHD6" s="171"/>
      <c r="EHE6" s="171"/>
      <c r="EHF6" s="171"/>
      <c r="EHG6" s="171"/>
      <c r="EHH6" s="171"/>
      <c r="EHI6" s="171"/>
      <c r="EHJ6" s="171"/>
      <c r="EHK6" s="171"/>
      <c r="EHL6" s="171"/>
      <c r="EHM6" s="171"/>
      <c r="EHN6" s="171"/>
      <c r="EHO6" s="171"/>
      <c r="EHP6" s="171"/>
      <c r="EHQ6" s="171"/>
      <c r="EHR6" s="171"/>
      <c r="EHS6" s="171"/>
      <c r="EHT6" s="171"/>
      <c r="EHU6" s="171"/>
      <c r="EHV6" s="171"/>
      <c r="EHW6" s="171"/>
      <c r="EHX6" s="171"/>
      <c r="EHY6" s="171"/>
      <c r="EHZ6" s="171"/>
      <c r="EIA6" s="171"/>
      <c r="EIB6" s="171"/>
      <c r="EIC6" s="171"/>
      <c r="EID6" s="171"/>
      <c r="EIE6" s="171"/>
      <c r="EIF6" s="171"/>
      <c r="EIG6" s="171"/>
      <c r="EIH6" s="171"/>
      <c r="EII6" s="171"/>
      <c r="EIJ6" s="171"/>
      <c r="EIK6" s="171"/>
      <c r="EIL6" s="171"/>
      <c r="EIM6" s="171"/>
      <c r="EIN6" s="171"/>
      <c r="EIO6" s="171"/>
      <c r="EIP6" s="171"/>
      <c r="EIQ6" s="171"/>
      <c r="EIR6" s="171"/>
      <c r="EIS6" s="171"/>
      <c r="EIT6" s="171"/>
      <c r="EIU6" s="171"/>
      <c r="EIV6" s="171"/>
      <c r="EIW6" s="171"/>
      <c r="EIX6" s="171"/>
      <c r="EIY6" s="171"/>
      <c r="EIZ6" s="171"/>
      <c r="EJA6" s="171"/>
      <c r="EJB6" s="171"/>
      <c r="EJC6" s="171"/>
      <c r="EJD6" s="171"/>
      <c r="EJE6" s="171"/>
      <c r="EJF6" s="171"/>
      <c r="EJG6" s="171"/>
      <c r="EJH6" s="171"/>
      <c r="EJI6" s="171"/>
      <c r="EJJ6" s="171"/>
      <c r="EJK6" s="171"/>
      <c r="EJL6" s="171"/>
      <c r="EJM6" s="171"/>
      <c r="EJN6" s="171"/>
      <c r="EJO6" s="171"/>
      <c r="EJP6" s="171"/>
      <c r="EJQ6" s="171"/>
      <c r="EJR6" s="171"/>
      <c r="EJS6" s="171"/>
      <c r="EJT6" s="171"/>
      <c r="EJU6" s="171"/>
      <c r="EJV6" s="171"/>
      <c r="EJW6" s="171"/>
      <c r="EJX6" s="171"/>
      <c r="EJY6" s="171"/>
      <c r="EJZ6" s="171"/>
      <c r="EKA6" s="171"/>
      <c r="EKB6" s="171"/>
      <c r="EKC6" s="171"/>
      <c r="EKD6" s="171"/>
      <c r="EKE6" s="171"/>
      <c r="EKF6" s="171"/>
      <c r="EKG6" s="171"/>
      <c r="EKH6" s="171"/>
      <c r="EKI6" s="171"/>
      <c r="EKJ6" s="171"/>
      <c r="EKK6" s="171"/>
      <c r="EKL6" s="171"/>
      <c r="EKM6" s="171"/>
      <c r="EKN6" s="171"/>
      <c r="EKO6" s="171"/>
      <c r="EKP6" s="171"/>
      <c r="EKQ6" s="171"/>
      <c r="EKR6" s="171"/>
      <c r="EKS6" s="171"/>
      <c r="EKT6" s="171"/>
      <c r="EKU6" s="171"/>
      <c r="EKV6" s="171"/>
      <c r="EKW6" s="171"/>
      <c r="EKX6" s="171"/>
      <c r="EKY6" s="171"/>
      <c r="EKZ6" s="171"/>
      <c r="ELA6" s="171"/>
      <c r="ELB6" s="171"/>
      <c r="ELC6" s="171"/>
      <c r="ELD6" s="171"/>
      <c r="ELE6" s="171"/>
      <c r="ELF6" s="171"/>
      <c r="ELG6" s="171"/>
      <c r="ELH6" s="171"/>
      <c r="ELI6" s="171"/>
      <c r="ELJ6" s="171"/>
      <c r="ELK6" s="171"/>
      <c r="ELL6" s="171"/>
      <c r="ELM6" s="171"/>
      <c r="ELN6" s="171"/>
      <c r="ELO6" s="171"/>
      <c r="ELP6" s="171"/>
      <c r="ELQ6" s="171"/>
      <c r="ELR6" s="171"/>
      <c r="ELS6" s="171"/>
      <c r="ELT6" s="171"/>
      <c r="ELU6" s="171"/>
      <c r="ELV6" s="171"/>
      <c r="ELW6" s="171"/>
      <c r="ELX6" s="171"/>
      <c r="ELY6" s="171"/>
      <c r="ELZ6" s="171"/>
      <c r="EMA6" s="171"/>
      <c r="EMB6" s="171"/>
      <c r="EMC6" s="171"/>
      <c r="EMD6" s="171"/>
      <c r="EME6" s="171"/>
      <c r="EMF6" s="171"/>
      <c r="EMG6" s="171"/>
      <c r="EMH6" s="171"/>
      <c r="EMI6" s="171"/>
      <c r="EMJ6" s="171"/>
      <c r="EMK6" s="171"/>
      <c r="EML6" s="171"/>
      <c r="EMM6" s="171"/>
      <c r="EMN6" s="171"/>
      <c r="EMO6" s="171"/>
      <c r="EMP6" s="171"/>
      <c r="EMQ6" s="171"/>
      <c r="EMR6" s="171"/>
      <c r="EMS6" s="171"/>
      <c r="EMT6" s="171"/>
      <c r="EMU6" s="171"/>
      <c r="EMV6" s="171"/>
      <c r="EMW6" s="171"/>
      <c r="EMX6" s="171"/>
      <c r="EMY6" s="171"/>
      <c r="EMZ6" s="171"/>
      <c r="ENA6" s="171"/>
      <c r="ENB6" s="171"/>
      <c r="ENC6" s="171"/>
      <c r="END6" s="171"/>
      <c r="ENE6" s="171"/>
      <c r="ENF6" s="171"/>
      <c r="ENG6" s="171"/>
      <c r="ENH6" s="171"/>
      <c r="ENI6" s="171"/>
      <c r="ENJ6" s="171"/>
      <c r="ENK6" s="171"/>
      <c r="ENL6" s="171"/>
      <c r="ENM6" s="171"/>
      <c r="ENN6" s="171"/>
      <c r="ENO6" s="171"/>
      <c r="ENP6" s="171"/>
      <c r="ENQ6" s="171"/>
      <c r="ENR6" s="171"/>
      <c r="ENS6" s="171"/>
      <c r="ENT6" s="171"/>
      <c r="ENU6" s="171"/>
      <c r="ENV6" s="171"/>
      <c r="ENW6" s="171"/>
      <c r="ENX6" s="171"/>
      <c r="ENY6" s="171"/>
      <c r="ENZ6" s="171"/>
      <c r="EOA6" s="171"/>
      <c r="EOB6" s="171"/>
      <c r="EOC6" s="171"/>
      <c r="EOD6" s="171"/>
      <c r="EOE6" s="171"/>
      <c r="EOF6" s="171"/>
      <c r="EOG6" s="171"/>
      <c r="EOH6" s="171"/>
      <c r="EOI6" s="171"/>
      <c r="EOJ6" s="171"/>
      <c r="EOK6" s="171"/>
      <c r="EOL6" s="171"/>
      <c r="EOM6" s="171"/>
      <c r="EON6" s="171"/>
      <c r="EOO6" s="171"/>
      <c r="EOP6" s="171"/>
      <c r="EOQ6" s="171"/>
      <c r="EOR6" s="171"/>
      <c r="EOS6" s="171"/>
      <c r="EOT6" s="171"/>
      <c r="EOU6" s="171"/>
      <c r="EOV6" s="171"/>
      <c r="EOW6" s="171"/>
      <c r="EOX6" s="171"/>
      <c r="EOY6" s="171"/>
      <c r="EOZ6" s="171"/>
      <c r="EPA6" s="171"/>
      <c r="EPB6" s="171"/>
      <c r="EPC6" s="171"/>
      <c r="EPD6" s="171"/>
      <c r="EPE6" s="171"/>
      <c r="EPF6" s="171"/>
      <c r="EPG6" s="171"/>
      <c r="EPH6" s="171"/>
      <c r="EPI6" s="171"/>
      <c r="EPJ6" s="171"/>
      <c r="EPK6" s="171"/>
      <c r="EPL6" s="171"/>
      <c r="EPM6" s="171"/>
      <c r="EPN6" s="171"/>
      <c r="EPO6" s="171"/>
      <c r="EPP6" s="171"/>
      <c r="EPQ6" s="171"/>
      <c r="EPR6" s="171"/>
      <c r="EPS6" s="171"/>
      <c r="EPT6" s="171"/>
      <c r="EPU6" s="171"/>
      <c r="EPV6" s="171"/>
      <c r="EPW6" s="171"/>
      <c r="EPX6" s="171"/>
      <c r="EPY6" s="171"/>
      <c r="EPZ6" s="171"/>
      <c r="EQA6" s="171"/>
      <c r="EQB6" s="171"/>
      <c r="EQC6" s="171"/>
      <c r="EQD6" s="171"/>
      <c r="EQE6" s="171"/>
      <c r="EQF6" s="171"/>
      <c r="EQG6" s="171"/>
      <c r="EQH6" s="171"/>
      <c r="EQI6" s="171"/>
      <c r="EQJ6" s="171"/>
      <c r="EQK6" s="171"/>
      <c r="EQL6" s="171"/>
      <c r="EQM6" s="171"/>
      <c r="EQN6" s="171"/>
      <c r="EQO6" s="171"/>
      <c r="EQP6" s="171"/>
      <c r="EQQ6" s="171"/>
      <c r="EQR6" s="171"/>
      <c r="EQS6" s="171"/>
      <c r="EQT6" s="171"/>
      <c r="EQU6" s="171"/>
      <c r="EQV6" s="171"/>
      <c r="EQW6" s="171"/>
      <c r="EQX6" s="171"/>
      <c r="EQY6" s="171"/>
      <c r="EQZ6" s="171"/>
      <c r="ERA6" s="171"/>
      <c r="ERB6" s="171"/>
      <c r="ERC6" s="171"/>
      <c r="ERD6" s="171"/>
      <c r="ERE6" s="171"/>
      <c r="ERF6" s="171"/>
      <c r="ERG6" s="171"/>
      <c r="ERH6" s="171"/>
      <c r="ERI6" s="171"/>
      <c r="ERJ6" s="171"/>
      <c r="ERK6" s="171"/>
      <c r="ERL6" s="171"/>
      <c r="ERM6" s="171"/>
      <c r="ERN6" s="171"/>
      <c r="ERO6" s="171"/>
      <c r="ERP6" s="171"/>
      <c r="ERQ6" s="171"/>
      <c r="ERR6" s="171"/>
      <c r="ERS6" s="171"/>
      <c r="ERT6" s="171"/>
      <c r="ERU6" s="171"/>
      <c r="ERV6" s="171"/>
      <c r="ERW6" s="171"/>
      <c r="ERX6" s="171"/>
      <c r="ERY6" s="171"/>
      <c r="ERZ6" s="171"/>
      <c r="ESA6" s="171"/>
      <c r="ESB6" s="171"/>
      <c r="ESC6" s="171"/>
      <c r="ESD6" s="171"/>
      <c r="ESE6" s="171"/>
      <c r="ESF6" s="171"/>
      <c r="ESG6" s="171"/>
      <c r="ESH6" s="171"/>
      <c r="ESI6" s="171"/>
      <c r="ESJ6" s="171"/>
      <c r="ESK6" s="171"/>
      <c r="ESL6" s="171"/>
      <c r="ESM6" s="171"/>
      <c r="ESN6" s="171"/>
      <c r="ESO6" s="171"/>
      <c r="ESP6" s="171"/>
      <c r="ESQ6" s="171"/>
      <c r="ESR6" s="171"/>
      <c r="ESS6" s="171"/>
      <c r="EST6" s="171"/>
      <c r="ESU6" s="171"/>
      <c r="ESV6" s="171"/>
      <c r="ESW6" s="171"/>
      <c r="ESX6" s="171"/>
      <c r="ESY6" s="171"/>
      <c r="ESZ6" s="171"/>
      <c r="ETA6" s="171"/>
      <c r="ETB6" s="171"/>
      <c r="ETC6" s="171"/>
      <c r="ETD6" s="171"/>
      <c r="ETE6" s="171"/>
      <c r="ETF6" s="171"/>
      <c r="ETG6" s="171"/>
      <c r="ETH6" s="171"/>
      <c r="ETI6" s="171"/>
      <c r="ETJ6" s="171"/>
      <c r="ETK6" s="171"/>
      <c r="ETL6" s="171"/>
      <c r="ETM6" s="171"/>
      <c r="ETN6" s="171"/>
      <c r="ETO6" s="171"/>
      <c r="ETP6" s="171"/>
      <c r="ETQ6" s="171"/>
      <c r="ETR6" s="171"/>
      <c r="ETS6" s="171"/>
      <c r="ETT6" s="171"/>
      <c r="ETU6" s="171"/>
      <c r="ETV6" s="171"/>
      <c r="ETW6" s="171"/>
      <c r="ETX6" s="171"/>
      <c r="ETY6" s="171"/>
      <c r="ETZ6" s="171"/>
      <c r="EUA6" s="171"/>
      <c r="EUB6" s="171"/>
      <c r="EUC6" s="171"/>
      <c r="EUD6" s="171"/>
      <c r="EUE6" s="171"/>
      <c r="EUF6" s="171"/>
      <c r="EUG6" s="171"/>
      <c r="EUH6" s="171"/>
      <c r="EUI6" s="171"/>
      <c r="EUJ6" s="171"/>
      <c r="EUK6" s="171"/>
      <c r="EUL6" s="171"/>
      <c r="EUM6" s="171"/>
      <c r="EUN6" s="171"/>
      <c r="EUO6" s="171"/>
      <c r="EUP6" s="171"/>
      <c r="EUQ6" s="171"/>
      <c r="EUR6" s="171"/>
      <c r="EUS6" s="171"/>
      <c r="EUT6" s="171"/>
      <c r="EUU6" s="171"/>
      <c r="EUV6" s="171"/>
      <c r="EUW6" s="171"/>
      <c r="EUX6" s="171"/>
      <c r="EUY6" s="171"/>
      <c r="EUZ6" s="171"/>
      <c r="EVA6" s="171"/>
      <c r="EVB6" s="171"/>
      <c r="EVC6" s="171"/>
      <c r="EVD6" s="171"/>
      <c r="EVE6" s="171"/>
      <c r="EVF6" s="171"/>
      <c r="EVG6" s="171"/>
      <c r="EVH6" s="171"/>
      <c r="EVI6" s="171"/>
      <c r="EVJ6" s="171"/>
      <c r="EVK6" s="171"/>
      <c r="EVL6" s="171"/>
      <c r="EVM6" s="171"/>
      <c r="EVN6" s="171"/>
      <c r="EVO6" s="171"/>
      <c r="EVP6" s="171"/>
      <c r="EVQ6" s="171"/>
      <c r="EVR6" s="171"/>
      <c r="EVS6" s="171"/>
      <c r="EVT6" s="171"/>
      <c r="EVU6" s="171"/>
      <c r="EVV6" s="171"/>
      <c r="EVW6" s="171"/>
      <c r="EVX6" s="171"/>
      <c r="EVY6" s="171"/>
      <c r="EVZ6" s="171"/>
      <c r="EWA6" s="171"/>
      <c r="EWB6" s="171"/>
      <c r="EWC6" s="171"/>
      <c r="EWD6" s="171"/>
      <c r="EWE6" s="171"/>
      <c r="EWF6" s="171"/>
      <c r="EWG6" s="171"/>
      <c r="EWH6" s="171"/>
      <c r="EWI6" s="171"/>
      <c r="EWJ6" s="171"/>
      <c r="EWK6" s="171"/>
      <c r="EWL6" s="171"/>
      <c r="EWM6" s="171"/>
      <c r="EWN6" s="171"/>
      <c r="EWO6" s="171"/>
      <c r="EWP6" s="171"/>
      <c r="EWQ6" s="171"/>
      <c r="EWR6" s="171"/>
      <c r="EWS6" s="171"/>
      <c r="EWT6" s="171"/>
      <c r="EWU6" s="171"/>
      <c r="EWV6" s="171"/>
      <c r="EWW6" s="171"/>
      <c r="EWX6" s="171"/>
      <c r="EWY6" s="171"/>
      <c r="EWZ6" s="171"/>
      <c r="EXA6" s="171"/>
      <c r="EXB6" s="171"/>
      <c r="EXC6" s="171"/>
      <c r="EXD6" s="171"/>
      <c r="EXE6" s="171"/>
      <c r="EXF6" s="171"/>
      <c r="EXG6" s="171"/>
      <c r="EXH6" s="171"/>
      <c r="EXI6" s="171"/>
      <c r="EXJ6" s="171"/>
      <c r="EXK6" s="171"/>
      <c r="EXL6" s="171"/>
      <c r="EXM6" s="171"/>
      <c r="EXN6" s="171"/>
      <c r="EXO6" s="171"/>
      <c r="EXP6" s="171"/>
      <c r="EXQ6" s="171"/>
      <c r="EXR6" s="171"/>
      <c r="EXS6" s="171"/>
      <c r="EXT6" s="171"/>
      <c r="EXU6" s="171"/>
      <c r="EXV6" s="171"/>
      <c r="EXW6" s="171"/>
      <c r="EXX6" s="171"/>
      <c r="EXY6" s="171"/>
      <c r="EXZ6" s="171"/>
      <c r="EYA6" s="171"/>
      <c r="EYB6" s="171"/>
      <c r="EYC6" s="171"/>
      <c r="EYD6" s="171"/>
      <c r="EYE6" s="171"/>
      <c r="EYF6" s="171"/>
      <c r="EYG6" s="171"/>
      <c r="EYH6" s="171"/>
      <c r="EYI6" s="171"/>
      <c r="EYJ6" s="171"/>
      <c r="EYK6" s="171"/>
      <c r="EYL6" s="171"/>
      <c r="EYM6" s="171"/>
      <c r="EYN6" s="171"/>
      <c r="EYO6" s="171"/>
      <c r="EYP6" s="171"/>
      <c r="EYQ6" s="171"/>
      <c r="EYR6" s="171"/>
      <c r="EYS6" s="171"/>
      <c r="EYT6" s="171"/>
      <c r="EYU6" s="171"/>
      <c r="EYV6" s="171"/>
      <c r="EYW6" s="171"/>
      <c r="EYX6" s="171"/>
      <c r="EYY6" s="171"/>
      <c r="EYZ6" s="171"/>
      <c r="EZA6" s="171"/>
      <c r="EZB6" s="171"/>
      <c r="EZC6" s="171"/>
      <c r="EZD6" s="171"/>
      <c r="EZE6" s="171"/>
      <c r="EZF6" s="171"/>
      <c r="EZG6" s="171"/>
      <c r="EZH6" s="171"/>
      <c r="EZI6" s="171"/>
      <c r="EZJ6" s="171"/>
      <c r="EZK6" s="171"/>
      <c r="EZL6" s="171"/>
      <c r="EZM6" s="171"/>
      <c r="EZN6" s="171"/>
      <c r="EZO6" s="171"/>
      <c r="EZP6" s="171"/>
      <c r="EZQ6" s="171"/>
      <c r="EZR6" s="171"/>
      <c r="EZS6" s="171"/>
      <c r="EZT6" s="171"/>
      <c r="EZU6" s="171"/>
      <c r="EZV6" s="171"/>
      <c r="EZW6" s="171"/>
      <c r="EZX6" s="171"/>
      <c r="EZY6" s="171"/>
      <c r="EZZ6" s="171"/>
      <c r="FAA6" s="171"/>
      <c r="FAB6" s="171"/>
      <c r="FAC6" s="171"/>
      <c r="FAD6" s="171"/>
      <c r="FAE6" s="171"/>
      <c r="FAF6" s="171"/>
      <c r="FAG6" s="171"/>
      <c r="FAH6" s="171"/>
      <c r="FAI6" s="171"/>
      <c r="FAJ6" s="171"/>
      <c r="FAK6" s="171"/>
      <c r="FAL6" s="171"/>
      <c r="FAM6" s="171"/>
      <c r="FAN6" s="171"/>
      <c r="FAO6" s="171"/>
      <c r="FAP6" s="171"/>
      <c r="FAQ6" s="171"/>
      <c r="FAR6" s="171"/>
      <c r="FAS6" s="171"/>
      <c r="FAT6" s="171"/>
      <c r="FAU6" s="171"/>
      <c r="FAV6" s="171"/>
      <c r="FAW6" s="171"/>
      <c r="FAX6" s="171"/>
      <c r="FAY6" s="171"/>
      <c r="FAZ6" s="171"/>
      <c r="FBA6" s="171"/>
      <c r="FBB6" s="171"/>
      <c r="FBC6" s="171"/>
      <c r="FBD6" s="171"/>
      <c r="FBE6" s="171"/>
      <c r="FBF6" s="171"/>
      <c r="FBG6" s="171"/>
      <c r="FBH6" s="171"/>
      <c r="FBI6" s="171"/>
      <c r="FBJ6" s="171"/>
      <c r="FBK6" s="171"/>
      <c r="FBL6" s="171"/>
      <c r="FBM6" s="171"/>
      <c r="FBN6" s="171"/>
      <c r="FBO6" s="171"/>
      <c r="FBP6" s="171"/>
      <c r="FBQ6" s="171"/>
      <c r="FBR6" s="171"/>
      <c r="FBS6" s="171"/>
      <c r="FBT6" s="171"/>
      <c r="FBU6" s="171"/>
      <c r="FBV6" s="171"/>
      <c r="FBW6" s="171"/>
      <c r="FBX6" s="171"/>
      <c r="FBY6" s="171"/>
      <c r="FBZ6" s="171"/>
      <c r="FCA6" s="171"/>
      <c r="FCB6" s="171"/>
      <c r="FCC6" s="171"/>
      <c r="FCD6" s="171"/>
      <c r="FCE6" s="171"/>
      <c r="FCF6" s="171"/>
      <c r="FCG6" s="171"/>
      <c r="FCH6" s="171"/>
      <c r="FCI6" s="171"/>
      <c r="FCJ6" s="171"/>
      <c r="FCK6" s="171"/>
      <c r="FCL6" s="171"/>
      <c r="FCM6" s="171"/>
      <c r="FCN6" s="171"/>
      <c r="FCO6" s="171"/>
      <c r="FCP6" s="171"/>
      <c r="FCQ6" s="171"/>
      <c r="FCR6" s="171"/>
      <c r="FCS6" s="171"/>
      <c r="FCT6" s="171"/>
      <c r="FCU6" s="171"/>
      <c r="FCV6" s="171"/>
      <c r="FCW6" s="171"/>
      <c r="FCX6" s="171"/>
      <c r="FCY6" s="171"/>
      <c r="FCZ6" s="171"/>
      <c r="FDA6" s="171"/>
      <c r="FDB6" s="171"/>
      <c r="FDC6" s="171"/>
      <c r="FDD6" s="171"/>
      <c r="FDE6" s="171"/>
      <c r="FDF6" s="171"/>
      <c r="FDG6" s="171"/>
      <c r="FDH6" s="171"/>
      <c r="FDI6" s="171"/>
      <c r="FDJ6" s="171"/>
      <c r="FDK6" s="171"/>
      <c r="FDL6" s="171"/>
      <c r="FDM6" s="171"/>
      <c r="FDN6" s="171"/>
      <c r="FDO6" s="171"/>
      <c r="FDP6" s="171"/>
      <c r="FDQ6" s="171"/>
      <c r="FDR6" s="171"/>
      <c r="FDS6" s="171"/>
      <c r="FDT6" s="171"/>
      <c r="FDU6" s="171"/>
      <c r="FDV6" s="171"/>
      <c r="FDW6" s="171"/>
      <c r="FDX6" s="171"/>
      <c r="FDY6" s="171"/>
      <c r="FDZ6" s="171"/>
      <c r="FEA6" s="171"/>
      <c r="FEB6" s="171"/>
      <c r="FEC6" s="171"/>
      <c r="FED6" s="171"/>
      <c r="FEE6" s="171"/>
      <c r="FEF6" s="171"/>
      <c r="FEG6" s="171"/>
      <c r="FEH6" s="171"/>
      <c r="FEI6" s="171"/>
      <c r="FEJ6" s="171"/>
      <c r="FEK6" s="171"/>
      <c r="FEL6" s="171"/>
      <c r="FEM6" s="171"/>
      <c r="FEN6" s="171"/>
      <c r="FEO6" s="171"/>
      <c r="FEP6" s="171"/>
      <c r="FEQ6" s="171"/>
      <c r="FER6" s="171"/>
      <c r="FES6" s="171"/>
      <c r="FET6" s="171"/>
      <c r="FEU6" s="171"/>
      <c r="FEV6" s="171"/>
      <c r="FEW6" s="171"/>
      <c r="FEX6" s="171"/>
      <c r="FEY6" s="171"/>
      <c r="FEZ6" s="171"/>
      <c r="FFA6" s="171"/>
      <c r="FFB6" s="171"/>
      <c r="FFC6" s="171"/>
      <c r="FFD6" s="171"/>
      <c r="FFE6" s="171"/>
      <c r="FFF6" s="171"/>
      <c r="FFG6" s="171"/>
      <c r="FFH6" s="171"/>
      <c r="FFI6" s="171"/>
      <c r="FFJ6" s="171"/>
      <c r="FFK6" s="171"/>
      <c r="FFL6" s="171"/>
      <c r="FFM6" s="171"/>
      <c r="FFN6" s="171"/>
      <c r="FFO6" s="171"/>
      <c r="FFP6" s="171"/>
      <c r="FFQ6" s="171"/>
      <c r="FFR6" s="171"/>
      <c r="FFS6" s="171"/>
      <c r="FFT6" s="171"/>
      <c r="FFU6" s="171"/>
      <c r="FFV6" s="171"/>
      <c r="FFW6" s="171"/>
      <c r="FFX6" s="171"/>
      <c r="FFY6" s="171"/>
      <c r="FFZ6" s="171"/>
      <c r="FGA6" s="171"/>
      <c r="FGB6" s="171"/>
      <c r="FGC6" s="171"/>
      <c r="FGD6" s="171"/>
      <c r="FGE6" s="171"/>
      <c r="FGF6" s="171"/>
      <c r="FGG6" s="171"/>
      <c r="FGH6" s="171"/>
      <c r="FGI6" s="171"/>
      <c r="FGJ6" s="171"/>
      <c r="FGK6" s="171"/>
      <c r="FGL6" s="171"/>
      <c r="FGM6" s="171"/>
      <c r="FGN6" s="171"/>
      <c r="FGO6" s="171"/>
      <c r="FGP6" s="171"/>
      <c r="FGQ6" s="171"/>
      <c r="FGR6" s="171"/>
      <c r="FGS6" s="171"/>
      <c r="FGT6" s="171"/>
      <c r="FGU6" s="171"/>
      <c r="FGV6" s="171"/>
      <c r="FGW6" s="171"/>
      <c r="FGX6" s="171"/>
      <c r="FGY6" s="171"/>
      <c r="FGZ6" s="171"/>
      <c r="FHA6" s="171"/>
      <c r="FHB6" s="171"/>
      <c r="FHC6" s="171"/>
      <c r="FHD6" s="171"/>
      <c r="FHE6" s="171"/>
      <c r="FHF6" s="171"/>
      <c r="FHG6" s="171"/>
      <c r="FHH6" s="171"/>
      <c r="FHI6" s="171"/>
      <c r="FHJ6" s="171"/>
      <c r="FHK6" s="171"/>
      <c r="FHL6" s="171"/>
      <c r="FHM6" s="171"/>
      <c r="FHN6" s="171"/>
      <c r="FHO6" s="171"/>
      <c r="FHP6" s="171"/>
      <c r="FHQ6" s="171"/>
      <c r="FHR6" s="171"/>
      <c r="FHS6" s="171"/>
      <c r="FHT6" s="171"/>
      <c r="FHU6" s="171"/>
      <c r="FHV6" s="171"/>
      <c r="FHW6" s="171"/>
      <c r="FHX6" s="171"/>
      <c r="FHY6" s="171"/>
      <c r="FHZ6" s="171"/>
      <c r="FIA6" s="171"/>
      <c r="FIB6" s="171"/>
      <c r="FIC6" s="171"/>
      <c r="FID6" s="171"/>
      <c r="FIE6" s="171"/>
      <c r="FIF6" s="171"/>
      <c r="FIG6" s="171"/>
      <c r="FIH6" s="171"/>
      <c r="FII6" s="171"/>
      <c r="FIJ6" s="171"/>
      <c r="FIK6" s="171"/>
      <c r="FIL6" s="171"/>
      <c r="FIM6" s="171"/>
      <c r="FIN6" s="171"/>
      <c r="FIO6" s="171"/>
      <c r="FIP6" s="171"/>
      <c r="FIQ6" s="171"/>
      <c r="FIR6" s="171"/>
      <c r="FIS6" s="171"/>
      <c r="FIT6" s="171"/>
      <c r="FIU6" s="171"/>
      <c r="FIV6" s="171"/>
      <c r="FIW6" s="171"/>
      <c r="FIX6" s="171"/>
      <c r="FIY6" s="171"/>
      <c r="FIZ6" s="171"/>
      <c r="FJA6" s="171"/>
      <c r="FJB6" s="171"/>
      <c r="FJC6" s="171"/>
      <c r="FJD6" s="171"/>
      <c r="FJE6" s="171"/>
      <c r="FJF6" s="171"/>
      <c r="FJG6" s="171"/>
      <c r="FJH6" s="171"/>
      <c r="FJI6" s="171"/>
      <c r="FJJ6" s="171"/>
      <c r="FJK6" s="171"/>
      <c r="FJL6" s="171"/>
      <c r="FJM6" s="171"/>
      <c r="FJN6" s="171"/>
      <c r="FJO6" s="171"/>
      <c r="FJP6" s="171"/>
      <c r="FJQ6" s="171"/>
      <c r="FJR6" s="171"/>
      <c r="FJS6" s="171"/>
      <c r="FJT6" s="171"/>
      <c r="FJU6" s="171"/>
      <c r="FJV6" s="171"/>
      <c r="FJW6" s="171"/>
      <c r="FJX6" s="171"/>
      <c r="FJY6" s="171"/>
      <c r="FJZ6" s="171"/>
      <c r="FKA6" s="171"/>
      <c r="FKB6" s="171"/>
      <c r="FKC6" s="171"/>
      <c r="FKD6" s="171"/>
      <c r="FKE6" s="171"/>
      <c r="FKF6" s="171"/>
      <c r="FKG6" s="171"/>
      <c r="FKH6" s="171"/>
      <c r="FKI6" s="171"/>
      <c r="FKJ6" s="171"/>
      <c r="FKK6" s="171"/>
      <c r="FKL6" s="171"/>
      <c r="FKM6" s="171"/>
      <c r="FKN6" s="171"/>
      <c r="FKO6" s="171"/>
      <c r="FKP6" s="171"/>
      <c r="FKQ6" s="171"/>
      <c r="FKR6" s="171"/>
      <c r="FKS6" s="171"/>
      <c r="FKT6" s="171"/>
      <c r="FKU6" s="171"/>
      <c r="FKV6" s="171"/>
      <c r="FKW6" s="171"/>
      <c r="FKX6" s="171"/>
      <c r="FKY6" s="171"/>
      <c r="FKZ6" s="171"/>
      <c r="FLA6" s="171"/>
      <c r="FLB6" s="171"/>
      <c r="FLC6" s="171"/>
      <c r="FLD6" s="171"/>
      <c r="FLE6" s="171"/>
      <c r="FLF6" s="171"/>
      <c r="FLG6" s="171"/>
      <c r="FLH6" s="171"/>
      <c r="FLI6" s="171"/>
      <c r="FLJ6" s="171"/>
      <c r="FLK6" s="171"/>
      <c r="FLL6" s="171"/>
      <c r="FLM6" s="171"/>
      <c r="FLN6" s="171"/>
      <c r="FLO6" s="171"/>
      <c r="FLP6" s="171"/>
      <c r="FLQ6" s="171"/>
      <c r="FLR6" s="171"/>
      <c r="FLS6" s="171"/>
      <c r="FLT6" s="171"/>
      <c r="FLU6" s="171"/>
      <c r="FLV6" s="171"/>
      <c r="FLW6" s="171"/>
      <c r="FLX6" s="171"/>
      <c r="FLY6" s="171"/>
      <c r="FLZ6" s="171"/>
      <c r="FMA6" s="171"/>
      <c r="FMB6" s="171"/>
      <c r="FMC6" s="171"/>
      <c r="FMD6" s="171"/>
      <c r="FME6" s="171"/>
      <c r="FMF6" s="171"/>
      <c r="FMG6" s="171"/>
      <c r="FMH6" s="171"/>
      <c r="FMI6" s="171"/>
      <c r="FMJ6" s="171"/>
      <c r="FMK6" s="171"/>
      <c r="FML6" s="171"/>
      <c r="FMM6" s="171"/>
      <c r="FMN6" s="171"/>
      <c r="FMO6" s="171"/>
      <c r="FMP6" s="171"/>
      <c r="FMQ6" s="171"/>
      <c r="FMR6" s="171"/>
      <c r="FMS6" s="171"/>
      <c r="FMT6" s="171"/>
      <c r="FMU6" s="171"/>
      <c r="FMV6" s="171"/>
      <c r="FMW6" s="171"/>
      <c r="FMX6" s="171"/>
      <c r="FMY6" s="171"/>
      <c r="FMZ6" s="171"/>
      <c r="FNA6" s="171"/>
      <c r="FNB6" s="171"/>
      <c r="FNC6" s="171"/>
      <c r="FND6" s="171"/>
      <c r="FNE6" s="171"/>
      <c r="FNF6" s="171"/>
      <c r="FNG6" s="171"/>
      <c r="FNH6" s="171"/>
      <c r="FNI6" s="171"/>
      <c r="FNJ6" s="171"/>
      <c r="FNK6" s="171"/>
      <c r="FNL6" s="171"/>
      <c r="FNM6" s="171"/>
      <c r="FNN6" s="171"/>
      <c r="FNO6" s="171"/>
      <c r="FNP6" s="171"/>
      <c r="FNQ6" s="171"/>
      <c r="FNR6" s="171"/>
      <c r="FNS6" s="171"/>
      <c r="FNT6" s="171"/>
      <c r="FNU6" s="171"/>
      <c r="FNV6" s="171"/>
      <c r="FNW6" s="171"/>
      <c r="FNX6" s="171"/>
      <c r="FNY6" s="171"/>
      <c r="FNZ6" s="171"/>
      <c r="FOA6" s="171"/>
      <c r="FOB6" s="171"/>
      <c r="FOC6" s="171"/>
      <c r="FOD6" s="171"/>
      <c r="FOE6" s="171"/>
      <c r="FOF6" s="171"/>
      <c r="FOG6" s="171"/>
      <c r="FOH6" s="171"/>
      <c r="FOI6" s="171"/>
      <c r="FOJ6" s="171"/>
      <c r="FOK6" s="171"/>
      <c r="FOL6" s="171"/>
      <c r="FOM6" s="171"/>
      <c r="FON6" s="171"/>
      <c r="FOO6" s="171"/>
      <c r="FOP6" s="171"/>
      <c r="FOQ6" s="171"/>
      <c r="FOR6" s="171"/>
      <c r="FOS6" s="171"/>
      <c r="FOT6" s="171"/>
      <c r="FOU6" s="171"/>
      <c r="FOV6" s="171"/>
      <c r="FOW6" s="171"/>
      <c r="FOX6" s="171"/>
      <c r="FOY6" s="171"/>
      <c r="FOZ6" s="171"/>
      <c r="FPA6" s="171"/>
      <c r="FPB6" s="171"/>
      <c r="FPC6" s="171"/>
      <c r="FPD6" s="171"/>
      <c r="FPE6" s="171"/>
      <c r="FPF6" s="171"/>
      <c r="FPG6" s="171"/>
      <c r="FPH6" s="171"/>
      <c r="FPI6" s="171"/>
      <c r="FPJ6" s="171"/>
      <c r="FPK6" s="171"/>
      <c r="FPL6" s="171"/>
      <c r="FPM6" s="171"/>
      <c r="FPN6" s="171"/>
      <c r="FPO6" s="171"/>
      <c r="FPP6" s="171"/>
      <c r="FPQ6" s="171"/>
      <c r="FPR6" s="171"/>
      <c r="FPS6" s="171"/>
      <c r="FPT6" s="171"/>
      <c r="FPU6" s="171"/>
      <c r="FPV6" s="171"/>
      <c r="FPW6" s="171"/>
      <c r="FPX6" s="171"/>
      <c r="FPY6" s="171"/>
      <c r="FPZ6" s="171"/>
      <c r="FQA6" s="171"/>
      <c r="FQB6" s="171"/>
      <c r="FQC6" s="171"/>
      <c r="FQD6" s="171"/>
      <c r="FQE6" s="171"/>
      <c r="FQF6" s="171"/>
      <c r="FQG6" s="171"/>
      <c r="FQH6" s="171"/>
      <c r="FQI6" s="171"/>
      <c r="FQJ6" s="171"/>
      <c r="FQK6" s="171"/>
      <c r="FQL6" s="171"/>
      <c r="FQM6" s="171"/>
      <c r="FQN6" s="171"/>
      <c r="FQO6" s="171"/>
      <c r="FQP6" s="171"/>
      <c r="FQQ6" s="171"/>
      <c r="FQR6" s="171"/>
      <c r="FQS6" s="171"/>
      <c r="FQT6" s="171"/>
      <c r="FQU6" s="171"/>
      <c r="FQV6" s="171"/>
      <c r="FQW6" s="171"/>
      <c r="FQX6" s="171"/>
      <c r="FQY6" s="171"/>
      <c r="FQZ6" s="171"/>
      <c r="FRA6" s="171"/>
      <c r="FRB6" s="171"/>
      <c r="FRC6" s="171"/>
      <c r="FRD6" s="171"/>
      <c r="FRE6" s="171"/>
      <c r="FRF6" s="171"/>
      <c r="FRG6" s="171"/>
      <c r="FRH6" s="171"/>
      <c r="FRI6" s="171"/>
      <c r="FRJ6" s="171"/>
      <c r="FRK6" s="171"/>
      <c r="FRL6" s="171"/>
      <c r="FRM6" s="171"/>
      <c r="FRN6" s="171"/>
      <c r="FRO6" s="171"/>
      <c r="FRP6" s="171"/>
      <c r="FRQ6" s="171"/>
      <c r="FRR6" s="171"/>
      <c r="FRS6" s="171"/>
      <c r="FRT6" s="171"/>
      <c r="FRU6" s="171"/>
      <c r="FRV6" s="171"/>
      <c r="FRW6" s="171"/>
      <c r="FRX6" s="171"/>
      <c r="FRY6" s="171"/>
      <c r="FRZ6" s="171"/>
      <c r="FSA6" s="171"/>
      <c r="FSB6" s="171"/>
      <c r="FSC6" s="171"/>
      <c r="FSD6" s="171"/>
      <c r="FSE6" s="171"/>
      <c r="FSF6" s="171"/>
      <c r="FSG6" s="171"/>
      <c r="FSH6" s="171"/>
      <c r="FSI6" s="171"/>
      <c r="FSJ6" s="171"/>
      <c r="FSK6" s="171"/>
      <c r="FSL6" s="171"/>
      <c r="FSM6" s="171"/>
      <c r="FSN6" s="171"/>
      <c r="FSO6" s="171"/>
      <c r="FSP6" s="171"/>
      <c r="FSQ6" s="171"/>
      <c r="FSR6" s="171"/>
      <c r="FSS6" s="171"/>
      <c r="FST6" s="171"/>
      <c r="FSU6" s="171"/>
      <c r="FSV6" s="171"/>
      <c r="FSW6" s="171"/>
      <c r="FSX6" s="171"/>
      <c r="FSY6" s="171"/>
      <c r="FSZ6" s="171"/>
      <c r="FTA6" s="171"/>
      <c r="FTB6" s="171"/>
      <c r="FTC6" s="171"/>
      <c r="FTD6" s="171"/>
      <c r="FTE6" s="171"/>
      <c r="FTF6" s="171"/>
      <c r="FTG6" s="171"/>
      <c r="FTH6" s="171"/>
      <c r="FTI6" s="171"/>
      <c r="FTJ6" s="171"/>
      <c r="FTK6" s="171"/>
      <c r="FTL6" s="171"/>
      <c r="FTM6" s="171"/>
      <c r="FTN6" s="171"/>
      <c r="FTO6" s="171"/>
      <c r="FTP6" s="171"/>
      <c r="FTQ6" s="171"/>
      <c r="FTR6" s="171"/>
      <c r="FTS6" s="171"/>
      <c r="FTT6" s="171"/>
      <c r="FTU6" s="171"/>
      <c r="FTV6" s="171"/>
      <c r="FTW6" s="171"/>
      <c r="FTX6" s="171"/>
      <c r="FTY6" s="171"/>
      <c r="FTZ6" s="171"/>
      <c r="FUA6" s="171"/>
      <c r="FUB6" s="171"/>
      <c r="FUC6" s="171"/>
      <c r="FUD6" s="171"/>
      <c r="FUE6" s="171"/>
      <c r="FUF6" s="171"/>
      <c r="FUG6" s="171"/>
      <c r="FUH6" s="171"/>
      <c r="FUI6" s="171"/>
      <c r="FUJ6" s="171"/>
      <c r="FUK6" s="171"/>
      <c r="FUL6" s="171"/>
      <c r="FUM6" s="171"/>
      <c r="FUN6" s="171"/>
      <c r="FUO6" s="171"/>
      <c r="FUP6" s="171"/>
      <c r="FUQ6" s="171"/>
      <c r="FUR6" s="171"/>
      <c r="FUS6" s="171"/>
      <c r="FUT6" s="171"/>
      <c r="FUU6" s="171"/>
      <c r="FUV6" s="171"/>
      <c r="FUW6" s="171"/>
      <c r="FUX6" s="171"/>
      <c r="FUY6" s="171"/>
      <c r="FUZ6" s="171"/>
      <c r="FVA6" s="171"/>
      <c r="FVB6" s="171"/>
      <c r="FVC6" s="171"/>
      <c r="FVD6" s="171"/>
      <c r="FVE6" s="171"/>
      <c r="FVF6" s="171"/>
      <c r="FVG6" s="171"/>
      <c r="FVH6" s="171"/>
      <c r="FVI6" s="171"/>
      <c r="FVJ6" s="171"/>
      <c r="FVK6" s="171"/>
      <c r="FVL6" s="171"/>
      <c r="FVM6" s="171"/>
      <c r="FVN6" s="171"/>
      <c r="FVO6" s="171"/>
      <c r="FVP6" s="171"/>
      <c r="FVQ6" s="171"/>
      <c r="FVR6" s="171"/>
      <c r="FVS6" s="171"/>
      <c r="FVT6" s="171"/>
      <c r="FVU6" s="171"/>
      <c r="FVV6" s="171"/>
      <c r="FVW6" s="171"/>
      <c r="FVX6" s="171"/>
      <c r="FVY6" s="171"/>
      <c r="FVZ6" s="171"/>
      <c r="FWA6" s="171"/>
      <c r="FWB6" s="171"/>
      <c r="FWC6" s="171"/>
      <c r="FWD6" s="171"/>
      <c r="FWE6" s="171"/>
      <c r="FWF6" s="171"/>
      <c r="FWG6" s="171"/>
      <c r="FWH6" s="171"/>
      <c r="FWI6" s="171"/>
      <c r="FWJ6" s="171"/>
      <c r="FWK6" s="171"/>
      <c r="FWL6" s="171"/>
      <c r="FWM6" s="171"/>
      <c r="FWN6" s="171"/>
      <c r="FWO6" s="171"/>
      <c r="FWP6" s="171"/>
      <c r="FWQ6" s="171"/>
      <c r="FWR6" s="171"/>
      <c r="FWS6" s="171"/>
      <c r="FWT6" s="171"/>
      <c r="FWU6" s="171"/>
      <c r="FWV6" s="171"/>
      <c r="FWW6" s="171"/>
      <c r="FWX6" s="171"/>
      <c r="FWY6" s="171"/>
      <c r="FWZ6" s="171"/>
      <c r="FXA6" s="171"/>
      <c r="FXB6" s="171"/>
      <c r="FXC6" s="171"/>
      <c r="FXD6" s="171"/>
      <c r="FXE6" s="171"/>
      <c r="FXF6" s="171"/>
      <c r="FXG6" s="171"/>
      <c r="FXH6" s="171"/>
      <c r="FXI6" s="171"/>
      <c r="FXJ6" s="171"/>
      <c r="FXK6" s="171"/>
      <c r="FXL6" s="171"/>
      <c r="FXM6" s="171"/>
      <c r="FXN6" s="171"/>
      <c r="FXO6" s="171"/>
      <c r="FXP6" s="171"/>
      <c r="FXQ6" s="171"/>
      <c r="FXR6" s="171"/>
      <c r="FXS6" s="171"/>
      <c r="FXT6" s="171"/>
      <c r="FXU6" s="171"/>
      <c r="FXV6" s="171"/>
      <c r="FXW6" s="171"/>
      <c r="FXX6" s="171"/>
      <c r="FXY6" s="171"/>
      <c r="FXZ6" s="171"/>
      <c r="FYA6" s="171"/>
      <c r="FYB6" s="171"/>
      <c r="FYC6" s="171"/>
      <c r="FYD6" s="171"/>
      <c r="FYE6" s="171"/>
      <c r="FYF6" s="171"/>
      <c r="FYG6" s="171"/>
      <c r="FYH6" s="171"/>
      <c r="FYI6" s="171"/>
      <c r="FYJ6" s="171"/>
      <c r="FYK6" s="171"/>
      <c r="FYL6" s="171"/>
      <c r="FYM6" s="171"/>
      <c r="FYN6" s="171"/>
      <c r="FYO6" s="171"/>
      <c r="FYP6" s="171"/>
      <c r="FYQ6" s="171"/>
      <c r="FYR6" s="171"/>
      <c r="FYS6" s="171"/>
      <c r="FYT6" s="171"/>
      <c r="FYU6" s="171"/>
      <c r="FYV6" s="171"/>
      <c r="FYW6" s="171"/>
      <c r="FYX6" s="171"/>
      <c r="FYY6" s="171"/>
      <c r="FYZ6" s="171"/>
      <c r="FZA6" s="171"/>
      <c r="FZB6" s="171"/>
      <c r="FZC6" s="171"/>
      <c r="FZD6" s="171"/>
      <c r="FZE6" s="171"/>
      <c r="FZF6" s="171"/>
      <c r="FZG6" s="171"/>
      <c r="FZH6" s="171"/>
      <c r="FZI6" s="171"/>
      <c r="FZJ6" s="171"/>
      <c r="FZK6" s="171"/>
      <c r="FZL6" s="171"/>
      <c r="FZM6" s="171"/>
      <c r="FZN6" s="171"/>
      <c r="FZO6" s="171"/>
      <c r="FZP6" s="171"/>
      <c r="FZQ6" s="171"/>
      <c r="FZR6" s="171"/>
      <c r="FZS6" s="171"/>
      <c r="FZT6" s="171"/>
      <c r="FZU6" s="171"/>
      <c r="FZV6" s="171"/>
      <c r="FZW6" s="171"/>
      <c r="FZX6" s="171"/>
      <c r="FZY6" s="171"/>
      <c r="FZZ6" s="171"/>
      <c r="GAA6" s="171"/>
      <c r="GAB6" s="171"/>
      <c r="GAC6" s="171"/>
      <c r="GAD6" s="171"/>
      <c r="GAE6" s="171"/>
      <c r="GAF6" s="171"/>
      <c r="GAG6" s="171"/>
      <c r="GAH6" s="171"/>
      <c r="GAI6" s="171"/>
      <c r="GAJ6" s="171"/>
      <c r="GAK6" s="171"/>
      <c r="GAL6" s="171"/>
      <c r="GAM6" s="171"/>
      <c r="GAN6" s="171"/>
      <c r="GAO6" s="171"/>
      <c r="GAP6" s="171"/>
      <c r="GAQ6" s="171"/>
      <c r="GAR6" s="171"/>
      <c r="GAS6" s="171"/>
      <c r="GAT6" s="171"/>
      <c r="GAU6" s="171"/>
      <c r="GAV6" s="171"/>
      <c r="GAW6" s="171"/>
      <c r="GAX6" s="171"/>
      <c r="GAY6" s="171"/>
      <c r="GAZ6" s="171"/>
      <c r="GBA6" s="171"/>
      <c r="GBB6" s="171"/>
      <c r="GBC6" s="171"/>
      <c r="GBD6" s="171"/>
      <c r="GBE6" s="171"/>
      <c r="GBF6" s="171"/>
      <c r="GBG6" s="171"/>
      <c r="GBH6" s="171"/>
      <c r="GBI6" s="171"/>
      <c r="GBJ6" s="171"/>
      <c r="GBK6" s="171"/>
      <c r="GBL6" s="171"/>
      <c r="GBM6" s="171"/>
      <c r="GBN6" s="171"/>
      <c r="GBO6" s="171"/>
      <c r="GBP6" s="171"/>
      <c r="GBQ6" s="171"/>
      <c r="GBR6" s="171"/>
      <c r="GBS6" s="171"/>
      <c r="GBT6" s="171"/>
      <c r="GBU6" s="171"/>
      <c r="GBV6" s="171"/>
      <c r="GBW6" s="171"/>
      <c r="GBX6" s="171"/>
      <c r="GBY6" s="171"/>
      <c r="GBZ6" s="171"/>
      <c r="GCA6" s="171"/>
      <c r="GCB6" s="171"/>
      <c r="GCC6" s="171"/>
      <c r="GCD6" s="171"/>
      <c r="GCE6" s="171"/>
      <c r="GCF6" s="171"/>
      <c r="GCG6" s="171"/>
      <c r="GCH6" s="171"/>
      <c r="GCI6" s="171"/>
      <c r="GCJ6" s="171"/>
      <c r="GCK6" s="171"/>
      <c r="GCL6" s="171"/>
      <c r="GCM6" s="171"/>
      <c r="GCN6" s="171"/>
      <c r="GCO6" s="171"/>
      <c r="GCP6" s="171"/>
      <c r="GCQ6" s="171"/>
      <c r="GCR6" s="171"/>
      <c r="GCS6" s="171"/>
      <c r="GCT6" s="171"/>
      <c r="GCU6" s="171"/>
      <c r="GCV6" s="171"/>
      <c r="GCW6" s="171"/>
      <c r="GCX6" s="171"/>
      <c r="GCY6" s="171"/>
      <c r="GCZ6" s="171"/>
      <c r="GDA6" s="171"/>
      <c r="GDB6" s="171"/>
      <c r="GDC6" s="171"/>
      <c r="GDD6" s="171"/>
      <c r="GDE6" s="171"/>
      <c r="GDF6" s="171"/>
      <c r="GDG6" s="171"/>
      <c r="GDH6" s="171"/>
      <c r="GDI6" s="171"/>
      <c r="GDJ6" s="171"/>
      <c r="GDK6" s="171"/>
      <c r="GDL6" s="171"/>
      <c r="GDM6" s="171"/>
      <c r="GDN6" s="171"/>
      <c r="GDO6" s="171"/>
      <c r="GDP6" s="171"/>
      <c r="GDQ6" s="171"/>
      <c r="GDR6" s="171"/>
      <c r="GDS6" s="171"/>
      <c r="GDT6" s="171"/>
      <c r="GDU6" s="171"/>
      <c r="GDV6" s="171"/>
      <c r="GDW6" s="171"/>
      <c r="GDX6" s="171"/>
      <c r="GDY6" s="171"/>
      <c r="GDZ6" s="171"/>
      <c r="GEA6" s="171"/>
      <c r="GEB6" s="171"/>
      <c r="GEC6" s="171"/>
      <c r="GED6" s="171"/>
      <c r="GEE6" s="171"/>
      <c r="GEF6" s="171"/>
      <c r="GEG6" s="171"/>
      <c r="GEH6" s="171"/>
      <c r="GEI6" s="171"/>
      <c r="GEJ6" s="171"/>
      <c r="GEK6" s="171"/>
      <c r="GEL6" s="171"/>
      <c r="GEM6" s="171"/>
      <c r="GEN6" s="171"/>
      <c r="GEO6" s="171"/>
      <c r="GEP6" s="171"/>
      <c r="GEQ6" s="171"/>
      <c r="GER6" s="171"/>
      <c r="GES6" s="171"/>
      <c r="GET6" s="171"/>
      <c r="GEU6" s="171"/>
      <c r="GEV6" s="171"/>
      <c r="GEW6" s="171"/>
      <c r="GEX6" s="171"/>
      <c r="GEY6" s="171"/>
      <c r="GEZ6" s="171"/>
      <c r="GFA6" s="171"/>
      <c r="GFB6" s="171"/>
      <c r="GFC6" s="171"/>
      <c r="GFD6" s="171"/>
      <c r="GFE6" s="171"/>
      <c r="GFF6" s="171"/>
      <c r="GFG6" s="171"/>
      <c r="GFH6" s="171"/>
      <c r="GFI6" s="171"/>
      <c r="GFJ6" s="171"/>
      <c r="GFK6" s="171"/>
      <c r="GFL6" s="171"/>
      <c r="GFM6" s="171"/>
      <c r="GFN6" s="171"/>
      <c r="GFO6" s="171"/>
      <c r="GFP6" s="171"/>
      <c r="GFQ6" s="171"/>
      <c r="GFR6" s="171"/>
      <c r="GFS6" s="171"/>
      <c r="GFT6" s="171"/>
      <c r="GFU6" s="171"/>
      <c r="GFV6" s="171"/>
      <c r="GFW6" s="171"/>
      <c r="GFX6" s="171"/>
      <c r="GFY6" s="171"/>
      <c r="GFZ6" s="171"/>
      <c r="GGA6" s="171"/>
      <c r="GGB6" s="171"/>
      <c r="GGC6" s="171"/>
      <c r="GGD6" s="171"/>
      <c r="GGE6" s="171"/>
      <c r="GGF6" s="171"/>
      <c r="GGG6" s="171"/>
      <c r="GGH6" s="171"/>
      <c r="GGI6" s="171"/>
      <c r="GGJ6" s="171"/>
      <c r="GGK6" s="171"/>
      <c r="GGL6" s="171"/>
      <c r="GGM6" s="171"/>
      <c r="GGN6" s="171"/>
      <c r="GGO6" s="171"/>
      <c r="GGP6" s="171"/>
      <c r="GGQ6" s="171"/>
      <c r="GGR6" s="171"/>
      <c r="GGS6" s="171"/>
      <c r="GGT6" s="171"/>
      <c r="GGU6" s="171"/>
      <c r="GGV6" s="171"/>
      <c r="GGW6" s="171"/>
      <c r="GGX6" s="171"/>
      <c r="GGY6" s="171"/>
      <c r="GGZ6" s="171"/>
      <c r="GHA6" s="171"/>
      <c r="GHB6" s="171"/>
      <c r="GHC6" s="171"/>
      <c r="GHD6" s="171"/>
      <c r="GHE6" s="171"/>
      <c r="GHF6" s="171"/>
      <c r="GHG6" s="171"/>
      <c r="GHH6" s="171"/>
      <c r="GHI6" s="171"/>
      <c r="GHJ6" s="171"/>
      <c r="GHK6" s="171"/>
      <c r="GHL6" s="171"/>
      <c r="GHM6" s="171"/>
      <c r="GHN6" s="171"/>
      <c r="GHO6" s="171"/>
      <c r="GHP6" s="171"/>
      <c r="GHQ6" s="171"/>
      <c r="GHR6" s="171"/>
      <c r="GHS6" s="171"/>
      <c r="GHT6" s="171"/>
      <c r="GHU6" s="171"/>
      <c r="GHV6" s="171"/>
      <c r="GHW6" s="171"/>
      <c r="GHX6" s="171"/>
      <c r="GHY6" s="171"/>
      <c r="GHZ6" s="171"/>
      <c r="GIA6" s="171"/>
      <c r="GIB6" s="171"/>
      <c r="GIC6" s="171"/>
      <c r="GID6" s="171"/>
      <c r="GIE6" s="171"/>
      <c r="GIF6" s="171"/>
      <c r="GIG6" s="171"/>
      <c r="GIH6" s="171"/>
      <c r="GII6" s="171"/>
      <c r="GIJ6" s="171"/>
      <c r="GIK6" s="171"/>
      <c r="GIL6" s="171"/>
      <c r="GIM6" s="171"/>
      <c r="GIN6" s="171"/>
      <c r="GIO6" s="171"/>
      <c r="GIP6" s="171"/>
      <c r="GIQ6" s="171"/>
      <c r="GIR6" s="171"/>
      <c r="GIS6" s="171"/>
      <c r="GIT6" s="171"/>
      <c r="GIU6" s="171"/>
      <c r="GIV6" s="171"/>
      <c r="GIW6" s="171"/>
      <c r="GIX6" s="171"/>
      <c r="GIY6" s="171"/>
      <c r="GIZ6" s="171"/>
      <c r="GJA6" s="171"/>
      <c r="GJB6" s="171"/>
      <c r="GJC6" s="171"/>
      <c r="GJD6" s="171"/>
      <c r="GJE6" s="171"/>
      <c r="GJF6" s="171"/>
      <c r="GJG6" s="171"/>
      <c r="GJH6" s="171"/>
      <c r="GJI6" s="171"/>
      <c r="GJJ6" s="171"/>
      <c r="GJK6" s="171"/>
      <c r="GJL6" s="171"/>
      <c r="GJM6" s="171"/>
      <c r="GJN6" s="171"/>
      <c r="GJO6" s="171"/>
      <c r="GJP6" s="171"/>
      <c r="GJQ6" s="171"/>
      <c r="GJR6" s="171"/>
      <c r="GJS6" s="171"/>
      <c r="GJT6" s="171"/>
      <c r="GJU6" s="171"/>
      <c r="GJV6" s="171"/>
      <c r="GJW6" s="171"/>
      <c r="GJX6" s="171"/>
      <c r="GJY6" s="171"/>
      <c r="GJZ6" s="171"/>
      <c r="GKA6" s="171"/>
      <c r="GKB6" s="171"/>
      <c r="GKC6" s="171"/>
      <c r="GKD6" s="171"/>
      <c r="GKE6" s="171"/>
      <c r="GKF6" s="171"/>
      <c r="GKG6" s="171"/>
      <c r="GKH6" s="171"/>
      <c r="GKI6" s="171"/>
      <c r="GKJ6" s="171"/>
      <c r="GKK6" s="171"/>
      <c r="GKL6" s="171"/>
      <c r="GKM6" s="171"/>
      <c r="GKN6" s="171"/>
      <c r="GKO6" s="171"/>
      <c r="GKP6" s="171"/>
      <c r="GKQ6" s="171"/>
      <c r="GKR6" s="171"/>
      <c r="GKS6" s="171"/>
      <c r="GKT6" s="171"/>
      <c r="GKU6" s="171"/>
      <c r="GKV6" s="171"/>
      <c r="GKW6" s="171"/>
      <c r="GKX6" s="171"/>
      <c r="GKY6" s="171"/>
      <c r="GKZ6" s="171"/>
      <c r="GLA6" s="171"/>
      <c r="GLB6" s="171"/>
      <c r="GLC6" s="171"/>
      <c r="GLD6" s="171"/>
      <c r="GLE6" s="171"/>
      <c r="GLF6" s="171"/>
      <c r="GLG6" s="171"/>
      <c r="GLH6" s="171"/>
      <c r="GLI6" s="171"/>
      <c r="GLJ6" s="171"/>
      <c r="GLK6" s="171"/>
      <c r="GLL6" s="171"/>
      <c r="GLM6" s="171"/>
      <c r="GLN6" s="171"/>
      <c r="GLO6" s="171"/>
      <c r="GLP6" s="171"/>
      <c r="GLQ6" s="171"/>
      <c r="GLR6" s="171"/>
      <c r="GLS6" s="171"/>
      <c r="GLT6" s="171"/>
      <c r="GLU6" s="171"/>
      <c r="GLV6" s="171"/>
      <c r="GLW6" s="171"/>
      <c r="GLX6" s="171"/>
      <c r="GLY6" s="171"/>
      <c r="GLZ6" s="171"/>
      <c r="GMA6" s="171"/>
      <c r="GMB6" s="171"/>
      <c r="GMC6" s="171"/>
      <c r="GMD6" s="171"/>
      <c r="GME6" s="171"/>
      <c r="GMF6" s="171"/>
      <c r="GMG6" s="171"/>
      <c r="GMH6" s="171"/>
      <c r="GMI6" s="171"/>
      <c r="GMJ6" s="171"/>
      <c r="GMK6" s="171"/>
      <c r="GML6" s="171"/>
      <c r="GMM6" s="171"/>
      <c r="GMN6" s="171"/>
      <c r="GMO6" s="171"/>
      <c r="GMP6" s="171"/>
      <c r="GMQ6" s="171"/>
      <c r="GMR6" s="171"/>
      <c r="GMS6" s="171"/>
      <c r="GMT6" s="171"/>
      <c r="GMU6" s="171"/>
      <c r="GMV6" s="171"/>
      <c r="GMW6" s="171"/>
      <c r="GMX6" s="171"/>
      <c r="GMY6" s="171"/>
      <c r="GMZ6" s="171"/>
      <c r="GNA6" s="171"/>
      <c r="GNB6" s="171"/>
      <c r="GNC6" s="171"/>
      <c r="GND6" s="171"/>
      <c r="GNE6" s="171"/>
      <c r="GNF6" s="171"/>
      <c r="GNG6" s="171"/>
      <c r="GNH6" s="171"/>
      <c r="GNI6" s="171"/>
      <c r="GNJ6" s="171"/>
      <c r="GNK6" s="171"/>
      <c r="GNL6" s="171"/>
      <c r="GNM6" s="171"/>
      <c r="GNN6" s="171"/>
      <c r="GNO6" s="171"/>
      <c r="GNP6" s="171"/>
      <c r="GNQ6" s="171"/>
      <c r="GNR6" s="171"/>
      <c r="GNS6" s="171"/>
      <c r="GNT6" s="171"/>
      <c r="GNU6" s="171"/>
      <c r="GNV6" s="171"/>
      <c r="GNW6" s="171"/>
      <c r="GNX6" s="171"/>
      <c r="GNY6" s="171"/>
      <c r="GNZ6" s="171"/>
      <c r="GOA6" s="171"/>
      <c r="GOB6" s="171"/>
      <c r="GOC6" s="171"/>
      <c r="GOD6" s="171"/>
      <c r="GOE6" s="171"/>
      <c r="GOF6" s="171"/>
      <c r="GOG6" s="171"/>
      <c r="GOH6" s="171"/>
      <c r="GOI6" s="171"/>
      <c r="GOJ6" s="171"/>
      <c r="GOK6" s="171"/>
      <c r="GOL6" s="171"/>
      <c r="GOM6" s="171"/>
      <c r="GON6" s="171"/>
      <c r="GOO6" s="171"/>
      <c r="GOP6" s="171"/>
      <c r="GOQ6" s="171"/>
      <c r="GOR6" s="171"/>
      <c r="GOS6" s="171"/>
      <c r="GOT6" s="171"/>
      <c r="GOU6" s="171"/>
      <c r="GOV6" s="171"/>
      <c r="GOW6" s="171"/>
      <c r="GOX6" s="171"/>
      <c r="GOY6" s="171"/>
      <c r="GOZ6" s="171"/>
      <c r="GPA6" s="171"/>
      <c r="GPB6" s="171"/>
      <c r="GPC6" s="171"/>
      <c r="GPD6" s="171"/>
      <c r="GPE6" s="171"/>
      <c r="GPF6" s="171"/>
      <c r="GPG6" s="171"/>
      <c r="GPH6" s="171"/>
      <c r="GPI6" s="171"/>
      <c r="GPJ6" s="171"/>
      <c r="GPK6" s="171"/>
      <c r="GPL6" s="171"/>
      <c r="GPM6" s="171"/>
      <c r="GPN6" s="171"/>
      <c r="GPO6" s="171"/>
      <c r="GPP6" s="171"/>
      <c r="GPQ6" s="171"/>
      <c r="GPR6" s="171"/>
      <c r="GPS6" s="171"/>
      <c r="GPT6" s="171"/>
      <c r="GPU6" s="171"/>
      <c r="GPV6" s="171"/>
      <c r="GPW6" s="171"/>
      <c r="GPX6" s="171"/>
      <c r="GPY6" s="171"/>
      <c r="GPZ6" s="171"/>
      <c r="GQA6" s="171"/>
      <c r="GQB6" s="171"/>
      <c r="GQC6" s="171"/>
      <c r="GQD6" s="171"/>
      <c r="GQE6" s="171"/>
      <c r="GQF6" s="171"/>
      <c r="GQG6" s="171"/>
      <c r="GQH6" s="171"/>
      <c r="GQI6" s="171"/>
      <c r="GQJ6" s="171"/>
      <c r="GQK6" s="171"/>
      <c r="GQL6" s="171"/>
      <c r="GQM6" s="171"/>
      <c r="GQN6" s="171"/>
      <c r="GQO6" s="171"/>
      <c r="GQP6" s="171"/>
      <c r="GQQ6" s="171"/>
      <c r="GQR6" s="171"/>
      <c r="GQS6" s="171"/>
      <c r="GQT6" s="171"/>
      <c r="GQU6" s="171"/>
      <c r="GQV6" s="171"/>
      <c r="GQW6" s="171"/>
      <c r="GQX6" s="171"/>
      <c r="GQY6" s="171"/>
      <c r="GQZ6" s="171"/>
      <c r="GRA6" s="171"/>
      <c r="GRB6" s="171"/>
      <c r="GRC6" s="171"/>
      <c r="GRD6" s="171"/>
      <c r="GRE6" s="171"/>
      <c r="GRF6" s="171"/>
      <c r="GRG6" s="171"/>
      <c r="GRH6" s="171"/>
      <c r="GRI6" s="171"/>
      <c r="GRJ6" s="171"/>
      <c r="GRK6" s="171"/>
      <c r="GRL6" s="171"/>
      <c r="GRM6" s="171"/>
      <c r="GRN6" s="171"/>
      <c r="GRO6" s="171"/>
      <c r="GRP6" s="171"/>
      <c r="GRQ6" s="171"/>
      <c r="GRR6" s="171"/>
      <c r="GRS6" s="171"/>
      <c r="GRT6" s="171"/>
      <c r="GRU6" s="171"/>
      <c r="GRV6" s="171"/>
      <c r="GRW6" s="171"/>
      <c r="GRX6" s="171"/>
      <c r="GRY6" s="171"/>
      <c r="GRZ6" s="171"/>
      <c r="GSA6" s="171"/>
      <c r="GSB6" s="171"/>
      <c r="GSC6" s="171"/>
      <c r="GSD6" s="171"/>
      <c r="GSE6" s="171"/>
      <c r="GSF6" s="171"/>
      <c r="GSG6" s="171"/>
      <c r="GSH6" s="171"/>
      <c r="GSI6" s="171"/>
      <c r="GSJ6" s="171"/>
      <c r="GSK6" s="171"/>
      <c r="GSL6" s="171"/>
      <c r="GSM6" s="171"/>
      <c r="GSN6" s="171"/>
      <c r="GSO6" s="171"/>
      <c r="GSP6" s="171"/>
      <c r="GSQ6" s="171"/>
      <c r="GSR6" s="171"/>
      <c r="GSS6" s="171"/>
      <c r="GST6" s="171"/>
      <c r="GSU6" s="171"/>
      <c r="GSV6" s="171"/>
      <c r="GSW6" s="171"/>
      <c r="GSX6" s="171"/>
      <c r="GSY6" s="171"/>
      <c r="GSZ6" s="171"/>
      <c r="GTA6" s="171"/>
      <c r="GTB6" s="171"/>
      <c r="GTC6" s="171"/>
      <c r="GTD6" s="171"/>
      <c r="GTE6" s="171"/>
      <c r="GTF6" s="171"/>
      <c r="GTG6" s="171"/>
      <c r="GTH6" s="171"/>
      <c r="GTI6" s="171"/>
      <c r="GTJ6" s="171"/>
      <c r="GTK6" s="171"/>
      <c r="GTL6" s="171"/>
      <c r="GTM6" s="171"/>
      <c r="GTN6" s="171"/>
      <c r="GTO6" s="171"/>
      <c r="GTP6" s="171"/>
      <c r="GTQ6" s="171"/>
      <c r="GTR6" s="171"/>
      <c r="GTS6" s="171"/>
      <c r="GTT6" s="171"/>
      <c r="GTU6" s="171"/>
      <c r="GTV6" s="171"/>
      <c r="GTW6" s="171"/>
      <c r="GTX6" s="171"/>
      <c r="GTY6" s="171"/>
      <c r="GTZ6" s="171"/>
      <c r="GUA6" s="171"/>
      <c r="GUB6" s="171"/>
      <c r="GUC6" s="171"/>
      <c r="GUD6" s="171"/>
      <c r="GUE6" s="171"/>
      <c r="GUF6" s="171"/>
      <c r="GUG6" s="171"/>
      <c r="GUH6" s="171"/>
      <c r="GUI6" s="171"/>
      <c r="GUJ6" s="171"/>
      <c r="GUK6" s="171"/>
      <c r="GUL6" s="171"/>
      <c r="GUM6" s="171"/>
      <c r="GUN6" s="171"/>
      <c r="GUO6" s="171"/>
      <c r="GUP6" s="171"/>
      <c r="GUQ6" s="171"/>
      <c r="GUR6" s="171"/>
      <c r="GUS6" s="171"/>
      <c r="GUT6" s="171"/>
      <c r="GUU6" s="171"/>
      <c r="GUV6" s="171"/>
      <c r="GUW6" s="171"/>
      <c r="GUX6" s="171"/>
      <c r="GUY6" s="171"/>
      <c r="GUZ6" s="171"/>
      <c r="GVA6" s="171"/>
      <c r="GVB6" s="171"/>
      <c r="GVC6" s="171"/>
      <c r="GVD6" s="171"/>
      <c r="GVE6" s="171"/>
      <c r="GVF6" s="171"/>
      <c r="GVG6" s="171"/>
      <c r="GVH6" s="171"/>
      <c r="GVI6" s="171"/>
      <c r="GVJ6" s="171"/>
      <c r="GVK6" s="171"/>
      <c r="GVL6" s="171"/>
      <c r="GVM6" s="171"/>
      <c r="GVN6" s="171"/>
      <c r="GVO6" s="171"/>
      <c r="GVP6" s="171"/>
      <c r="GVQ6" s="171"/>
      <c r="GVR6" s="171"/>
      <c r="GVS6" s="171"/>
      <c r="GVT6" s="171"/>
      <c r="GVU6" s="171"/>
      <c r="GVV6" s="171"/>
      <c r="GVW6" s="171"/>
      <c r="GVX6" s="171"/>
      <c r="GVY6" s="171"/>
      <c r="GVZ6" s="171"/>
      <c r="GWA6" s="171"/>
      <c r="GWB6" s="171"/>
      <c r="GWC6" s="171"/>
      <c r="GWD6" s="171"/>
      <c r="GWE6" s="171"/>
      <c r="GWF6" s="171"/>
      <c r="GWG6" s="171"/>
      <c r="GWH6" s="171"/>
      <c r="GWI6" s="171"/>
      <c r="GWJ6" s="171"/>
      <c r="GWK6" s="171"/>
      <c r="GWL6" s="171"/>
      <c r="GWM6" s="171"/>
      <c r="GWN6" s="171"/>
      <c r="GWO6" s="171"/>
      <c r="GWP6" s="171"/>
      <c r="GWQ6" s="171"/>
      <c r="GWR6" s="171"/>
      <c r="GWS6" s="171"/>
      <c r="GWT6" s="171"/>
      <c r="GWU6" s="171"/>
      <c r="GWV6" s="171"/>
      <c r="GWW6" s="171"/>
      <c r="GWX6" s="171"/>
      <c r="GWY6" s="171"/>
      <c r="GWZ6" s="171"/>
      <c r="GXA6" s="171"/>
      <c r="GXB6" s="171"/>
      <c r="GXC6" s="171"/>
      <c r="GXD6" s="171"/>
      <c r="GXE6" s="171"/>
      <c r="GXF6" s="171"/>
      <c r="GXG6" s="171"/>
      <c r="GXH6" s="171"/>
      <c r="GXI6" s="171"/>
      <c r="GXJ6" s="171"/>
      <c r="GXK6" s="171"/>
      <c r="GXL6" s="171"/>
      <c r="GXM6" s="171"/>
      <c r="GXN6" s="171"/>
      <c r="GXO6" s="171"/>
      <c r="GXP6" s="171"/>
      <c r="GXQ6" s="171"/>
      <c r="GXR6" s="171"/>
      <c r="GXS6" s="171"/>
      <c r="GXT6" s="171"/>
      <c r="GXU6" s="171"/>
      <c r="GXV6" s="171"/>
      <c r="GXW6" s="171"/>
      <c r="GXX6" s="171"/>
      <c r="GXY6" s="171"/>
      <c r="GXZ6" s="171"/>
      <c r="GYA6" s="171"/>
      <c r="GYB6" s="171"/>
      <c r="GYC6" s="171"/>
      <c r="GYD6" s="171"/>
      <c r="GYE6" s="171"/>
      <c r="GYF6" s="171"/>
      <c r="GYG6" s="171"/>
      <c r="GYH6" s="171"/>
      <c r="GYI6" s="171"/>
      <c r="GYJ6" s="171"/>
      <c r="GYK6" s="171"/>
      <c r="GYL6" s="171"/>
      <c r="GYM6" s="171"/>
      <c r="GYN6" s="171"/>
      <c r="GYO6" s="171"/>
      <c r="GYP6" s="171"/>
      <c r="GYQ6" s="171"/>
      <c r="GYR6" s="171"/>
      <c r="GYS6" s="171"/>
      <c r="GYT6" s="171"/>
      <c r="GYU6" s="171"/>
      <c r="GYV6" s="171"/>
      <c r="GYW6" s="171"/>
      <c r="GYX6" s="171"/>
      <c r="GYY6" s="171"/>
      <c r="GYZ6" s="171"/>
      <c r="GZA6" s="171"/>
      <c r="GZB6" s="171"/>
      <c r="GZC6" s="171"/>
      <c r="GZD6" s="171"/>
      <c r="GZE6" s="171"/>
      <c r="GZF6" s="171"/>
      <c r="GZG6" s="171"/>
      <c r="GZH6" s="171"/>
      <c r="GZI6" s="171"/>
      <c r="GZJ6" s="171"/>
      <c r="GZK6" s="171"/>
      <c r="GZL6" s="171"/>
      <c r="GZM6" s="171"/>
      <c r="GZN6" s="171"/>
      <c r="GZO6" s="171"/>
      <c r="GZP6" s="171"/>
      <c r="GZQ6" s="171"/>
      <c r="GZR6" s="171"/>
      <c r="GZS6" s="171"/>
      <c r="GZT6" s="171"/>
      <c r="GZU6" s="171"/>
      <c r="GZV6" s="171"/>
      <c r="GZW6" s="171"/>
      <c r="GZX6" s="171"/>
      <c r="GZY6" s="171"/>
      <c r="GZZ6" s="171"/>
      <c r="HAA6" s="171"/>
      <c r="HAB6" s="171"/>
      <c r="HAC6" s="171"/>
      <c r="HAD6" s="171"/>
      <c r="HAE6" s="171"/>
      <c r="HAF6" s="171"/>
      <c r="HAG6" s="171"/>
      <c r="HAH6" s="171"/>
      <c r="HAI6" s="171"/>
      <c r="HAJ6" s="171"/>
      <c r="HAK6" s="171"/>
      <c r="HAL6" s="171"/>
      <c r="HAM6" s="171"/>
      <c r="HAN6" s="171"/>
      <c r="HAO6" s="171"/>
      <c r="HAP6" s="171"/>
      <c r="HAQ6" s="171"/>
      <c r="HAR6" s="171"/>
      <c r="HAS6" s="171"/>
      <c r="HAT6" s="171"/>
      <c r="HAU6" s="171"/>
      <c r="HAV6" s="171"/>
      <c r="HAW6" s="171"/>
      <c r="HAX6" s="171"/>
      <c r="HAY6" s="171"/>
      <c r="HAZ6" s="171"/>
      <c r="HBA6" s="171"/>
      <c r="HBB6" s="171"/>
      <c r="HBC6" s="171"/>
      <c r="HBD6" s="171"/>
      <c r="HBE6" s="171"/>
      <c r="HBF6" s="171"/>
      <c r="HBG6" s="171"/>
      <c r="HBH6" s="171"/>
      <c r="HBI6" s="171"/>
      <c r="HBJ6" s="171"/>
      <c r="HBK6" s="171"/>
      <c r="HBL6" s="171"/>
      <c r="HBM6" s="171"/>
      <c r="HBN6" s="171"/>
      <c r="HBO6" s="171"/>
      <c r="HBP6" s="171"/>
      <c r="HBQ6" s="171"/>
      <c r="HBR6" s="171"/>
      <c r="HBS6" s="171"/>
      <c r="HBT6" s="171"/>
      <c r="HBU6" s="171"/>
      <c r="HBV6" s="171"/>
      <c r="HBW6" s="171"/>
      <c r="HBX6" s="171"/>
      <c r="HBY6" s="171"/>
      <c r="HBZ6" s="171"/>
      <c r="HCA6" s="171"/>
      <c r="HCB6" s="171"/>
      <c r="HCC6" s="171"/>
      <c r="HCD6" s="171"/>
      <c r="HCE6" s="171"/>
      <c r="HCF6" s="171"/>
      <c r="HCG6" s="171"/>
      <c r="HCH6" s="171"/>
      <c r="HCI6" s="171"/>
      <c r="HCJ6" s="171"/>
      <c r="HCK6" s="171"/>
      <c r="HCL6" s="171"/>
      <c r="HCM6" s="171"/>
      <c r="HCN6" s="171"/>
      <c r="HCO6" s="171"/>
      <c r="HCP6" s="171"/>
      <c r="HCQ6" s="171"/>
      <c r="HCR6" s="171"/>
      <c r="HCS6" s="171"/>
      <c r="HCT6" s="171"/>
      <c r="HCU6" s="171"/>
      <c r="HCV6" s="171"/>
      <c r="HCW6" s="171"/>
      <c r="HCX6" s="171"/>
      <c r="HCY6" s="171"/>
      <c r="HCZ6" s="171"/>
      <c r="HDA6" s="171"/>
      <c r="HDB6" s="171"/>
      <c r="HDC6" s="171"/>
      <c r="HDD6" s="171"/>
      <c r="HDE6" s="171"/>
      <c r="HDF6" s="171"/>
      <c r="HDG6" s="171"/>
      <c r="HDH6" s="171"/>
      <c r="HDI6" s="171"/>
      <c r="HDJ6" s="171"/>
      <c r="HDK6" s="171"/>
      <c r="HDL6" s="171"/>
      <c r="HDM6" s="171"/>
      <c r="HDN6" s="171"/>
      <c r="HDO6" s="171"/>
      <c r="HDP6" s="171"/>
      <c r="HDQ6" s="171"/>
      <c r="HDR6" s="171"/>
      <c r="HDS6" s="171"/>
      <c r="HDT6" s="171"/>
      <c r="HDU6" s="171"/>
      <c r="HDV6" s="171"/>
      <c r="HDW6" s="171"/>
      <c r="HDX6" s="171"/>
      <c r="HDY6" s="171"/>
      <c r="HDZ6" s="171"/>
      <c r="HEA6" s="171"/>
      <c r="HEB6" s="171"/>
      <c r="HEC6" s="171"/>
      <c r="HED6" s="171"/>
      <c r="HEE6" s="171"/>
      <c r="HEF6" s="171"/>
      <c r="HEG6" s="171"/>
      <c r="HEH6" s="171"/>
      <c r="HEI6" s="171"/>
      <c r="HEJ6" s="171"/>
      <c r="HEK6" s="171"/>
      <c r="HEL6" s="171"/>
      <c r="HEM6" s="171"/>
      <c r="HEN6" s="171"/>
      <c r="HEO6" s="171"/>
      <c r="HEP6" s="171"/>
      <c r="HEQ6" s="171"/>
      <c r="HER6" s="171"/>
      <c r="HES6" s="171"/>
      <c r="HET6" s="171"/>
      <c r="HEU6" s="171"/>
      <c r="HEV6" s="171"/>
      <c r="HEW6" s="171"/>
      <c r="HEX6" s="171"/>
      <c r="HEY6" s="171"/>
      <c r="HEZ6" s="171"/>
      <c r="HFA6" s="171"/>
      <c r="HFB6" s="171"/>
      <c r="HFC6" s="171"/>
      <c r="HFD6" s="171"/>
      <c r="HFE6" s="171"/>
      <c r="HFF6" s="171"/>
      <c r="HFG6" s="171"/>
      <c r="HFH6" s="171"/>
      <c r="HFI6" s="171"/>
      <c r="HFJ6" s="171"/>
      <c r="HFK6" s="171"/>
      <c r="HFL6" s="171"/>
      <c r="HFM6" s="171"/>
      <c r="HFN6" s="171"/>
      <c r="HFO6" s="171"/>
      <c r="HFP6" s="171"/>
      <c r="HFQ6" s="171"/>
      <c r="HFR6" s="171"/>
      <c r="HFS6" s="171"/>
      <c r="HFT6" s="171"/>
      <c r="HFU6" s="171"/>
      <c r="HFV6" s="171"/>
      <c r="HFW6" s="171"/>
      <c r="HFX6" s="171"/>
      <c r="HFY6" s="171"/>
      <c r="HFZ6" s="171"/>
      <c r="HGA6" s="171"/>
      <c r="HGB6" s="171"/>
      <c r="HGC6" s="171"/>
      <c r="HGD6" s="171"/>
      <c r="HGE6" s="171"/>
      <c r="HGF6" s="171"/>
      <c r="HGG6" s="171"/>
      <c r="HGH6" s="171"/>
      <c r="HGI6" s="171"/>
      <c r="HGJ6" s="171"/>
      <c r="HGK6" s="171"/>
      <c r="HGL6" s="171"/>
      <c r="HGM6" s="171"/>
      <c r="HGN6" s="171"/>
      <c r="HGO6" s="171"/>
      <c r="HGP6" s="171"/>
      <c r="HGQ6" s="171"/>
      <c r="HGR6" s="171"/>
      <c r="HGS6" s="171"/>
      <c r="HGT6" s="171"/>
      <c r="HGU6" s="171"/>
      <c r="HGV6" s="171"/>
      <c r="HGW6" s="171"/>
      <c r="HGX6" s="171"/>
      <c r="HGY6" s="171"/>
      <c r="HGZ6" s="171"/>
      <c r="HHA6" s="171"/>
      <c r="HHB6" s="171"/>
      <c r="HHC6" s="171"/>
      <c r="HHD6" s="171"/>
      <c r="HHE6" s="171"/>
      <c r="HHF6" s="171"/>
      <c r="HHG6" s="171"/>
      <c r="HHH6" s="171"/>
      <c r="HHI6" s="171"/>
      <c r="HHJ6" s="171"/>
      <c r="HHK6" s="171"/>
      <c r="HHL6" s="171"/>
      <c r="HHM6" s="171"/>
      <c r="HHN6" s="171"/>
      <c r="HHO6" s="171"/>
      <c r="HHP6" s="171"/>
      <c r="HHQ6" s="171"/>
      <c r="HHR6" s="171"/>
      <c r="HHS6" s="171"/>
      <c r="HHT6" s="171"/>
      <c r="HHU6" s="171"/>
      <c r="HHV6" s="171"/>
      <c r="HHW6" s="171"/>
      <c r="HHX6" s="171"/>
      <c r="HHY6" s="171"/>
      <c r="HHZ6" s="171"/>
      <c r="HIA6" s="171"/>
      <c r="HIB6" s="171"/>
      <c r="HIC6" s="171"/>
      <c r="HID6" s="171"/>
      <c r="HIE6" s="171"/>
      <c r="HIF6" s="171"/>
      <c r="HIG6" s="171"/>
      <c r="HIH6" s="171"/>
      <c r="HII6" s="171"/>
      <c r="HIJ6" s="171"/>
      <c r="HIK6" s="171"/>
      <c r="HIL6" s="171"/>
      <c r="HIM6" s="171"/>
      <c r="HIN6" s="171"/>
      <c r="HIO6" s="171"/>
      <c r="HIP6" s="171"/>
      <c r="HIQ6" s="171"/>
      <c r="HIR6" s="171"/>
      <c r="HIS6" s="171"/>
      <c r="HIT6" s="171"/>
      <c r="HIU6" s="171"/>
      <c r="HIV6" s="171"/>
      <c r="HIW6" s="171"/>
      <c r="HIX6" s="171"/>
      <c r="HIY6" s="171"/>
      <c r="HIZ6" s="171"/>
      <c r="HJA6" s="171"/>
      <c r="HJB6" s="171"/>
      <c r="HJC6" s="171"/>
      <c r="HJD6" s="171"/>
      <c r="HJE6" s="171"/>
      <c r="HJF6" s="171"/>
      <c r="HJG6" s="171"/>
      <c r="HJH6" s="171"/>
      <c r="HJI6" s="171"/>
      <c r="HJJ6" s="171"/>
      <c r="HJK6" s="171"/>
      <c r="HJL6" s="171"/>
      <c r="HJM6" s="171"/>
      <c r="HJN6" s="171"/>
      <c r="HJO6" s="171"/>
      <c r="HJP6" s="171"/>
      <c r="HJQ6" s="171"/>
      <c r="HJR6" s="171"/>
      <c r="HJS6" s="171"/>
      <c r="HJT6" s="171"/>
      <c r="HJU6" s="171"/>
      <c r="HJV6" s="171"/>
      <c r="HJW6" s="171"/>
      <c r="HJX6" s="171"/>
      <c r="HJY6" s="171"/>
      <c r="HJZ6" s="171"/>
      <c r="HKA6" s="171"/>
      <c r="HKB6" s="171"/>
      <c r="HKC6" s="171"/>
      <c r="HKD6" s="171"/>
      <c r="HKE6" s="171"/>
      <c r="HKF6" s="171"/>
      <c r="HKG6" s="171"/>
      <c r="HKH6" s="171"/>
      <c r="HKI6" s="171"/>
      <c r="HKJ6" s="171"/>
      <c r="HKK6" s="171"/>
      <c r="HKL6" s="171"/>
      <c r="HKM6" s="171"/>
      <c r="HKN6" s="171"/>
      <c r="HKO6" s="171"/>
      <c r="HKP6" s="171"/>
      <c r="HKQ6" s="171"/>
      <c r="HKR6" s="171"/>
      <c r="HKS6" s="171"/>
      <c r="HKT6" s="171"/>
      <c r="HKU6" s="171"/>
      <c r="HKV6" s="171"/>
      <c r="HKW6" s="171"/>
      <c r="HKX6" s="171"/>
      <c r="HKY6" s="171"/>
      <c r="HKZ6" s="171"/>
      <c r="HLA6" s="171"/>
      <c r="HLB6" s="171"/>
      <c r="HLC6" s="171"/>
      <c r="HLD6" s="171"/>
      <c r="HLE6" s="171"/>
      <c r="HLF6" s="171"/>
      <c r="HLG6" s="171"/>
      <c r="HLH6" s="171"/>
      <c r="HLI6" s="171"/>
      <c r="HLJ6" s="171"/>
      <c r="HLK6" s="171"/>
      <c r="HLL6" s="171"/>
      <c r="HLM6" s="171"/>
      <c r="HLN6" s="171"/>
      <c r="HLO6" s="171"/>
      <c r="HLP6" s="171"/>
      <c r="HLQ6" s="171"/>
      <c r="HLR6" s="171"/>
      <c r="HLS6" s="171"/>
      <c r="HLT6" s="171"/>
      <c r="HLU6" s="171"/>
      <c r="HLV6" s="171"/>
      <c r="HLW6" s="171"/>
      <c r="HLX6" s="171"/>
      <c r="HLY6" s="171"/>
      <c r="HLZ6" s="171"/>
      <c r="HMA6" s="171"/>
      <c r="HMB6" s="171"/>
      <c r="HMC6" s="171"/>
      <c r="HMD6" s="171"/>
      <c r="HME6" s="171"/>
      <c r="HMF6" s="171"/>
      <c r="HMG6" s="171"/>
      <c r="HMH6" s="171"/>
      <c r="HMI6" s="171"/>
      <c r="HMJ6" s="171"/>
      <c r="HMK6" s="171"/>
      <c r="HML6" s="171"/>
      <c r="HMM6" s="171"/>
      <c r="HMN6" s="171"/>
      <c r="HMO6" s="171"/>
      <c r="HMP6" s="171"/>
      <c r="HMQ6" s="171"/>
      <c r="HMR6" s="171"/>
      <c r="HMS6" s="171"/>
      <c r="HMT6" s="171"/>
      <c r="HMU6" s="171"/>
      <c r="HMV6" s="171"/>
      <c r="HMW6" s="171"/>
      <c r="HMX6" s="171"/>
      <c r="HMY6" s="171"/>
      <c r="HMZ6" s="171"/>
      <c r="HNA6" s="171"/>
      <c r="HNB6" s="171"/>
      <c r="HNC6" s="171"/>
      <c r="HND6" s="171"/>
      <c r="HNE6" s="171"/>
      <c r="HNF6" s="171"/>
      <c r="HNG6" s="171"/>
      <c r="HNH6" s="171"/>
      <c r="HNI6" s="171"/>
      <c r="HNJ6" s="171"/>
      <c r="HNK6" s="171"/>
      <c r="HNL6" s="171"/>
      <c r="HNM6" s="171"/>
      <c r="HNN6" s="171"/>
      <c r="HNO6" s="171"/>
      <c r="HNP6" s="171"/>
      <c r="HNQ6" s="171"/>
      <c r="HNR6" s="171"/>
      <c r="HNS6" s="171"/>
      <c r="HNT6" s="171"/>
      <c r="HNU6" s="171"/>
      <c r="HNV6" s="171"/>
      <c r="HNW6" s="171"/>
      <c r="HNX6" s="171"/>
      <c r="HNY6" s="171"/>
      <c r="HNZ6" s="171"/>
      <c r="HOA6" s="171"/>
      <c r="HOB6" s="171"/>
      <c r="HOC6" s="171"/>
      <c r="HOD6" s="171"/>
      <c r="HOE6" s="171"/>
      <c r="HOF6" s="171"/>
      <c r="HOG6" s="171"/>
      <c r="HOH6" s="171"/>
      <c r="HOI6" s="171"/>
      <c r="HOJ6" s="171"/>
      <c r="HOK6" s="171"/>
      <c r="HOL6" s="171"/>
      <c r="HOM6" s="171"/>
      <c r="HON6" s="171"/>
      <c r="HOO6" s="171"/>
      <c r="HOP6" s="171"/>
      <c r="HOQ6" s="171"/>
      <c r="HOR6" s="171"/>
      <c r="HOS6" s="171"/>
      <c r="HOT6" s="171"/>
      <c r="HOU6" s="171"/>
      <c r="HOV6" s="171"/>
      <c r="HOW6" s="171"/>
      <c r="HOX6" s="171"/>
      <c r="HOY6" s="171"/>
      <c r="HOZ6" s="171"/>
      <c r="HPA6" s="171"/>
      <c r="HPB6" s="171"/>
      <c r="HPC6" s="171"/>
      <c r="HPD6" s="171"/>
      <c r="HPE6" s="171"/>
      <c r="HPF6" s="171"/>
      <c r="HPG6" s="171"/>
      <c r="HPH6" s="171"/>
      <c r="HPI6" s="171"/>
      <c r="HPJ6" s="171"/>
      <c r="HPK6" s="171"/>
      <c r="HPL6" s="171"/>
      <c r="HPM6" s="171"/>
      <c r="HPN6" s="171"/>
      <c r="HPO6" s="171"/>
      <c r="HPP6" s="171"/>
      <c r="HPQ6" s="171"/>
      <c r="HPR6" s="171"/>
      <c r="HPS6" s="171"/>
      <c r="HPT6" s="171"/>
      <c r="HPU6" s="171"/>
      <c r="HPV6" s="171"/>
      <c r="HPW6" s="171"/>
      <c r="HPX6" s="171"/>
      <c r="HPY6" s="171"/>
      <c r="HPZ6" s="171"/>
      <c r="HQA6" s="171"/>
      <c r="HQB6" s="171"/>
      <c r="HQC6" s="171"/>
      <c r="HQD6" s="171"/>
      <c r="HQE6" s="171"/>
      <c r="HQF6" s="171"/>
      <c r="HQG6" s="171"/>
      <c r="HQH6" s="171"/>
      <c r="HQI6" s="171"/>
      <c r="HQJ6" s="171"/>
      <c r="HQK6" s="171"/>
      <c r="HQL6" s="171"/>
      <c r="HQM6" s="171"/>
      <c r="HQN6" s="171"/>
      <c r="HQO6" s="171"/>
      <c r="HQP6" s="171"/>
      <c r="HQQ6" s="171"/>
      <c r="HQR6" s="171"/>
      <c r="HQS6" s="171"/>
      <c r="HQT6" s="171"/>
      <c r="HQU6" s="171"/>
      <c r="HQV6" s="171"/>
      <c r="HQW6" s="171"/>
      <c r="HQX6" s="171"/>
      <c r="HQY6" s="171"/>
      <c r="HQZ6" s="171"/>
      <c r="HRA6" s="171"/>
      <c r="HRB6" s="171"/>
      <c r="HRC6" s="171"/>
      <c r="HRD6" s="171"/>
      <c r="HRE6" s="171"/>
      <c r="HRF6" s="171"/>
      <c r="HRG6" s="171"/>
      <c r="HRH6" s="171"/>
      <c r="HRI6" s="171"/>
      <c r="HRJ6" s="171"/>
      <c r="HRK6" s="171"/>
      <c r="HRL6" s="171"/>
      <c r="HRM6" s="171"/>
      <c r="HRN6" s="171"/>
      <c r="HRO6" s="171"/>
      <c r="HRP6" s="171"/>
      <c r="HRQ6" s="171"/>
      <c r="HRR6" s="171"/>
      <c r="HRS6" s="171"/>
      <c r="HRT6" s="171"/>
      <c r="HRU6" s="171"/>
      <c r="HRV6" s="171"/>
      <c r="HRW6" s="171"/>
      <c r="HRX6" s="171"/>
      <c r="HRY6" s="171"/>
      <c r="HRZ6" s="171"/>
      <c r="HSA6" s="171"/>
      <c r="HSB6" s="171"/>
      <c r="HSC6" s="171"/>
      <c r="HSD6" s="171"/>
      <c r="HSE6" s="171"/>
      <c r="HSF6" s="171"/>
      <c r="HSG6" s="171"/>
      <c r="HSH6" s="171"/>
      <c r="HSI6" s="171"/>
      <c r="HSJ6" s="171"/>
      <c r="HSK6" s="171"/>
      <c r="HSL6" s="171"/>
      <c r="HSM6" s="171"/>
      <c r="HSN6" s="171"/>
      <c r="HSO6" s="171"/>
      <c r="HSP6" s="171"/>
      <c r="HSQ6" s="171"/>
      <c r="HSR6" s="171"/>
      <c r="HSS6" s="171"/>
      <c r="HST6" s="171"/>
      <c r="HSU6" s="171"/>
      <c r="HSV6" s="171"/>
      <c r="HSW6" s="171"/>
      <c r="HSX6" s="171"/>
      <c r="HSY6" s="171"/>
      <c r="HSZ6" s="171"/>
      <c r="HTA6" s="171"/>
      <c r="HTB6" s="171"/>
      <c r="HTC6" s="171"/>
      <c r="HTD6" s="171"/>
      <c r="HTE6" s="171"/>
      <c r="HTF6" s="171"/>
      <c r="HTG6" s="171"/>
      <c r="HTH6" s="171"/>
      <c r="HTI6" s="171"/>
      <c r="HTJ6" s="171"/>
      <c r="HTK6" s="171"/>
      <c r="HTL6" s="171"/>
      <c r="HTM6" s="171"/>
      <c r="HTN6" s="171"/>
      <c r="HTO6" s="171"/>
      <c r="HTP6" s="171"/>
      <c r="HTQ6" s="171"/>
      <c r="HTR6" s="171"/>
      <c r="HTS6" s="171"/>
      <c r="HTT6" s="171"/>
      <c r="HTU6" s="171"/>
      <c r="HTV6" s="171"/>
      <c r="HTW6" s="171"/>
      <c r="HTX6" s="171"/>
      <c r="HTY6" s="171"/>
      <c r="HTZ6" s="171"/>
      <c r="HUA6" s="171"/>
      <c r="HUB6" s="171"/>
      <c r="HUC6" s="171"/>
      <c r="HUD6" s="171"/>
      <c r="HUE6" s="171"/>
      <c r="HUF6" s="171"/>
      <c r="HUG6" s="171"/>
      <c r="HUH6" s="171"/>
      <c r="HUI6" s="171"/>
      <c r="HUJ6" s="171"/>
      <c r="HUK6" s="171"/>
      <c r="HUL6" s="171"/>
      <c r="HUM6" s="171"/>
      <c r="HUN6" s="171"/>
      <c r="HUO6" s="171"/>
      <c r="HUP6" s="171"/>
      <c r="HUQ6" s="171"/>
      <c r="HUR6" s="171"/>
      <c r="HUS6" s="171"/>
      <c r="HUT6" s="171"/>
      <c r="HUU6" s="171"/>
      <c r="HUV6" s="171"/>
      <c r="HUW6" s="171"/>
      <c r="HUX6" s="171"/>
      <c r="HUY6" s="171"/>
      <c r="HUZ6" s="171"/>
      <c r="HVA6" s="171"/>
      <c r="HVB6" s="171"/>
      <c r="HVC6" s="171"/>
      <c r="HVD6" s="171"/>
      <c r="HVE6" s="171"/>
      <c r="HVF6" s="171"/>
      <c r="HVG6" s="171"/>
      <c r="HVH6" s="171"/>
      <c r="HVI6" s="171"/>
      <c r="HVJ6" s="171"/>
      <c r="HVK6" s="171"/>
      <c r="HVL6" s="171"/>
      <c r="HVM6" s="171"/>
      <c r="HVN6" s="171"/>
      <c r="HVO6" s="171"/>
      <c r="HVP6" s="171"/>
      <c r="HVQ6" s="171"/>
      <c r="HVR6" s="171"/>
      <c r="HVS6" s="171"/>
      <c r="HVT6" s="171"/>
      <c r="HVU6" s="171"/>
      <c r="HVV6" s="171"/>
      <c r="HVW6" s="171"/>
      <c r="HVX6" s="171"/>
      <c r="HVY6" s="171"/>
      <c r="HVZ6" s="171"/>
      <c r="HWA6" s="171"/>
      <c r="HWB6" s="171"/>
      <c r="HWC6" s="171"/>
      <c r="HWD6" s="171"/>
      <c r="HWE6" s="171"/>
      <c r="HWF6" s="171"/>
      <c r="HWG6" s="171"/>
      <c r="HWH6" s="171"/>
      <c r="HWI6" s="171"/>
      <c r="HWJ6" s="171"/>
      <c r="HWK6" s="171"/>
      <c r="HWL6" s="171"/>
      <c r="HWM6" s="171"/>
      <c r="HWN6" s="171"/>
      <c r="HWO6" s="171"/>
      <c r="HWP6" s="171"/>
      <c r="HWQ6" s="171"/>
      <c r="HWR6" s="171"/>
      <c r="HWS6" s="171"/>
      <c r="HWT6" s="171"/>
      <c r="HWU6" s="171"/>
      <c r="HWV6" s="171"/>
      <c r="HWW6" s="171"/>
      <c r="HWX6" s="171"/>
      <c r="HWY6" s="171"/>
      <c r="HWZ6" s="171"/>
      <c r="HXA6" s="171"/>
      <c r="HXB6" s="171"/>
      <c r="HXC6" s="171"/>
      <c r="HXD6" s="171"/>
      <c r="HXE6" s="171"/>
      <c r="HXF6" s="171"/>
      <c r="HXG6" s="171"/>
      <c r="HXH6" s="171"/>
      <c r="HXI6" s="171"/>
      <c r="HXJ6" s="171"/>
      <c r="HXK6" s="171"/>
      <c r="HXL6" s="171"/>
      <c r="HXM6" s="171"/>
      <c r="HXN6" s="171"/>
      <c r="HXO6" s="171"/>
      <c r="HXP6" s="171"/>
      <c r="HXQ6" s="171"/>
      <c r="HXR6" s="171"/>
      <c r="HXS6" s="171"/>
      <c r="HXT6" s="171"/>
      <c r="HXU6" s="171"/>
      <c r="HXV6" s="171"/>
      <c r="HXW6" s="171"/>
      <c r="HXX6" s="171"/>
      <c r="HXY6" s="171"/>
      <c r="HXZ6" s="171"/>
      <c r="HYA6" s="171"/>
      <c r="HYB6" s="171"/>
      <c r="HYC6" s="171"/>
      <c r="HYD6" s="171"/>
      <c r="HYE6" s="171"/>
      <c r="HYF6" s="171"/>
      <c r="HYG6" s="171"/>
      <c r="HYH6" s="171"/>
      <c r="HYI6" s="171"/>
      <c r="HYJ6" s="171"/>
      <c r="HYK6" s="171"/>
      <c r="HYL6" s="171"/>
      <c r="HYM6" s="171"/>
      <c r="HYN6" s="171"/>
      <c r="HYO6" s="171"/>
      <c r="HYP6" s="171"/>
      <c r="HYQ6" s="171"/>
      <c r="HYR6" s="171"/>
      <c r="HYS6" s="171"/>
      <c r="HYT6" s="171"/>
      <c r="HYU6" s="171"/>
      <c r="HYV6" s="171"/>
      <c r="HYW6" s="171"/>
      <c r="HYX6" s="171"/>
      <c r="HYY6" s="171"/>
      <c r="HYZ6" s="171"/>
      <c r="HZA6" s="171"/>
      <c r="HZB6" s="171"/>
      <c r="HZC6" s="171"/>
      <c r="HZD6" s="171"/>
      <c r="HZE6" s="171"/>
      <c r="HZF6" s="171"/>
      <c r="HZG6" s="171"/>
      <c r="HZH6" s="171"/>
      <c r="HZI6" s="171"/>
      <c r="HZJ6" s="171"/>
      <c r="HZK6" s="171"/>
      <c r="HZL6" s="171"/>
      <c r="HZM6" s="171"/>
      <c r="HZN6" s="171"/>
      <c r="HZO6" s="171"/>
      <c r="HZP6" s="171"/>
      <c r="HZQ6" s="171"/>
      <c r="HZR6" s="171"/>
      <c r="HZS6" s="171"/>
      <c r="HZT6" s="171"/>
      <c r="HZU6" s="171"/>
      <c r="HZV6" s="171"/>
      <c r="HZW6" s="171"/>
      <c r="HZX6" s="171"/>
      <c r="HZY6" s="171"/>
      <c r="HZZ6" s="171"/>
      <c r="IAA6" s="171"/>
      <c r="IAB6" s="171"/>
      <c r="IAC6" s="171"/>
      <c r="IAD6" s="171"/>
      <c r="IAE6" s="171"/>
      <c r="IAF6" s="171"/>
      <c r="IAG6" s="171"/>
      <c r="IAH6" s="171"/>
      <c r="IAI6" s="171"/>
      <c r="IAJ6" s="171"/>
      <c r="IAK6" s="171"/>
      <c r="IAL6" s="171"/>
      <c r="IAM6" s="171"/>
      <c r="IAN6" s="171"/>
      <c r="IAO6" s="171"/>
      <c r="IAP6" s="171"/>
      <c r="IAQ6" s="171"/>
      <c r="IAR6" s="171"/>
      <c r="IAS6" s="171"/>
      <c r="IAT6" s="171"/>
      <c r="IAU6" s="171"/>
      <c r="IAV6" s="171"/>
      <c r="IAW6" s="171"/>
      <c r="IAX6" s="171"/>
      <c r="IAY6" s="171"/>
      <c r="IAZ6" s="171"/>
      <c r="IBA6" s="171"/>
      <c r="IBB6" s="171"/>
      <c r="IBC6" s="171"/>
      <c r="IBD6" s="171"/>
      <c r="IBE6" s="171"/>
      <c r="IBF6" s="171"/>
      <c r="IBG6" s="171"/>
      <c r="IBH6" s="171"/>
      <c r="IBI6" s="171"/>
      <c r="IBJ6" s="171"/>
      <c r="IBK6" s="171"/>
      <c r="IBL6" s="171"/>
      <c r="IBM6" s="171"/>
      <c r="IBN6" s="171"/>
      <c r="IBO6" s="171"/>
      <c r="IBP6" s="171"/>
      <c r="IBQ6" s="171"/>
      <c r="IBR6" s="171"/>
      <c r="IBS6" s="171"/>
      <c r="IBT6" s="171"/>
      <c r="IBU6" s="171"/>
      <c r="IBV6" s="171"/>
      <c r="IBW6" s="171"/>
      <c r="IBX6" s="171"/>
      <c r="IBY6" s="171"/>
      <c r="IBZ6" s="171"/>
      <c r="ICA6" s="171"/>
      <c r="ICB6" s="171"/>
      <c r="ICC6" s="171"/>
      <c r="ICD6" s="171"/>
      <c r="ICE6" s="171"/>
      <c r="ICF6" s="171"/>
      <c r="ICG6" s="171"/>
      <c r="ICH6" s="171"/>
      <c r="ICI6" s="171"/>
      <c r="ICJ6" s="171"/>
      <c r="ICK6" s="171"/>
      <c r="ICL6" s="171"/>
      <c r="ICM6" s="171"/>
      <c r="ICN6" s="171"/>
      <c r="ICO6" s="171"/>
      <c r="ICP6" s="171"/>
      <c r="ICQ6" s="171"/>
      <c r="ICR6" s="171"/>
      <c r="ICS6" s="171"/>
      <c r="ICT6" s="171"/>
      <c r="ICU6" s="171"/>
      <c r="ICV6" s="171"/>
      <c r="ICW6" s="171"/>
      <c r="ICX6" s="171"/>
      <c r="ICY6" s="171"/>
      <c r="ICZ6" s="171"/>
      <c r="IDA6" s="171"/>
      <c r="IDB6" s="171"/>
      <c r="IDC6" s="171"/>
      <c r="IDD6" s="171"/>
      <c r="IDE6" s="171"/>
      <c r="IDF6" s="171"/>
      <c r="IDG6" s="171"/>
      <c r="IDH6" s="171"/>
      <c r="IDI6" s="171"/>
      <c r="IDJ6" s="171"/>
      <c r="IDK6" s="171"/>
      <c r="IDL6" s="171"/>
      <c r="IDM6" s="171"/>
      <c r="IDN6" s="171"/>
      <c r="IDO6" s="171"/>
      <c r="IDP6" s="171"/>
      <c r="IDQ6" s="171"/>
      <c r="IDR6" s="171"/>
      <c r="IDS6" s="171"/>
      <c r="IDT6" s="171"/>
      <c r="IDU6" s="171"/>
      <c r="IDV6" s="171"/>
      <c r="IDW6" s="171"/>
      <c r="IDX6" s="171"/>
      <c r="IDY6" s="171"/>
      <c r="IDZ6" s="171"/>
      <c r="IEA6" s="171"/>
      <c r="IEB6" s="171"/>
      <c r="IEC6" s="171"/>
      <c r="IED6" s="171"/>
      <c r="IEE6" s="171"/>
      <c r="IEF6" s="171"/>
      <c r="IEG6" s="171"/>
      <c r="IEH6" s="171"/>
      <c r="IEI6" s="171"/>
      <c r="IEJ6" s="171"/>
      <c r="IEK6" s="171"/>
      <c r="IEL6" s="171"/>
      <c r="IEM6" s="171"/>
      <c r="IEN6" s="171"/>
      <c r="IEO6" s="171"/>
      <c r="IEP6" s="171"/>
      <c r="IEQ6" s="171"/>
      <c r="IER6" s="171"/>
      <c r="IES6" s="171"/>
      <c r="IET6" s="171"/>
      <c r="IEU6" s="171"/>
      <c r="IEV6" s="171"/>
      <c r="IEW6" s="171"/>
      <c r="IEX6" s="171"/>
      <c r="IEY6" s="171"/>
      <c r="IEZ6" s="171"/>
      <c r="IFA6" s="171"/>
      <c r="IFB6" s="171"/>
      <c r="IFC6" s="171"/>
      <c r="IFD6" s="171"/>
      <c r="IFE6" s="171"/>
      <c r="IFF6" s="171"/>
      <c r="IFG6" s="171"/>
      <c r="IFH6" s="171"/>
      <c r="IFI6" s="171"/>
      <c r="IFJ6" s="171"/>
      <c r="IFK6" s="171"/>
      <c r="IFL6" s="171"/>
      <c r="IFM6" s="171"/>
      <c r="IFN6" s="171"/>
      <c r="IFO6" s="171"/>
      <c r="IFP6" s="171"/>
      <c r="IFQ6" s="171"/>
      <c r="IFR6" s="171"/>
      <c r="IFS6" s="171"/>
      <c r="IFT6" s="171"/>
      <c r="IFU6" s="171"/>
      <c r="IFV6" s="171"/>
      <c r="IFW6" s="171"/>
      <c r="IFX6" s="171"/>
      <c r="IFY6" s="171"/>
      <c r="IFZ6" s="171"/>
      <c r="IGA6" s="171"/>
      <c r="IGB6" s="171"/>
      <c r="IGC6" s="171"/>
      <c r="IGD6" s="171"/>
      <c r="IGE6" s="171"/>
      <c r="IGF6" s="171"/>
      <c r="IGG6" s="171"/>
      <c r="IGH6" s="171"/>
      <c r="IGI6" s="171"/>
      <c r="IGJ6" s="171"/>
      <c r="IGK6" s="171"/>
      <c r="IGL6" s="171"/>
      <c r="IGM6" s="171"/>
      <c r="IGN6" s="171"/>
      <c r="IGO6" s="171"/>
      <c r="IGP6" s="171"/>
      <c r="IGQ6" s="171"/>
      <c r="IGR6" s="171"/>
      <c r="IGS6" s="171"/>
      <c r="IGT6" s="171"/>
      <c r="IGU6" s="171"/>
      <c r="IGV6" s="171"/>
      <c r="IGW6" s="171"/>
      <c r="IGX6" s="171"/>
      <c r="IGY6" s="171"/>
      <c r="IGZ6" s="171"/>
      <c r="IHA6" s="171"/>
      <c r="IHB6" s="171"/>
      <c r="IHC6" s="171"/>
      <c r="IHD6" s="171"/>
      <c r="IHE6" s="171"/>
      <c r="IHF6" s="171"/>
      <c r="IHG6" s="171"/>
      <c r="IHH6" s="171"/>
      <c r="IHI6" s="171"/>
      <c r="IHJ6" s="171"/>
      <c r="IHK6" s="171"/>
      <c r="IHL6" s="171"/>
      <c r="IHM6" s="171"/>
      <c r="IHN6" s="171"/>
      <c r="IHO6" s="171"/>
      <c r="IHP6" s="171"/>
      <c r="IHQ6" s="171"/>
      <c r="IHR6" s="171"/>
      <c r="IHS6" s="171"/>
      <c r="IHT6" s="171"/>
      <c r="IHU6" s="171"/>
      <c r="IHV6" s="171"/>
      <c r="IHW6" s="171"/>
      <c r="IHX6" s="171"/>
      <c r="IHY6" s="171"/>
      <c r="IHZ6" s="171"/>
      <c r="IIA6" s="171"/>
      <c r="IIB6" s="171"/>
      <c r="IIC6" s="171"/>
      <c r="IID6" s="171"/>
      <c r="IIE6" s="171"/>
      <c r="IIF6" s="171"/>
      <c r="IIG6" s="171"/>
      <c r="IIH6" s="171"/>
      <c r="III6" s="171"/>
      <c r="IIJ6" s="171"/>
      <c r="IIK6" s="171"/>
      <c r="IIL6" s="171"/>
      <c r="IIM6" s="171"/>
      <c r="IIN6" s="171"/>
      <c r="IIO6" s="171"/>
      <c r="IIP6" s="171"/>
      <c r="IIQ6" s="171"/>
      <c r="IIR6" s="171"/>
      <c r="IIS6" s="171"/>
      <c r="IIT6" s="171"/>
      <c r="IIU6" s="171"/>
      <c r="IIV6" s="171"/>
      <c r="IIW6" s="171"/>
      <c r="IIX6" s="171"/>
      <c r="IIY6" s="171"/>
      <c r="IIZ6" s="171"/>
      <c r="IJA6" s="171"/>
      <c r="IJB6" s="171"/>
      <c r="IJC6" s="171"/>
      <c r="IJD6" s="171"/>
      <c r="IJE6" s="171"/>
      <c r="IJF6" s="171"/>
      <c r="IJG6" s="171"/>
      <c r="IJH6" s="171"/>
      <c r="IJI6" s="171"/>
      <c r="IJJ6" s="171"/>
      <c r="IJK6" s="171"/>
      <c r="IJL6" s="171"/>
      <c r="IJM6" s="171"/>
      <c r="IJN6" s="171"/>
      <c r="IJO6" s="171"/>
      <c r="IJP6" s="171"/>
      <c r="IJQ6" s="171"/>
      <c r="IJR6" s="171"/>
      <c r="IJS6" s="171"/>
      <c r="IJT6" s="171"/>
      <c r="IJU6" s="171"/>
      <c r="IJV6" s="171"/>
      <c r="IJW6" s="171"/>
      <c r="IJX6" s="171"/>
      <c r="IJY6" s="171"/>
      <c r="IJZ6" s="171"/>
      <c r="IKA6" s="171"/>
      <c r="IKB6" s="171"/>
      <c r="IKC6" s="171"/>
      <c r="IKD6" s="171"/>
      <c r="IKE6" s="171"/>
      <c r="IKF6" s="171"/>
      <c r="IKG6" s="171"/>
      <c r="IKH6" s="171"/>
      <c r="IKI6" s="171"/>
      <c r="IKJ6" s="171"/>
      <c r="IKK6" s="171"/>
      <c r="IKL6" s="171"/>
      <c r="IKM6" s="171"/>
      <c r="IKN6" s="171"/>
      <c r="IKO6" s="171"/>
      <c r="IKP6" s="171"/>
      <c r="IKQ6" s="171"/>
      <c r="IKR6" s="171"/>
      <c r="IKS6" s="171"/>
      <c r="IKT6" s="171"/>
      <c r="IKU6" s="171"/>
      <c r="IKV6" s="171"/>
      <c r="IKW6" s="171"/>
      <c r="IKX6" s="171"/>
      <c r="IKY6" s="171"/>
      <c r="IKZ6" s="171"/>
      <c r="ILA6" s="171"/>
      <c r="ILB6" s="171"/>
      <c r="ILC6" s="171"/>
      <c r="ILD6" s="171"/>
      <c r="ILE6" s="171"/>
      <c r="ILF6" s="171"/>
      <c r="ILG6" s="171"/>
      <c r="ILH6" s="171"/>
      <c r="ILI6" s="171"/>
      <c r="ILJ6" s="171"/>
      <c r="ILK6" s="171"/>
      <c r="ILL6" s="171"/>
      <c r="ILM6" s="171"/>
      <c r="ILN6" s="171"/>
      <c r="ILO6" s="171"/>
      <c r="ILP6" s="171"/>
      <c r="ILQ6" s="171"/>
      <c r="ILR6" s="171"/>
      <c r="ILS6" s="171"/>
      <c r="ILT6" s="171"/>
      <c r="ILU6" s="171"/>
      <c r="ILV6" s="171"/>
      <c r="ILW6" s="171"/>
      <c r="ILX6" s="171"/>
      <c r="ILY6" s="171"/>
      <c r="ILZ6" s="171"/>
      <c r="IMA6" s="171"/>
      <c r="IMB6" s="171"/>
      <c r="IMC6" s="171"/>
      <c r="IMD6" s="171"/>
      <c r="IME6" s="171"/>
      <c r="IMF6" s="171"/>
      <c r="IMG6" s="171"/>
      <c r="IMH6" s="171"/>
      <c r="IMI6" s="171"/>
      <c r="IMJ6" s="171"/>
      <c r="IMK6" s="171"/>
      <c r="IML6" s="171"/>
      <c r="IMM6" s="171"/>
      <c r="IMN6" s="171"/>
      <c r="IMO6" s="171"/>
      <c r="IMP6" s="171"/>
      <c r="IMQ6" s="171"/>
      <c r="IMR6" s="171"/>
      <c r="IMS6" s="171"/>
      <c r="IMT6" s="171"/>
      <c r="IMU6" s="171"/>
      <c r="IMV6" s="171"/>
      <c r="IMW6" s="171"/>
      <c r="IMX6" s="171"/>
      <c r="IMY6" s="171"/>
      <c r="IMZ6" s="171"/>
      <c r="INA6" s="171"/>
      <c r="INB6" s="171"/>
      <c r="INC6" s="171"/>
      <c r="IND6" s="171"/>
      <c r="INE6" s="171"/>
      <c r="INF6" s="171"/>
      <c r="ING6" s="171"/>
      <c r="INH6" s="171"/>
      <c r="INI6" s="171"/>
      <c r="INJ6" s="171"/>
      <c r="INK6" s="171"/>
      <c r="INL6" s="171"/>
      <c r="INM6" s="171"/>
      <c r="INN6" s="171"/>
      <c r="INO6" s="171"/>
      <c r="INP6" s="171"/>
      <c r="INQ6" s="171"/>
      <c r="INR6" s="171"/>
      <c r="INS6" s="171"/>
      <c r="INT6" s="171"/>
      <c r="INU6" s="171"/>
      <c r="INV6" s="171"/>
      <c r="INW6" s="171"/>
      <c r="INX6" s="171"/>
      <c r="INY6" s="171"/>
      <c r="INZ6" s="171"/>
      <c r="IOA6" s="171"/>
      <c r="IOB6" s="171"/>
      <c r="IOC6" s="171"/>
      <c r="IOD6" s="171"/>
      <c r="IOE6" s="171"/>
      <c r="IOF6" s="171"/>
      <c r="IOG6" s="171"/>
      <c r="IOH6" s="171"/>
      <c r="IOI6" s="171"/>
      <c r="IOJ6" s="171"/>
      <c r="IOK6" s="171"/>
      <c r="IOL6" s="171"/>
      <c r="IOM6" s="171"/>
      <c r="ION6" s="171"/>
      <c r="IOO6" s="171"/>
      <c r="IOP6" s="171"/>
      <c r="IOQ6" s="171"/>
      <c r="IOR6" s="171"/>
      <c r="IOS6" s="171"/>
      <c r="IOT6" s="171"/>
      <c r="IOU6" s="171"/>
      <c r="IOV6" s="171"/>
      <c r="IOW6" s="171"/>
      <c r="IOX6" s="171"/>
      <c r="IOY6" s="171"/>
      <c r="IOZ6" s="171"/>
      <c r="IPA6" s="171"/>
      <c r="IPB6" s="171"/>
      <c r="IPC6" s="171"/>
      <c r="IPD6" s="171"/>
      <c r="IPE6" s="171"/>
      <c r="IPF6" s="171"/>
      <c r="IPG6" s="171"/>
      <c r="IPH6" s="171"/>
      <c r="IPI6" s="171"/>
      <c r="IPJ6" s="171"/>
      <c r="IPK6" s="171"/>
      <c r="IPL6" s="171"/>
      <c r="IPM6" s="171"/>
      <c r="IPN6" s="171"/>
      <c r="IPO6" s="171"/>
      <c r="IPP6" s="171"/>
      <c r="IPQ6" s="171"/>
      <c r="IPR6" s="171"/>
      <c r="IPS6" s="171"/>
      <c r="IPT6" s="171"/>
      <c r="IPU6" s="171"/>
      <c r="IPV6" s="171"/>
      <c r="IPW6" s="171"/>
      <c r="IPX6" s="171"/>
      <c r="IPY6" s="171"/>
      <c r="IPZ6" s="171"/>
      <c r="IQA6" s="171"/>
      <c r="IQB6" s="171"/>
      <c r="IQC6" s="171"/>
      <c r="IQD6" s="171"/>
      <c r="IQE6" s="171"/>
      <c r="IQF6" s="171"/>
      <c r="IQG6" s="171"/>
      <c r="IQH6" s="171"/>
      <c r="IQI6" s="171"/>
      <c r="IQJ6" s="171"/>
      <c r="IQK6" s="171"/>
      <c r="IQL6" s="171"/>
      <c r="IQM6" s="171"/>
      <c r="IQN6" s="171"/>
      <c r="IQO6" s="171"/>
      <c r="IQP6" s="171"/>
      <c r="IQQ6" s="171"/>
      <c r="IQR6" s="171"/>
      <c r="IQS6" s="171"/>
      <c r="IQT6" s="171"/>
      <c r="IQU6" s="171"/>
      <c r="IQV6" s="171"/>
      <c r="IQW6" s="171"/>
      <c r="IQX6" s="171"/>
      <c r="IQY6" s="171"/>
      <c r="IQZ6" s="171"/>
      <c r="IRA6" s="171"/>
      <c r="IRB6" s="171"/>
      <c r="IRC6" s="171"/>
      <c r="IRD6" s="171"/>
      <c r="IRE6" s="171"/>
      <c r="IRF6" s="171"/>
      <c r="IRG6" s="171"/>
      <c r="IRH6" s="171"/>
      <c r="IRI6" s="171"/>
      <c r="IRJ6" s="171"/>
      <c r="IRK6" s="171"/>
      <c r="IRL6" s="171"/>
      <c r="IRM6" s="171"/>
      <c r="IRN6" s="171"/>
      <c r="IRO6" s="171"/>
      <c r="IRP6" s="171"/>
      <c r="IRQ6" s="171"/>
      <c r="IRR6" s="171"/>
      <c r="IRS6" s="171"/>
      <c r="IRT6" s="171"/>
      <c r="IRU6" s="171"/>
      <c r="IRV6" s="171"/>
      <c r="IRW6" s="171"/>
      <c r="IRX6" s="171"/>
      <c r="IRY6" s="171"/>
      <c r="IRZ6" s="171"/>
      <c r="ISA6" s="171"/>
      <c r="ISB6" s="171"/>
      <c r="ISC6" s="171"/>
      <c r="ISD6" s="171"/>
      <c r="ISE6" s="171"/>
      <c r="ISF6" s="171"/>
      <c r="ISG6" s="171"/>
      <c r="ISH6" s="171"/>
      <c r="ISI6" s="171"/>
      <c r="ISJ6" s="171"/>
      <c r="ISK6" s="171"/>
      <c r="ISL6" s="171"/>
      <c r="ISM6" s="171"/>
      <c r="ISN6" s="171"/>
      <c r="ISO6" s="171"/>
      <c r="ISP6" s="171"/>
      <c r="ISQ6" s="171"/>
      <c r="ISR6" s="171"/>
      <c r="ISS6" s="171"/>
      <c r="IST6" s="171"/>
      <c r="ISU6" s="171"/>
      <c r="ISV6" s="171"/>
      <c r="ISW6" s="171"/>
      <c r="ISX6" s="171"/>
      <c r="ISY6" s="171"/>
      <c r="ISZ6" s="171"/>
      <c r="ITA6" s="171"/>
      <c r="ITB6" s="171"/>
      <c r="ITC6" s="171"/>
      <c r="ITD6" s="171"/>
      <c r="ITE6" s="171"/>
      <c r="ITF6" s="171"/>
      <c r="ITG6" s="171"/>
      <c r="ITH6" s="171"/>
      <c r="ITI6" s="171"/>
      <c r="ITJ6" s="171"/>
      <c r="ITK6" s="171"/>
      <c r="ITL6" s="171"/>
      <c r="ITM6" s="171"/>
      <c r="ITN6" s="171"/>
      <c r="ITO6" s="171"/>
      <c r="ITP6" s="171"/>
      <c r="ITQ6" s="171"/>
      <c r="ITR6" s="171"/>
      <c r="ITS6" s="171"/>
      <c r="ITT6" s="171"/>
      <c r="ITU6" s="171"/>
      <c r="ITV6" s="171"/>
      <c r="ITW6" s="171"/>
      <c r="ITX6" s="171"/>
      <c r="ITY6" s="171"/>
      <c r="ITZ6" s="171"/>
      <c r="IUA6" s="171"/>
      <c r="IUB6" s="171"/>
      <c r="IUC6" s="171"/>
      <c r="IUD6" s="171"/>
      <c r="IUE6" s="171"/>
      <c r="IUF6" s="171"/>
      <c r="IUG6" s="171"/>
      <c r="IUH6" s="171"/>
      <c r="IUI6" s="171"/>
      <c r="IUJ6" s="171"/>
      <c r="IUK6" s="171"/>
      <c r="IUL6" s="171"/>
      <c r="IUM6" s="171"/>
      <c r="IUN6" s="171"/>
      <c r="IUO6" s="171"/>
      <c r="IUP6" s="171"/>
      <c r="IUQ6" s="171"/>
      <c r="IUR6" s="171"/>
      <c r="IUS6" s="171"/>
      <c r="IUT6" s="171"/>
      <c r="IUU6" s="171"/>
      <c r="IUV6" s="171"/>
      <c r="IUW6" s="171"/>
      <c r="IUX6" s="171"/>
      <c r="IUY6" s="171"/>
      <c r="IUZ6" s="171"/>
      <c r="IVA6" s="171"/>
      <c r="IVB6" s="171"/>
      <c r="IVC6" s="171"/>
      <c r="IVD6" s="171"/>
      <c r="IVE6" s="171"/>
      <c r="IVF6" s="171"/>
      <c r="IVG6" s="171"/>
      <c r="IVH6" s="171"/>
      <c r="IVI6" s="171"/>
      <c r="IVJ6" s="171"/>
      <c r="IVK6" s="171"/>
      <c r="IVL6" s="171"/>
      <c r="IVM6" s="171"/>
      <c r="IVN6" s="171"/>
      <c r="IVO6" s="171"/>
      <c r="IVP6" s="171"/>
      <c r="IVQ6" s="171"/>
      <c r="IVR6" s="171"/>
      <c r="IVS6" s="171"/>
      <c r="IVT6" s="171"/>
      <c r="IVU6" s="171"/>
      <c r="IVV6" s="171"/>
      <c r="IVW6" s="171"/>
      <c r="IVX6" s="171"/>
      <c r="IVY6" s="171"/>
      <c r="IVZ6" s="171"/>
      <c r="IWA6" s="171"/>
      <c r="IWB6" s="171"/>
      <c r="IWC6" s="171"/>
      <c r="IWD6" s="171"/>
      <c r="IWE6" s="171"/>
      <c r="IWF6" s="171"/>
      <c r="IWG6" s="171"/>
      <c r="IWH6" s="171"/>
      <c r="IWI6" s="171"/>
      <c r="IWJ6" s="171"/>
      <c r="IWK6" s="171"/>
      <c r="IWL6" s="171"/>
      <c r="IWM6" s="171"/>
      <c r="IWN6" s="171"/>
      <c r="IWO6" s="171"/>
      <c r="IWP6" s="171"/>
      <c r="IWQ6" s="171"/>
      <c r="IWR6" s="171"/>
      <c r="IWS6" s="171"/>
      <c r="IWT6" s="171"/>
      <c r="IWU6" s="171"/>
      <c r="IWV6" s="171"/>
      <c r="IWW6" s="171"/>
      <c r="IWX6" s="171"/>
      <c r="IWY6" s="171"/>
      <c r="IWZ6" s="171"/>
      <c r="IXA6" s="171"/>
      <c r="IXB6" s="171"/>
      <c r="IXC6" s="171"/>
      <c r="IXD6" s="171"/>
      <c r="IXE6" s="171"/>
      <c r="IXF6" s="171"/>
      <c r="IXG6" s="171"/>
      <c r="IXH6" s="171"/>
      <c r="IXI6" s="171"/>
      <c r="IXJ6" s="171"/>
      <c r="IXK6" s="171"/>
      <c r="IXL6" s="171"/>
      <c r="IXM6" s="171"/>
      <c r="IXN6" s="171"/>
      <c r="IXO6" s="171"/>
      <c r="IXP6" s="171"/>
      <c r="IXQ6" s="171"/>
      <c r="IXR6" s="171"/>
      <c r="IXS6" s="171"/>
      <c r="IXT6" s="171"/>
      <c r="IXU6" s="171"/>
      <c r="IXV6" s="171"/>
      <c r="IXW6" s="171"/>
      <c r="IXX6" s="171"/>
      <c r="IXY6" s="171"/>
      <c r="IXZ6" s="171"/>
      <c r="IYA6" s="171"/>
      <c r="IYB6" s="171"/>
      <c r="IYC6" s="171"/>
      <c r="IYD6" s="171"/>
      <c r="IYE6" s="171"/>
      <c r="IYF6" s="171"/>
      <c r="IYG6" s="171"/>
      <c r="IYH6" s="171"/>
      <c r="IYI6" s="171"/>
      <c r="IYJ6" s="171"/>
      <c r="IYK6" s="171"/>
      <c r="IYL6" s="171"/>
      <c r="IYM6" s="171"/>
      <c r="IYN6" s="171"/>
      <c r="IYO6" s="171"/>
      <c r="IYP6" s="171"/>
      <c r="IYQ6" s="171"/>
      <c r="IYR6" s="171"/>
      <c r="IYS6" s="171"/>
      <c r="IYT6" s="171"/>
      <c r="IYU6" s="171"/>
      <c r="IYV6" s="171"/>
      <c r="IYW6" s="171"/>
      <c r="IYX6" s="171"/>
      <c r="IYY6" s="171"/>
      <c r="IYZ6" s="171"/>
      <c r="IZA6" s="171"/>
      <c r="IZB6" s="171"/>
      <c r="IZC6" s="171"/>
      <c r="IZD6" s="171"/>
      <c r="IZE6" s="171"/>
      <c r="IZF6" s="171"/>
      <c r="IZG6" s="171"/>
      <c r="IZH6" s="171"/>
      <c r="IZI6" s="171"/>
      <c r="IZJ6" s="171"/>
      <c r="IZK6" s="171"/>
      <c r="IZL6" s="171"/>
      <c r="IZM6" s="171"/>
      <c r="IZN6" s="171"/>
      <c r="IZO6" s="171"/>
      <c r="IZP6" s="171"/>
      <c r="IZQ6" s="171"/>
      <c r="IZR6" s="171"/>
      <c r="IZS6" s="171"/>
      <c r="IZT6" s="171"/>
      <c r="IZU6" s="171"/>
      <c r="IZV6" s="171"/>
      <c r="IZW6" s="171"/>
      <c r="IZX6" s="171"/>
      <c r="IZY6" s="171"/>
      <c r="IZZ6" s="171"/>
      <c r="JAA6" s="171"/>
      <c r="JAB6" s="171"/>
      <c r="JAC6" s="171"/>
      <c r="JAD6" s="171"/>
      <c r="JAE6" s="171"/>
      <c r="JAF6" s="171"/>
      <c r="JAG6" s="171"/>
      <c r="JAH6" s="171"/>
      <c r="JAI6" s="171"/>
      <c r="JAJ6" s="171"/>
      <c r="JAK6" s="171"/>
      <c r="JAL6" s="171"/>
      <c r="JAM6" s="171"/>
      <c r="JAN6" s="171"/>
      <c r="JAO6" s="171"/>
      <c r="JAP6" s="171"/>
      <c r="JAQ6" s="171"/>
      <c r="JAR6" s="171"/>
      <c r="JAS6" s="171"/>
      <c r="JAT6" s="171"/>
      <c r="JAU6" s="171"/>
      <c r="JAV6" s="171"/>
      <c r="JAW6" s="171"/>
      <c r="JAX6" s="171"/>
      <c r="JAY6" s="171"/>
      <c r="JAZ6" s="171"/>
      <c r="JBA6" s="171"/>
      <c r="JBB6" s="171"/>
      <c r="JBC6" s="171"/>
      <c r="JBD6" s="171"/>
      <c r="JBE6" s="171"/>
      <c r="JBF6" s="171"/>
      <c r="JBG6" s="171"/>
      <c r="JBH6" s="171"/>
      <c r="JBI6" s="171"/>
      <c r="JBJ6" s="171"/>
      <c r="JBK6" s="171"/>
      <c r="JBL6" s="171"/>
      <c r="JBM6" s="171"/>
      <c r="JBN6" s="171"/>
      <c r="JBO6" s="171"/>
      <c r="JBP6" s="171"/>
      <c r="JBQ6" s="171"/>
      <c r="JBR6" s="171"/>
      <c r="JBS6" s="171"/>
      <c r="JBT6" s="171"/>
      <c r="JBU6" s="171"/>
      <c r="JBV6" s="171"/>
      <c r="JBW6" s="171"/>
      <c r="JBX6" s="171"/>
      <c r="JBY6" s="171"/>
      <c r="JBZ6" s="171"/>
      <c r="JCA6" s="171"/>
      <c r="JCB6" s="171"/>
      <c r="JCC6" s="171"/>
      <c r="JCD6" s="171"/>
      <c r="JCE6" s="171"/>
      <c r="JCF6" s="171"/>
      <c r="JCG6" s="171"/>
      <c r="JCH6" s="171"/>
      <c r="JCI6" s="171"/>
      <c r="JCJ6" s="171"/>
      <c r="JCK6" s="171"/>
      <c r="JCL6" s="171"/>
      <c r="JCM6" s="171"/>
      <c r="JCN6" s="171"/>
      <c r="JCO6" s="171"/>
      <c r="JCP6" s="171"/>
      <c r="JCQ6" s="171"/>
      <c r="JCR6" s="171"/>
      <c r="JCS6" s="171"/>
      <c r="JCT6" s="171"/>
      <c r="JCU6" s="171"/>
      <c r="JCV6" s="171"/>
      <c r="JCW6" s="171"/>
      <c r="JCX6" s="171"/>
      <c r="JCY6" s="171"/>
      <c r="JCZ6" s="171"/>
      <c r="JDA6" s="171"/>
      <c r="JDB6" s="171"/>
      <c r="JDC6" s="171"/>
      <c r="JDD6" s="171"/>
      <c r="JDE6" s="171"/>
      <c r="JDF6" s="171"/>
      <c r="JDG6" s="171"/>
      <c r="JDH6" s="171"/>
      <c r="JDI6" s="171"/>
      <c r="JDJ6" s="171"/>
      <c r="JDK6" s="171"/>
      <c r="JDL6" s="171"/>
      <c r="JDM6" s="171"/>
      <c r="JDN6" s="171"/>
      <c r="JDO6" s="171"/>
      <c r="JDP6" s="171"/>
      <c r="JDQ6" s="171"/>
      <c r="JDR6" s="171"/>
      <c r="JDS6" s="171"/>
      <c r="JDT6" s="171"/>
      <c r="JDU6" s="171"/>
      <c r="JDV6" s="171"/>
      <c r="JDW6" s="171"/>
      <c r="JDX6" s="171"/>
      <c r="JDY6" s="171"/>
      <c r="JDZ6" s="171"/>
      <c r="JEA6" s="171"/>
      <c r="JEB6" s="171"/>
      <c r="JEC6" s="171"/>
      <c r="JED6" s="171"/>
      <c r="JEE6" s="171"/>
      <c r="JEF6" s="171"/>
      <c r="JEG6" s="171"/>
      <c r="JEH6" s="171"/>
      <c r="JEI6" s="171"/>
      <c r="JEJ6" s="171"/>
      <c r="JEK6" s="171"/>
      <c r="JEL6" s="171"/>
      <c r="JEM6" s="171"/>
      <c r="JEN6" s="171"/>
      <c r="JEO6" s="171"/>
      <c r="JEP6" s="171"/>
      <c r="JEQ6" s="171"/>
      <c r="JER6" s="171"/>
      <c r="JES6" s="171"/>
      <c r="JET6" s="171"/>
      <c r="JEU6" s="171"/>
      <c r="JEV6" s="171"/>
      <c r="JEW6" s="171"/>
      <c r="JEX6" s="171"/>
      <c r="JEY6" s="171"/>
      <c r="JEZ6" s="171"/>
      <c r="JFA6" s="171"/>
      <c r="JFB6" s="171"/>
      <c r="JFC6" s="171"/>
      <c r="JFD6" s="171"/>
      <c r="JFE6" s="171"/>
      <c r="JFF6" s="171"/>
      <c r="JFG6" s="171"/>
      <c r="JFH6" s="171"/>
      <c r="JFI6" s="171"/>
      <c r="JFJ6" s="171"/>
      <c r="JFK6" s="171"/>
      <c r="JFL6" s="171"/>
      <c r="JFM6" s="171"/>
      <c r="JFN6" s="171"/>
      <c r="JFO6" s="171"/>
      <c r="JFP6" s="171"/>
      <c r="JFQ6" s="171"/>
      <c r="JFR6" s="171"/>
      <c r="JFS6" s="171"/>
      <c r="JFT6" s="171"/>
      <c r="JFU6" s="171"/>
      <c r="JFV6" s="171"/>
      <c r="JFW6" s="171"/>
      <c r="JFX6" s="171"/>
      <c r="JFY6" s="171"/>
      <c r="JFZ6" s="171"/>
      <c r="JGA6" s="171"/>
      <c r="JGB6" s="171"/>
      <c r="JGC6" s="171"/>
      <c r="JGD6" s="171"/>
      <c r="JGE6" s="171"/>
      <c r="JGF6" s="171"/>
      <c r="JGG6" s="171"/>
      <c r="JGH6" s="171"/>
      <c r="JGI6" s="171"/>
      <c r="JGJ6" s="171"/>
      <c r="JGK6" s="171"/>
      <c r="JGL6" s="171"/>
      <c r="JGM6" s="171"/>
      <c r="JGN6" s="171"/>
      <c r="JGO6" s="171"/>
      <c r="JGP6" s="171"/>
      <c r="JGQ6" s="171"/>
      <c r="JGR6" s="171"/>
      <c r="JGS6" s="171"/>
      <c r="JGT6" s="171"/>
      <c r="JGU6" s="171"/>
      <c r="JGV6" s="171"/>
      <c r="JGW6" s="171"/>
      <c r="JGX6" s="171"/>
      <c r="JGY6" s="171"/>
      <c r="JGZ6" s="171"/>
      <c r="JHA6" s="171"/>
      <c r="JHB6" s="171"/>
      <c r="JHC6" s="171"/>
      <c r="JHD6" s="171"/>
      <c r="JHE6" s="171"/>
      <c r="JHF6" s="171"/>
      <c r="JHG6" s="171"/>
      <c r="JHH6" s="171"/>
      <c r="JHI6" s="171"/>
      <c r="JHJ6" s="171"/>
      <c r="JHK6" s="171"/>
      <c r="JHL6" s="171"/>
      <c r="JHM6" s="171"/>
      <c r="JHN6" s="171"/>
      <c r="JHO6" s="171"/>
      <c r="JHP6" s="171"/>
      <c r="JHQ6" s="171"/>
      <c r="JHR6" s="171"/>
      <c r="JHS6" s="171"/>
      <c r="JHT6" s="171"/>
      <c r="JHU6" s="171"/>
      <c r="JHV6" s="171"/>
      <c r="JHW6" s="171"/>
      <c r="JHX6" s="171"/>
      <c r="JHY6" s="171"/>
      <c r="JHZ6" s="171"/>
      <c r="JIA6" s="171"/>
      <c r="JIB6" s="171"/>
      <c r="JIC6" s="171"/>
      <c r="JID6" s="171"/>
      <c r="JIE6" s="171"/>
      <c r="JIF6" s="171"/>
      <c r="JIG6" s="171"/>
      <c r="JIH6" s="171"/>
      <c r="JII6" s="171"/>
      <c r="JIJ6" s="171"/>
      <c r="JIK6" s="171"/>
      <c r="JIL6" s="171"/>
      <c r="JIM6" s="171"/>
      <c r="JIN6" s="171"/>
      <c r="JIO6" s="171"/>
      <c r="JIP6" s="171"/>
      <c r="JIQ6" s="171"/>
      <c r="JIR6" s="171"/>
      <c r="JIS6" s="171"/>
      <c r="JIT6" s="171"/>
      <c r="JIU6" s="171"/>
      <c r="JIV6" s="171"/>
      <c r="JIW6" s="171"/>
      <c r="JIX6" s="171"/>
      <c r="JIY6" s="171"/>
      <c r="JIZ6" s="171"/>
      <c r="JJA6" s="171"/>
      <c r="JJB6" s="171"/>
      <c r="JJC6" s="171"/>
      <c r="JJD6" s="171"/>
      <c r="JJE6" s="171"/>
      <c r="JJF6" s="171"/>
      <c r="JJG6" s="171"/>
      <c r="JJH6" s="171"/>
      <c r="JJI6" s="171"/>
      <c r="JJJ6" s="171"/>
      <c r="JJK6" s="171"/>
      <c r="JJL6" s="171"/>
      <c r="JJM6" s="171"/>
      <c r="JJN6" s="171"/>
      <c r="JJO6" s="171"/>
      <c r="JJP6" s="171"/>
      <c r="JJQ6" s="171"/>
      <c r="JJR6" s="171"/>
      <c r="JJS6" s="171"/>
      <c r="JJT6" s="171"/>
      <c r="JJU6" s="171"/>
      <c r="JJV6" s="171"/>
      <c r="JJW6" s="171"/>
      <c r="JJX6" s="171"/>
      <c r="JJY6" s="171"/>
      <c r="JJZ6" s="171"/>
      <c r="JKA6" s="171"/>
      <c r="JKB6" s="171"/>
      <c r="JKC6" s="171"/>
      <c r="JKD6" s="171"/>
      <c r="JKE6" s="171"/>
      <c r="JKF6" s="171"/>
      <c r="JKG6" s="171"/>
      <c r="JKH6" s="171"/>
      <c r="JKI6" s="171"/>
      <c r="JKJ6" s="171"/>
      <c r="JKK6" s="171"/>
      <c r="JKL6" s="171"/>
      <c r="JKM6" s="171"/>
      <c r="JKN6" s="171"/>
      <c r="JKO6" s="171"/>
      <c r="JKP6" s="171"/>
      <c r="JKQ6" s="171"/>
      <c r="JKR6" s="171"/>
      <c r="JKS6" s="171"/>
      <c r="JKT6" s="171"/>
      <c r="JKU6" s="171"/>
      <c r="JKV6" s="171"/>
      <c r="JKW6" s="171"/>
      <c r="JKX6" s="171"/>
      <c r="JKY6" s="171"/>
      <c r="JKZ6" s="171"/>
      <c r="JLA6" s="171"/>
      <c r="JLB6" s="171"/>
      <c r="JLC6" s="171"/>
      <c r="JLD6" s="171"/>
      <c r="JLE6" s="171"/>
      <c r="JLF6" s="171"/>
      <c r="JLG6" s="171"/>
      <c r="JLH6" s="171"/>
      <c r="JLI6" s="171"/>
      <c r="JLJ6" s="171"/>
      <c r="JLK6" s="171"/>
      <c r="JLL6" s="171"/>
      <c r="JLM6" s="171"/>
      <c r="JLN6" s="171"/>
      <c r="JLO6" s="171"/>
      <c r="JLP6" s="171"/>
      <c r="JLQ6" s="171"/>
      <c r="JLR6" s="171"/>
      <c r="JLS6" s="171"/>
      <c r="JLT6" s="171"/>
      <c r="JLU6" s="171"/>
      <c r="JLV6" s="171"/>
      <c r="JLW6" s="171"/>
      <c r="JLX6" s="171"/>
      <c r="JLY6" s="171"/>
      <c r="JLZ6" s="171"/>
      <c r="JMA6" s="171"/>
      <c r="JMB6" s="171"/>
      <c r="JMC6" s="171"/>
      <c r="JMD6" s="171"/>
      <c r="JME6" s="171"/>
      <c r="JMF6" s="171"/>
      <c r="JMG6" s="171"/>
      <c r="JMH6" s="171"/>
      <c r="JMI6" s="171"/>
      <c r="JMJ6" s="171"/>
      <c r="JMK6" s="171"/>
      <c r="JML6" s="171"/>
      <c r="JMM6" s="171"/>
      <c r="JMN6" s="171"/>
      <c r="JMO6" s="171"/>
      <c r="JMP6" s="171"/>
      <c r="JMQ6" s="171"/>
      <c r="JMR6" s="171"/>
      <c r="JMS6" s="171"/>
      <c r="JMT6" s="171"/>
      <c r="JMU6" s="171"/>
      <c r="JMV6" s="171"/>
      <c r="JMW6" s="171"/>
      <c r="JMX6" s="171"/>
      <c r="JMY6" s="171"/>
      <c r="JMZ6" s="171"/>
      <c r="JNA6" s="171"/>
      <c r="JNB6" s="171"/>
      <c r="JNC6" s="171"/>
      <c r="JND6" s="171"/>
      <c r="JNE6" s="171"/>
      <c r="JNF6" s="171"/>
      <c r="JNG6" s="171"/>
      <c r="JNH6" s="171"/>
      <c r="JNI6" s="171"/>
      <c r="JNJ6" s="171"/>
      <c r="JNK6" s="171"/>
      <c r="JNL6" s="171"/>
      <c r="JNM6" s="171"/>
      <c r="JNN6" s="171"/>
      <c r="JNO6" s="171"/>
      <c r="JNP6" s="171"/>
      <c r="JNQ6" s="171"/>
      <c r="JNR6" s="171"/>
      <c r="JNS6" s="171"/>
      <c r="JNT6" s="171"/>
      <c r="JNU6" s="171"/>
      <c r="JNV6" s="171"/>
      <c r="JNW6" s="171"/>
      <c r="JNX6" s="171"/>
      <c r="JNY6" s="171"/>
      <c r="JNZ6" s="171"/>
      <c r="JOA6" s="171"/>
      <c r="JOB6" s="171"/>
      <c r="JOC6" s="171"/>
      <c r="JOD6" s="171"/>
      <c r="JOE6" s="171"/>
      <c r="JOF6" s="171"/>
      <c r="JOG6" s="171"/>
      <c r="JOH6" s="171"/>
      <c r="JOI6" s="171"/>
      <c r="JOJ6" s="171"/>
      <c r="JOK6" s="171"/>
      <c r="JOL6" s="171"/>
      <c r="JOM6" s="171"/>
      <c r="JON6" s="171"/>
      <c r="JOO6" s="171"/>
      <c r="JOP6" s="171"/>
      <c r="JOQ6" s="171"/>
      <c r="JOR6" s="171"/>
      <c r="JOS6" s="171"/>
      <c r="JOT6" s="171"/>
      <c r="JOU6" s="171"/>
      <c r="JOV6" s="171"/>
      <c r="JOW6" s="171"/>
      <c r="JOX6" s="171"/>
      <c r="JOY6" s="171"/>
      <c r="JOZ6" s="171"/>
      <c r="JPA6" s="171"/>
      <c r="JPB6" s="171"/>
      <c r="JPC6" s="171"/>
      <c r="JPD6" s="171"/>
      <c r="JPE6" s="171"/>
      <c r="JPF6" s="171"/>
      <c r="JPG6" s="171"/>
      <c r="JPH6" s="171"/>
      <c r="JPI6" s="171"/>
      <c r="JPJ6" s="171"/>
      <c r="JPK6" s="171"/>
      <c r="JPL6" s="171"/>
      <c r="JPM6" s="171"/>
      <c r="JPN6" s="171"/>
      <c r="JPO6" s="171"/>
      <c r="JPP6" s="171"/>
      <c r="JPQ6" s="171"/>
      <c r="JPR6" s="171"/>
      <c r="JPS6" s="171"/>
      <c r="JPT6" s="171"/>
      <c r="JPU6" s="171"/>
      <c r="JPV6" s="171"/>
      <c r="JPW6" s="171"/>
      <c r="JPX6" s="171"/>
      <c r="JPY6" s="171"/>
      <c r="JPZ6" s="171"/>
      <c r="JQA6" s="171"/>
      <c r="JQB6" s="171"/>
      <c r="JQC6" s="171"/>
      <c r="JQD6" s="171"/>
      <c r="JQE6" s="171"/>
      <c r="JQF6" s="171"/>
      <c r="JQG6" s="171"/>
      <c r="JQH6" s="171"/>
      <c r="JQI6" s="171"/>
      <c r="JQJ6" s="171"/>
      <c r="JQK6" s="171"/>
      <c r="JQL6" s="171"/>
      <c r="JQM6" s="171"/>
      <c r="JQN6" s="171"/>
      <c r="JQO6" s="171"/>
      <c r="JQP6" s="171"/>
      <c r="JQQ6" s="171"/>
      <c r="JQR6" s="171"/>
      <c r="JQS6" s="171"/>
      <c r="JQT6" s="171"/>
      <c r="JQU6" s="171"/>
      <c r="JQV6" s="171"/>
      <c r="JQW6" s="171"/>
      <c r="JQX6" s="171"/>
      <c r="JQY6" s="171"/>
      <c r="JQZ6" s="171"/>
      <c r="JRA6" s="171"/>
      <c r="JRB6" s="171"/>
      <c r="JRC6" s="171"/>
      <c r="JRD6" s="171"/>
      <c r="JRE6" s="171"/>
      <c r="JRF6" s="171"/>
      <c r="JRG6" s="171"/>
      <c r="JRH6" s="171"/>
      <c r="JRI6" s="171"/>
      <c r="JRJ6" s="171"/>
      <c r="JRK6" s="171"/>
      <c r="JRL6" s="171"/>
      <c r="JRM6" s="171"/>
      <c r="JRN6" s="171"/>
      <c r="JRO6" s="171"/>
      <c r="JRP6" s="171"/>
      <c r="JRQ6" s="171"/>
      <c r="JRR6" s="171"/>
      <c r="JRS6" s="171"/>
      <c r="JRT6" s="171"/>
      <c r="JRU6" s="171"/>
      <c r="JRV6" s="171"/>
      <c r="JRW6" s="171"/>
      <c r="JRX6" s="171"/>
      <c r="JRY6" s="171"/>
      <c r="JRZ6" s="171"/>
      <c r="JSA6" s="171"/>
      <c r="JSB6" s="171"/>
      <c r="JSC6" s="171"/>
      <c r="JSD6" s="171"/>
      <c r="JSE6" s="171"/>
      <c r="JSF6" s="171"/>
      <c r="JSG6" s="171"/>
      <c r="JSH6" s="171"/>
      <c r="JSI6" s="171"/>
      <c r="JSJ6" s="171"/>
      <c r="JSK6" s="171"/>
      <c r="JSL6" s="171"/>
      <c r="JSM6" s="171"/>
      <c r="JSN6" s="171"/>
      <c r="JSO6" s="171"/>
      <c r="JSP6" s="171"/>
      <c r="JSQ6" s="171"/>
      <c r="JSR6" s="171"/>
      <c r="JSS6" s="171"/>
      <c r="JST6" s="171"/>
      <c r="JSU6" s="171"/>
      <c r="JSV6" s="171"/>
      <c r="JSW6" s="171"/>
      <c r="JSX6" s="171"/>
      <c r="JSY6" s="171"/>
      <c r="JSZ6" s="171"/>
      <c r="JTA6" s="171"/>
      <c r="JTB6" s="171"/>
      <c r="JTC6" s="171"/>
      <c r="JTD6" s="171"/>
      <c r="JTE6" s="171"/>
      <c r="JTF6" s="171"/>
      <c r="JTG6" s="171"/>
      <c r="JTH6" s="171"/>
      <c r="JTI6" s="171"/>
      <c r="JTJ6" s="171"/>
      <c r="JTK6" s="171"/>
      <c r="JTL6" s="171"/>
      <c r="JTM6" s="171"/>
      <c r="JTN6" s="171"/>
      <c r="JTO6" s="171"/>
      <c r="JTP6" s="171"/>
      <c r="JTQ6" s="171"/>
      <c r="JTR6" s="171"/>
      <c r="JTS6" s="171"/>
      <c r="JTT6" s="171"/>
      <c r="JTU6" s="171"/>
      <c r="JTV6" s="171"/>
      <c r="JTW6" s="171"/>
      <c r="JTX6" s="171"/>
      <c r="JTY6" s="171"/>
      <c r="JTZ6" s="171"/>
      <c r="JUA6" s="171"/>
      <c r="JUB6" s="171"/>
      <c r="JUC6" s="171"/>
      <c r="JUD6" s="171"/>
      <c r="JUE6" s="171"/>
      <c r="JUF6" s="171"/>
      <c r="JUG6" s="171"/>
      <c r="JUH6" s="171"/>
      <c r="JUI6" s="171"/>
      <c r="JUJ6" s="171"/>
      <c r="JUK6" s="171"/>
      <c r="JUL6" s="171"/>
      <c r="JUM6" s="171"/>
      <c r="JUN6" s="171"/>
      <c r="JUO6" s="171"/>
      <c r="JUP6" s="171"/>
      <c r="JUQ6" s="171"/>
      <c r="JUR6" s="171"/>
      <c r="JUS6" s="171"/>
      <c r="JUT6" s="171"/>
      <c r="JUU6" s="171"/>
      <c r="JUV6" s="171"/>
      <c r="JUW6" s="171"/>
      <c r="JUX6" s="171"/>
      <c r="JUY6" s="171"/>
      <c r="JUZ6" s="171"/>
      <c r="JVA6" s="171"/>
      <c r="JVB6" s="171"/>
      <c r="JVC6" s="171"/>
      <c r="JVD6" s="171"/>
      <c r="JVE6" s="171"/>
      <c r="JVF6" s="171"/>
      <c r="JVG6" s="171"/>
      <c r="JVH6" s="171"/>
      <c r="JVI6" s="171"/>
      <c r="JVJ6" s="171"/>
      <c r="JVK6" s="171"/>
      <c r="JVL6" s="171"/>
      <c r="JVM6" s="171"/>
      <c r="JVN6" s="171"/>
      <c r="JVO6" s="171"/>
      <c r="JVP6" s="171"/>
      <c r="JVQ6" s="171"/>
      <c r="JVR6" s="171"/>
      <c r="JVS6" s="171"/>
      <c r="JVT6" s="171"/>
      <c r="JVU6" s="171"/>
      <c r="JVV6" s="171"/>
      <c r="JVW6" s="171"/>
      <c r="JVX6" s="171"/>
      <c r="JVY6" s="171"/>
      <c r="JVZ6" s="171"/>
      <c r="JWA6" s="171"/>
      <c r="JWB6" s="171"/>
      <c r="JWC6" s="171"/>
      <c r="JWD6" s="171"/>
      <c r="JWE6" s="171"/>
      <c r="JWF6" s="171"/>
      <c r="JWG6" s="171"/>
      <c r="JWH6" s="171"/>
      <c r="JWI6" s="171"/>
      <c r="JWJ6" s="171"/>
      <c r="JWK6" s="171"/>
      <c r="JWL6" s="171"/>
      <c r="JWM6" s="171"/>
      <c r="JWN6" s="171"/>
      <c r="JWO6" s="171"/>
      <c r="JWP6" s="171"/>
      <c r="JWQ6" s="171"/>
      <c r="JWR6" s="171"/>
      <c r="JWS6" s="171"/>
      <c r="JWT6" s="171"/>
      <c r="JWU6" s="171"/>
      <c r="JWV6" s="171"/>
      <c r="JWW6" s="171"/>
      <c r="JWX6" s="171"/>
      <c r="JWY6" s="171"/>
      <c r="JWZ6" s="171"/>
      <c r="JXA6" s="171"/>
      <c r="JXB6" s="171"/>
      <c r="JXC6" s="171"/>
      <c r="JXD6" s="171"/>
      <c r="JXE6" s="171"/>
      <c r="JXF6" s="171"/>
      <c r="JXG6" s="171"/>
      <c r="JXH6" s="171"/>
      <c r="JXI6" s="171"/>
      <c r="JXJ6" s="171"/>
      <c r="JXK6" s="171"/>
      <c r="JXL6" s="171"/>
      <c r="JXM6" s="171"/>
      <c r="JXN6" s="171"/>
      <c r="JXO6" s="171"/>
      <c r="JXP6" s="171"/>
      <c r="JXQ6" s="171"/>
      <c r="JXR6" s="171"/>
      <c r="JXS6" s="171"/>
      <c r="JXT6" s="171"/>
      <c r="JXU6" s="171"/>
      <c r="JXV6" s="171"/>
      <c r="JXW6" s="171"/>
      <c r="JXX6" s="171"/>
      <c r="JXY6" s="171"/>
      <c r="JXZ6" s="171"/>
      <c r="JYA6" s="171"/>
      <c r="JYB6" s="171"/>
      <c r="JYC6" s="171"/>
      <c r="JYD6" s="171"/>
      <c r="JYE6" s="171"/>
      <c r="JYF6" s="171"/>
      <c r="JYG6" s="171"/>
      <c r="JYH6" s="171"/>
      <c r="JYI6" s="171"/>
      <c r="JYJ6" s="171"/>
      <c r="JYK6" s="171"/>
      <c r="JYL6" s="171"/>
      <c r="JYM6" s="171"/>
      <c r="JYN6" s="171"/>
      <c r="JYO6" s="171"/>
      <c r="JYP6" s="171"/>
      <c r="JYQ6" s="171"/>
      <c r="JYR6" s="171"/>
      <c r="JYS6" s="171"/>
      <c r="JYT6" s="171"/>
      <c r="JYU6" s="171"/>
      <c r="JYV6" s="171"/>
      <c r="JYW6" s="171"/>
      <c r="JYX6" s="171"/>
      <c r="JYY6" s="171"/>
      <c r="JYZ6" s="171"/>
      <c r="JZA6" s="171"/>
      <c r="JZB6" s="171"/>
      <c r="JZC6" s="171"/>
      <c r="JZD6" s="171"/>
      <c r="JZE6" s="171"/>
      <c r="JZF6" s="171"/>
      <c r="JZG6" s="171"/>
      <c r="JZH6" s="171"/>
      <c r="JZI6" s="171"/>
      <c r="JZJ6" s="171"/>
      <c r="JZK6" s="171"/>
      <c r="JZL6" s="171"/>
      <c r="JZM6" s="171"/>
      <c r="JZN6" s="171"/>
      <c r="JZO6" s="171"/>
      <c r="JZP6" s="171"/>
      <c r="JZQ6" s="171"/>
      <c r="JZR6" s="171"/>
      <c r="JZS6" s="171"/>
      <c r="JZT6" s="171"/>
      <c r="JZU6" s="171"/>
      <c r="JZV6" s="171"/>
      <c r="JZW6" s="171"/>
      <c r="JZX6" s="171"/>
      <c r="JZY6" s="171"/>
      <c r="JZZ6" s="171"/>
      <c r="KAA6" s="171"/>
      <c r="KAB6" s="171"/>
      <c r="KAC6" s="171"/>
      <c r="KAD6" s="171"/>
      <c r="KAE6" s="171"/>
      <c r="KAF6" s="171"/>
      <c r="KAG6" s="171"/>
      <c r="KAH6" s="171"/>
      <c r="KAI6" s="171"/>
      <c r="KAJ6" s="171"/>
      <c r="KAK6" s="171"/>
      <c r="KAL6" s="171"/>
      <c r="KAM6" s="171"/>
      <c r="KAN6" s="171"/>
      <c r="KAO6" s="171"/>
      <c r="KAP6" s="171"/>
      <c r="KAQ6" s="171"/>
      <c r="KAR6" s="171"/>
      <c r="KAS6" s="171"/>
      <c r="KAT6" s="171"/>
      <c r="KAU6" s="171"/>
      <c r="KAV6" s="171"/>
      <c r="KAW6" s="171"/>
      <c r="KAX6" s="171"/>
      <c r="KAY6" s="171"/>
      <c r="KAZ6" s="171"/>
      <c r="KBA6" s="171"/>
      <c r="KBB6" s="171"/>
      <c r="KBC6" s="171"/>
      <c r="KBD6" s="171"/>
      <c r="KBE6" s="171"/>
      <c r="KBF6" s="171"/>
      <c r="KBG6" s="171"/>
      <c r="KBH6" s="171"/>
      <c r="KBI6" s="171"/>
      <c r="KBJ6" s="171"/>
      <c r="KBK6" s="171"/>
      <c r="KBL6" s="171"/>
      <c r="KBM6" s="171"/>
      <c r="KBN6" s="171"/>
      <c r="KBO6" s="171"/>
      <c r="KBP6" s="171"/>
      <c r="KBQ6" s="171"/>
      <c r="KBR6" s="171"/>
      <c r="KBS6" s="171"/>
      <c r="KBT6" s="171"/>
      <c r="KBU6" s="171"/>
      <c r="KBV6" s="171"/>
      <c r="KBW6" s="171"/>
      <c r="KBX6" s="171"/>
      <c r="KBY6" s="171"/>
      <c r="KBZ6" s="171"/>
      <c r="KCA6" s="171"/>
      <c r="KCB6" s="171"/>
      <c r="KCC6" s="171"/>
      <c r="KCD6" s="171"/>
      <c r="KCE6" s="171"/>
      <c r="KCF6" s="171"/>
      <c r="KCG6" s="171"/>
      <c r="KCH6" s="171"/>
      <c r="KCI6" s="171"/>
      <c r="KCJ6" s="171"/>
      <c r="KCK6" s="171"/>
      <c r="KCL6" s="171"/>
      <c r="KCM6" s="171"/>
      <c r="KCN6" s="171"/>
      <c r="KCO6" s="171"/>
      <c r="KCP6" s="171"/>
      <c r="KCQ6" s="171"/>
      <c r="KCR6" s="171"/>
      <c r="KCS6" s="171"/>
      <c r="KCT6" s="171"/>
      <c r="KCU6" s="171"/>
      <c r="KCV6" s="171"/>
      <c r="KCW6" s="171"/>
      <c r="KCX6" s="171"/>
      <c r="KCY6" s="171"/>
      <c r="KCZ6" s="171"/>
      <c r="KDA6" s="171"/>
      <c r="KDB6" s="171"/>
      <c r="KDC6" s="171"/>
      <c r="KDD6" s="171"/>
      <c r="KDE6" s="171"/>
      <c r="KDF6" s="171"/>
      <c r="KDG6" s="171"/>
      <c r="KDH6" s="171"/>
      <c r="KDI6" s="171"/>
      <c r="KDJ6" s="171"/>
      <c r="KDK6" s="171"/>
      <c r="KDL6" s="171"/>
      <c r="KDM6" s="171"/>
      <c r="KDN6" s="171"/>
      <c r="KDO6" s="171"/>
      <c r="KDP6" s="171"/>
      <c r="KDQ6" s="171"/>
      <c r="KDR6" s="171"/>
      <c r="KDS6" s="171"/>
      <c r="KDT6" s="171"/>
      <c r="KDU6" s="171"/>
      <c r="KDV6" s="171"/>
      <c r="KDW6" s="171"/>
      <c r="KDX6" s="171"/>
      <c r="KDY6" s="171"/>
      <c r="KDZ6" s="171"/>
      <c r="KEA6" s="171"/>
      <c r="KEB6" s="171"/>
      <c r="KEC6" s="171"/>
      <c r="KED6" s="171"/>
      <c r="KEE6" s="171"/>
      <c r="KEF6" s="171"/>
      <c r="KEG6" s="171"/>
      <c r="KEH6" s="171"/>
      <c r="KEI6" s="171"/>
      <c r="KEJ6" s="171"/>
      <c r="KEK6" s="171"/>
      <c r="KEL6" s="171"/>
      <c r="KEM6" s="171"/>
      <c r="KEN6" s="171"/>
      <c r="KEO6" s="171"/>
      <c r="KEP6" s="171"/>
      <c r="KEQ6" s="171"/>
      <c r="KER6" s="171"/>
      <c r="KES6" s="171"/>
      <c r="KET6" s="171"/>
      <c r="KEU6" s="171"/>
      <c r="KEV6" s="171"/>
      <c r="KEW6" s="171"/>
      <c r="KEX6" s="171"/>
      <c r="KEY6" s="171"/>
      <c r="KEZ6" s="171"/>
      <c r="KFA6" s="171"/>
      <c r="KFB6" s="171"/>
      <c r="KFC6" s="171"/>
      <c r="KFD6" s="171"/>
      <c r="KFE6" s="171"/>
      <c r="KFF6" s="171"/>
      <c r="KFG6" s="171"/>
      <c r="KFH6" s="171"/>
      <c r="KFI6" s="171"/>
      <c r="KFJ6" s="171"/>
      <c r="KFK6" s="171"/>
      <c r="KFL6" s="171"/>
      <c r="KFM6" s="171"/>
      <c r="KFN6" s="171"/>
      <c r="KFO6" s="171"/>
      <c r="KFP6" s="171"/>
      <c r="KFQ6" s="171"/>
      <c r="KFR6" s="171"/>
      <c r="KFS6" s="171"/>
      <c r="KFT6" s="171"/>
      <c r="KFU6" s="171"/>
      <c r="KFV6" s="171"/>
      <c r="KFW6" s="171"/>
      <c r="KFX6" s="171"/>
      <c r="KFY6" s="171"/>
      <c r="KFZ6" s="171"/>
      <c r="KGA6" s="171"/>
      <c r="KGB6" s="171"/>
      <c r="KGC6" s="171"/>
      <c r="KGD6" s="171"/>
      <c r="KGE6" s="171"/>
      <c r="KGF6" s="171"/>
      <c r="KGG6" s="171"/>
      <c r="KGH6" s="171"/>
      <c r="KGI6" s="171"/>
      <c r="KGJ6" s="171"/>
      <c r="KGK6" s="171"/>
      <c r="KGL6" s="171"/>
      <c r="KGM6" s="171"/>
      <c r="KGN6" s="171"/>
      <c r="KGO6" s="171"/>
      <c r="KGP6" s="171"/>
      <c r="KGQ6" s="171"/>
      <c r="KGR6" s="171"/>
      <c r="KGS6" s="171"/>
      <c r="KGT6" s="171"/>
      <c r="KGU6" s="171"/>
      <c r="KGV6" s="171"/>
      <c r="KGW6" s="171"/>
      <c r="KGX6" s="171"/>
      <c r="KGY6" s="171"/>
      <c r="KGZ6" s="171"/>
      <c r="KHA6" s="171"/>
      <c r="KHB6" s="171"/>
      <c r="KHC6" s="171"/>
      <c r="KHD6" s="171"/>
      <c r="KHE6" s="171"/>
      <c r="KHF6" s="171"/>
      <c r="KHG6" s="171"/>
      <c r="KHH6" s="171"/>
      <c r="KHI6" s="171"/>
      <c r="KHJ6" s="171"/>
      <c r="KHK6" s="171"/>
      <c r="KHL6" s="171"/>
      <c r="KHM6" s="171"/>
      <c r="KHN6" s="171"/>
      <c r="KHO6" s="171"/>
      <c r="KHP6" s="171"/>
      <c r="KHQ6" s="171"/>
      <c r="KHR6" s="171"/>
      <c r="KHS6" s="171"/>
      <c r="KHT6" s="171"/>
      <c r="KHU6" s="171"/>
      <c r="KHV6" s="171"/>
      <c r="KHW6" s="171"/>
      <c r="KHX6" s="171"/>
      <c r="KHY6" s="171"/>
      <c r="KHZ6" s="171"/>
      <c r="KIA6" s="171"/>
      <c r="KIB6" s="171"/>
      <c r="KIC6" s="171"/>
      <c r="KID6" s="171"/>
      <c r="KIE6" s="171"/>
      <c r="KIF6" s="171"/>
      <c r="KIG6" s="171"/>
      <c r="KIH6" s="171"/>
      <c r="KII6" s="171"/>
      <c r="KIJ6" s="171"/>
      <c r="KIK6" s="171"/>
      <c r="KIL6" s="171"/>
      <c r="KIM6" s="171"/>
      <c r="KIN6" s="171"/>
      <c r="KIO6" s="171"/>
      <c r="KIP6" s="171"/>
      <c r="KIQ6" s="171"/>
      <c r="KIR6" s="171"/>
      <c r="KIS6" s="171"/>
      <c r="KIT6" s="171"/>
      <c r="KIU6" s="171"/>
      <c r="KIV6" s="171"/>
      <c r="KIW6" s="171"/>
      <c r="KIX6" s="171"/>
      <c r="KIY6" s="171"/>
      <c r="KIZ6" s="171"/>
      <c r="KJA6" s="171"/>
      <c r="KJB6" s="171"/>
      <c r="KJC6" s="171"/>
      <c r="KJD6" s="171"/>
      <c r="KJE6" s="171"/>
      <c r="KJF6" s="171"/>
      <c r="KJG6" s="171"/>
      <c r="KJH6" s="171"/>
      <c r="KJI6" s="171"/>
      <c r="KJJ6" s="171"/>
      <c r="KJK6" s="171"/>
      <c r="KJL6" s="171"/>
      <c r="KJM6" s="171"/>
      <c r="KJN6" s="171"/>
      <c r="KJO6" s="171"/>
      <c r="KJP6" s="171"/>
      <c r="KJQ6" s="171"/>
      <c r="KJR6" s="171"/>
      <c r="KJS6" s="171"/>
      <c r="KJT6" s="171"/>
      <c r="KJU6" s="171"/>
      <c r="KJV6" s="171"/>
      <c r="KJW6" s="171"/>
      <c r="KJX6" s="171"/>
      <c r="KJY6" s="171"/>
      <c r="KJZ6" s="171"/>
      <c r="KKA6" s="171"/>
      <c r="KKB6" s="171"/>
      <c r="KKC6" s="171"/>
      <c r="KKD6" s="171"/>
      <c r="KKE6" s="171"/>
      <c r="KKF6" s="171"/>
      <c r="KKG6" s="171"/>
      <c r="KKH6" s="171"/>
      <c r="KKI6" s="171"/>
      <c r="KKJ6" s="171"/>
      <c r="KKK6" s="171"/>
      <c r="KKL6" s="171"/>
      <c r="KKM6" s="171"/>
      <c r="KKN6" s="171"/>
      <c r="KKO6" s="171"/>
      <c r="KKP6" s="171"/>
      <c r="KKQ6" s="171"/>
      <c r="KKR6" s="171"/>
      <c r="KKS6" s="171"/>
      <c r="KKT6" s="171"/>
      <c r="KKU6" s="171"/>
      <c r="KKV6" s="171"/>
      <c r="KKW6" s="171"/>
      <c r="KKX6" s="171"/>
      <c r="KKY6" s="171"/>
      <c r="KKZ6" s="171"/>
      <c r="KLA6" s="171"/>
      <c r="KLB6" s="171"/>
      <c r="KLC6" s="171"/>
      <c r="KLD6" s="171"/>
      <c r="KLE6" s="171"/>
      <c r="KLF6" s="171"/>
      <c r="KLG6" s="171"/>
      <c r="KLH6" s="171"/>
      <c r="KLI6" s="171"/>
      <c r="KLJ6" s="171"/>
      <c r="KLK6" s="171"/>
      <c r="KLL6" s="171"/>
      <c r="KLM6" s="171"/>
      <c r="KLN6" s="171"/>
      <c r="KLO6" s="171"/>
      <c r="KLP6" s="171"/>
      <c r="KLQ6" s="171"/>
      <c r="KLR6" s="171"/>
      <c r="KLS6" s="171"/>
      <c r="KLT6" s="171"/>
      <c r="KLU6" s="171"/>
      <c r="KLV6" s="171"/>
      <c r="KLW6" s="171"/>
      <c r="KLX6" s="171"/>
      <c r="KLY6" s="171"/>
      <c r="KLZ6" s="171"/>
      <c r="KMA6" s="171"/>
      <c r="KMB6" s="171"/>
      <c r="KMC6" s="171"/>
      <c r="KMD6" s="171"/>
      <c r="KME6" s="171"/>
      <c r="KMF6" s="171"/>
      <c r="KMG6" s="171"/>
      <c r="KMH6" s="171"/>
      <c r="KMI6" s="171"/>
      <c r="KMJ6" s="171"/>
      <c r="KMK6" s="171"/>
      <c r="KML6" s="171"/>
      <c r="KMM6" s="171"/>
      <c r="KMN6" s="171"/>
      <c r="KMO6" s="171"/>
      <c r="KMP6" s="171"/>
      <c r="KMQ6" s="171"/>
      <c r="KMR6" s="171"/>
      <c r="KMS6" s="171"/>
      <c r="KMT6" s="171"/>
      <c r="KMU6" s="171"/>
      <c r="KMV6" s="171"/>
      <c r="KMW6" s="171"/>
      <c r="KMX6" s="171"/>
      <c r="KMY6" s="171"/>
      <c r="KMZ6" s="171"/>
      <c r="KNA6" s="171"/>
      <c r="KNB6" s="171"/>
      <c r="KNC6" s="171"/>
      <c r="KND6" s="171"/>
      <c r="KNE6" s="171"/>
      <c r="KNF6" s="171"/>
      <c r="KNG6" s="171"/>
      <c r="KNH6" s="171"/>
      <c r="KNI6" s="171"/>
      <c r="KNJ6" s="171"/>
      <c r="KNK6" s="171"/>
      <c r="KNL6" s="171"/>
      <c r="KNM6" s="171"/>
      <c r="KNN6" s="171"/>
      <c r="KNO6" s="171"/>
      <c r="KNP6" s="171"/>
      <c r="KNQ6" s="171"/>
      <c r="KNR6" s="171"/>
      <c r="KNS6" s="171"/>
      <c r="KNT6" s="171"/>
      <c r="KNU6" s="171"/>
      <c r="KNV6" s="171"/>
      <c r="KNW6" s="171"/>
      <c r="KNX6" s="171"/>
      <c r="KNY6" s="171"/>
      <c r="KNZ6" s="171"/>
      <c r="KOA6" s="171"/>
      <c r="KOB6" s="171"/>
      <c r="KOC6" s="171"/>
      <c r="KOD6" s="171"/>
      <c r="KOE6" s="171"/>
      <c r="KOF6" s="171"/>
      <c r="KOG6" s="171"/>
      <c r="KOH6" s="171"/>
      <c r="KOI6" s="171"/>
      <c r="KOJ6" s="171"/>
      <c r="KOK6" s="171"/>
      <c r="KOL6" s="171"/>
      <c r="KOM6" s="171"/>
      <c r="KON6" s="171"/>
      <c r="KOO6" s="171"/>
      <c r="KOP6" s="171"/>
      <c r="KOQ6" s="171"/>
      <c r="KOR6" s="171"/>
      <c r="KOS6" s="171"/>
      <c r="KOT6" s="171"/>
      <c r="KOU6" s="171"/>
      <c r="KOV6" s="171"/>
      <c r="KOW6" s="171"/>
      <c r="KOX6" s="171"/>
      <c r="KOY6" s="171"/>
      <c r="KOZ6" s="171"/>
      <c r="KPA6" s="171"/>
      <c r="KPB6" s="171"/>
      <c r="KPC6" s="171"/>
      <c r="KPD6" s="171"/>
      <c r="KPE6" s="171"/>
      <c r="KPF6" s="171"/>
      <c r="KPG6" s="171"/>
      <c r="KPH6" s="171"/>
      <c r="KPI6" s="171"/>
      <c r="KPJ6" s="171"/>
      <c r="KPK6" s="171"/>
      <c r="KPL6" s="171"/>
      <c r="KPM6" s="171"/>
      <c r="KPN6" s="171"/>
      <c r="KPO6" s="171"/>
      <c r="KPP6" s="171"/>
      <c r="KPQ6" s="171"/>
      <c r="KPR6" s="171"/>
      <c r="KPS6" s="171"/>
      <c r="KPT6" s="171"/>
      <c r="KPU6" s="171"/>
      <c r="KPV6" s="171"/>
      <c r="KPW6" s="171"/>
      <c r="KPX6" s="171"/>
      <c r="KPY6" s="171"/>
      <c r="KPZ6" s="171"/>
      <c r="KQA6" s="171"/>
      <c r="KQB6" s="171"/>
      <c r="KQC6" s="171"/>
      <c r="KQD6" s="171"/>
      <c r="KQE6" s="171"/>
      <c r="KQF6" s="171"/>
      <c r="KQG6" s="171"/>
      <c r="KQH6" s="171"/>
      <c r="KQI6" s="171"/>
      <c r="KQJ6" s="171"/>
      <c r="KQK6" s="171"/>
      <c r="KQL6" s="171"/>
      <c r="KQM6" s="171"/>
      <c r="KQN6" s="171"/>
      <c r="KQO6" s="171"/>
      <c r="KQP6" s="171"/>
      <c r="KQQ6" s="171"/>
      <c r="KQR6" s="171"/>
      <c r="KQS6" s="171"/>
      <c r="KQT6" s="171"/>
      <c r="KQU6" s="171"/>
      <c r="KQV6" s="171"/>
      <c r="KQW6" s="171"/>
      <c r="KQX6" s="171"/>
      <c r="KQY6" s="171"/>
      <c r="KQZ6" s="171"/>
      <c r="KRA6" s="171"/>
      <c r="KRB6" s="171"/>
      <c r="KRC6" s="171"/>
      <c r="KRD6" s="171"/>
      <c r="KRE6" s="171"/>
      <c r="KRF6" s="171"/>
      <c r="KRG6" s="171"/>
      <c r="KRH6" s="171"/>
      <c r="KRI6" s="171"/>
      <c r="KRJ6" s="171"/>
      <c r="KRK6" s="171"/>
      <c r="KRL6" s="171"/>
      <c r="KRM6" s="171"/>
      <c r="KRN6" s="171"/>
      <c r="KRO6" s="171"/>
      <c r="KRP6" s="171"/>
      <c r="KRQ6" s="171"/>
      <c r="KRR6" s="171"/>
      <c r="KRS6" s="171"/>
      <c r="KRT6" s="171"/>
      <c r="KRU6" s="171"/>
      <c r="KRV6" s="171"/>
      <c r="KRW6" s="171"/>
      <c r="KRX6" s="171"/>
      <c r="KRY6" s="171"/>
      <c r="KRZ6" s="171"/>
      <c r="KSA6" s="171"/>
      <c r="KSB6" s="171"/>
      <c r="KSC6" s="171"/>
      <c r="KSD6" s="171"/>
      <c r="KSE6" s="171"/>
      <c r="KSF6" s="171"/>
      <c r="KSG6" s="171"/>
      <c r="KSH6" s="171"/>
      <c r="KSI6" s="171"/>
      <c r="KSJ6" s="171"/>
      <c r="KSK6" s="171"/>
      <c r="KSL6" s="171"/>
      <c r="KSM6" s="171"/>
      <c r="KSN6" s="171"/>
      <c r="KSO6" s="171"/>
      <c r="KSP6" s="171"/>
      <c r="KSQ6" s="171"/>
      <c r="KSR6" s="171"/>
      <c r="KSS6" s="171"/>
      <c r="KST6" s="171"/>
      <c r="KSU6" s="171"/>
      <c r="KSV6" s="171"/>
      <c r="KSW6" s="171"/>
      <c r="KSX6" s="171"/>
      <c r="KSY6" s="171"/>
      <c r="KSZ6" s="171"/>
      <c r="KTA6" s="171"/>
      <c r="KTB6" s="171"/>
      <c r="KTC6" s="171"/>
      <c r="KTD6" s="171"/>
      <c r="KTE6" s="171"/>
      <c r="KTF6" s="171"/>
      <c r="KTG6" s="171"/>
      <c r="KTH6" s="171"/>
      <c r="KTI6" s="171"/>
      <c r="KTJ6" s="171"/>
      <c r="KTK6" s="171"/>
      <c r="KTL6" s="171"/>
      <c r="KTM6" s="171"/>
      <c r="KTN6" s="171"/>
      <c r="KTO6" s="171"/>
      <c r="KTP6" s="171"/>
      <c r="KTQ6" s="171"/>
      <c r="KTR6" s="171"/>
      <c r="KTS6" s="171"/>
      <c r="KTT6" s="171"/>
      <c r="KTU6" s="171"/>
      <c r="KTV6" s="171"/>
      <c r="KTW6" s="171"/>
      <c r="KTX6" s="171"/>
      <c r="KTY6" s="171"/>
      <c r="KTZ6" s="171"/>
      <c r="KUA6" s="171"/>
      <c r="KUB6" s="171"/>
      <c r="KUC6" s="171"/>
      <c r="KUD6" s="171"/>
      <c r="KUE6" s="171"/>
      <c r="KUF6" s="171"/>
      <c r="KUG6" s="171"/>
      <c r="KUH6" s="171"/>
      <c r="KUI6" s="171"/>
      <c r="KUJ6" s="171"/>
      <c r="KUK6" s="171"/>
      <c r="KUL6" s="171"/>
      <c r="KUM6" s="171"/>
      <c r="KUN6" s="171"/>
      <c r="KUO6" s="171"/>
      <c r="KUP6" s="171"/>
      <c r="KUQ6" s="171"/>
      <c r="KUR6" s="171"/>
      <c r="KUS6" s="171"/>
      <c r="KUT6" s="171"/>
      <c r="KUU6" s="171"/>
      <c r="KUV6" s="171"/>
      <c r="KUW6" s="171"/>
      <c r="KUX6" s="171"/>
      <c r="KUY6" s="171"/>
      <c r="KUZ6" s="171"/>
      <c r="KVA6" s="171"/>
      <c r="KVB6" s="171"/>
      <c r="KVC6" s="171"/>
      <c r="KVD6" s="171"/>
      <c r="KVE6" s="171"/>
      <c r="KVF6" s="171"/>
      <c r="KVG6" s="171"/>
      <c r="KVH6" s="171"/>
      <c r="KVI6" s="171"/>
      <c r="KVJ6" s="171"/>
      <c r="KVK6" s="171"/>
      <c r="KVL6" s="171"/>
      <c r="KVM6" s="171"/>
      <c r="KVN6" s="171"/>
      <c r="KVO6" s="171"/>
      <c r="KVP6" s="171"/>
      <c r="KVQ6" s="171"/>
      <c r="KVR6" s="171"/>
      <c r="KVS6" s="171"/>
      <c r="KVT6" s="171"/>
      <c r="KVU6" s="171"/>
      <c r="KVV6" s="171"/>
      <c r="KVW6" s="171"/>
      <c r="KVX6" s="171"/>
      <c r="KVY6" s="171"/>
      <c r="KVZ6" s="171"/>
      <c r="KWA6" s="171"/>
      <c r="KWB6" s="171"/>
      <c r="KWC6" s="171"/>
      <c r="KWD6" s="171"/>
      <c r="KWE6" s="171"/>
      <c r="KWF6" s="171"/>
      <c r="KWG6" s="171"/>
      <c r="KWH6" s="171"/>
      <c r="KWI6" s="171"/>
      <c r="KWJ6" s="171"/>
      <c r="KWK6" s="171"/>
      <c r="KWL6" s="171"/>
      <c r="KWM6" s="171"/>
      <c r="KWN6" s="171"/>
      <c r="KWO6" s="171"/>
      <c r="KWP6" s="171"/>
      <c r="KWQ6" s="171"/>
      <c r="KWR6" s="171"/>
      <c r="KWS6" s="171"/>
      <c r="KWT6" s="171"/>
      <c r="KWU6" s="171"/>
      <c r="KWV6" s="171"/>
      <c r="KWW6" s="171"/>
      <c r="KWX6" s="171"/>
      <c r="KWY6" s="171"/>
      <c r="KWZ6" s="171"/>
      <c r="KXA6" s="171"/>
      <c r="KXB6" s="171"/>
      <c r="KXC6" s="171"/>
      <c r="KXD6" s="171"/>
      <c r="KXE6" s="171"/>
      <c r="KXF6" s="171"/>
      <c r="KXG6" s="171"/>
      <c r="KXH6" s="171"/>
      <c r="KXI6" s="171"/>
      <c r="KXJ6" s="171"/>
      <c r="KXK6" s="171"/>
      <c r="KXL6" s="171"/>
      <c r="KXM6" s="171"/>
      <c r="KXN6" s="171"/>
      <c r="KXO6" s="171"/>
      <c r="KXP6" s="171"/>
      <c r="KXQ6" s="171"/>
      <c r="KXR6" s="171"/>
      <c r="KXS6" s="171"/>
      <c r="KXT6" s="171"/>
      <c r="KXU6" s="171"/>
      <c r="KXV6" s="171"/>
      <c r="KXW6" s="171"/>
      <c r="KXX6" s="171"/>
      <c r="KXY6" s="171"/>
      <c r="KXZ6" s="171"/>
      <c r="KYA6" s="171"/>
      <c r="KYB6" s="171"/>
      <c r="KYC6" s="171"/>
      <c r="KYD6" s="171"/>
      <c r="KYE6" s="171"/>
      <c r="KYF6" s="171"/>
      <c r="KYG6" s="171"/>
      <c r="KYH6" s="171"/>
      <c r="KYI6" s="171"/>
      <c r="KYJ6" s="171"/>
      <c r="KYK6" s="171"/>
      <c r="KYL6" s="171"/>
      <c r="KYM6" s="171"/>
      <c r="KYN6" s="171"/>
      <c r="KYO6" s="171"/>
      <c r="KYP6" s="171"/>
      <c r="KYQ6" s="171"/>
      <c r="KYR6" s="171"/>
      <c r="KYS6" s="171"/>
      <c r="KYT6" s="171"/>
      <c r="KYU6" s="171"/>
      <c r="KYV6" s="171"/>
      <c r="KYW6" s="171"/>
      <c r="KYX6" s="171"/>
      <c r="KYY6" s="171"/>
      <c r="KYZ6" s="171"/>
      <c r="KZA6" s="171"/>
      <c r="KZB6" s="171"/>
      <c r="KZC6" s="171"/>
      <c r="KZD6" s="171"/>
      <c r="KZE6" s="171"/>
      <c r="KZF6" s="171"/>
      <c r="KZG6" s="171"/>
      <c r="KZH6" s="171"/>
      <c r="KZI6" s="171"/>
      <c r="KZJ6" s="171"/>
      <c r="KZK6" s="171"/>
      <c r="KZL6" s="171"/>
      <c r="KZM6" s="171"/>
      <c r="KZN6" s="171"/>
      <c r="KZO6" s="171"/>
      <c r="KZP6" s="171"/>
      <c r="KZQ6" s="171"/>
      <c r="KZR6" s="171"/>
      <c r="KZS6" s="171"/>
      <c r="KZT6" s="171"/>
      <c r="KZU6" s="171"/>
      <c r="KZV6" s="171"/>
      <c r="KZW6" s="171"/>
      <c r="KZX6" s="171"/>
      <c r="KZY6" s="171"/>
      <c r="KZZ6" s="171"/>
      <c r="LAA6" s="171"/>
      <c r="LAB6" s="171"/>
      <c r="LAC6" s="171"/>
      <c r="LAD6" s="171"/>
      <c r="LAE6" s="171"/>
      <c r="LAF6" s="171"/>
      <c r="LAG6" s="171"/>
      <c r="LAH6" s="171"/>
      <c r="LAI6" s="171"/>
      <c r="LAJ6" s="171"/>
      <c r="LAK6" s="171"/>
      <c r="LAL6" s="171"/>
      <c r="LAM6" s="171"/>
      <c r="LAN6" s="171"/>
      <c r="LAO6" s="171"/>
      <c r="LAP6" s="171"/>
      <c r="LAQ6" s="171"/>
      <c r="LAR6" s="171"/>
      <c r="LAS6" s="171"/>
      <c r="LAT6" s="171"/>
      <c r="LAU6" s="171"/>
      <c r="LAV6" s="171"/>
      <c r="LAW6" s="171"/>
      <c r="LAX6" s="171"/>
      <c r="LAY6" s="171"/>
      <c r="LAZ6" s="171"/>
      <c r="LBA6" s="171"/>
      <c r="LBB6" s="171"/>
      <c r="LBC6" s="171"/>
      <c r="LBD6" s="171"/>
      <c r="LBE6" s="171"/>
      <c r="LBF6" s="171"/>
      <c r="LBG6" s="171"/>
      <c r="LBH6" s="171"/>
      <c r="LBI6" s="171"/>
      <c r="LBJ6" s="171"/>
      <c r="LBK6" s="171"/>
      <c r="LBL6" s="171"/>
      <c r="LBM6" s="171"/>
      <c r="LBN6" s="171"/>
      <c r="LBO6" s="171"/>
      <c r="LBP6" s="171"/>
      <c r="LBQ6" s="171"/>
      <c r="LBR6" s="171"/>
      <c r="LBS6" s="171"/>
      <c r="LBT6" s="171"/>
      <c r="LBU6" s="171"/>
      <c r="LBV6" s="171"/>
      <c r="LBW6" s="171"/>
      <c r="LBX6" s="171"/>
      <c r="LBY6" s="171"/>
      <c r="LBZ6" s="171"/>
      <c r="LCA6" s="171"/>
      <c r="LCB6" s="171"/>
      <c r="LCC6" s="171"/>
      <c r="LCD6" s="171"/>
      <c r="LCE6" s="171"/>
      <c r="LCF6" s="171"/>
      <c r="LCG6" s="171"/>
      <c r="LCH6" s="171"/>
      <c r="LCI6" s="171"/>
      <c r="LCJ6" s="171"/>
      <c r="LCK6" s="171"/>
      <c r="LCL6" s="171"/>
      <c r="LCM6" s="171"/>
      <c r="LCN6" s="171"/>
      <c r="LCO6" s="171"/>
      <c r="LCP6" s="171"/>
      <c r="LCQ6" s="171"/>
      <c r="LCR6" s="171"/>
      <c r="LCS6" s="171"/>
      <c r="LCT6" s="171"/>
      <c r="LCU6" s="171"/>
      <c r="LCV6" s="171"/>
      <c r="LCW6" s="171"/>
      <c r="LCX6" s="171"/>
      <c r="LCY6" s="171"/>
      <c r="LCZ6" s="171"/>
      <c r="LDA6" s="171"/>
      <c r="LDB6" s="171"/>
      <c r="LDC6" s="171"/>
      <c r="LDD6" s="171"/>
      <c r="LDE6" s="171"/>
      <c r="LDF6" s="171"/>
      <c r="LDG6" s="171"/>
      <c r="LDH6" s="171"/>
      <c r="LDI6" s="171"/>
      <c r="LDJ6" s="171"/>
      <c r="LDK6" s="171"/>
      <c r="LDL6" s="171"/>
      <c r="LDM6" s="171"/>
      <c r="LDN6" s="171"/>
      <c r="LDO6" s="171"/>
      <c r="LDP6" s="171"/>
      <c r="LDQ6" s="171"/>
      <c r="LDR6" s="171"/>
      <c r="LDS6" s="171"/>
      <c r="LDT6" s="171"/>
      <c r="LDU6" s="171"/>
      <c r="LDV6" s="171"/>
      <c r="LDW6" s="171"/>
      <c r="LDX6" s="171"/>
      <c r="LDY6" s="171"/>
      <c r="LDZ6" s="171"/>
      <c r="LEA6" s="171"/>
      <c r="LEB6" s="171"/>
      <c r="LEC6" s="171"/>
      <c r="LED6" s="171"/>
      <c r="LEE6" s="171"/>
      <c r="LEF6" s="171"/>
      <c r="LEG6" s="171"/>
      <c r="LEH6" s="171"/>
      <c r="LEI6" s="171"/>
      <c r="LEJ6" s="171"/>
      <c r="LEK6" s="171"/>
      <c r="LEL6" s="171"/>
      <c r="LEM6" s="171"/>
      <c r="LEN6" s="171"/>
      <c r="LEO6" s="171"/>
      <c r="LEP6" s="171"/>
      <c r="LEQ6" s="171"/>
      <c r="LER6" s="171"/>
      <c r="LES6" s="171"/>
      <c r="LET6" s="171"/>
      <c r="LEU6" s="171"/>
      <c r="LEV6" s="171"/>
      <c r="LEW6" s="171"/>
      <c r="LEX6" s="171"/>
      <c r="LEY6" s="171"/>
      <c r="LEZ6" s="171"/>
      <c r="LFA6" s="171"/>
      <c r="LFB6" s="171"/>
      <c r="LFC6" s="171"/>
      <c r="LFD6" s="171"/>
      <c r="LFE6" s="171"/>
      <c r="LFF6" s="171"/>
      <c r="LFG6" s="171"/>
      <c r="LFH6" s="171"/>
      <c r="LFI6" s="171"/>
      <c r="LFJ6" s="171"/>
      <c r="LFK6" s="171"/>
      <c r="LFL6" s="171"/>
      <c r="LFM6" s="171"/>
      <c r="LFN6" s="171"/>
      <c r="LFO6" s="171"/>
      <c r="LFP6" s="171"/>
      <c r="LFQ6" s="171"/>
      <c r="LFR6" s="171"/>
      <c r="LFS6" s="171"/>
      <c r="LFT6" s="171"/>
      <c r="LFU6" s="171"/>
      <c r="LFV6" s="171"/>
      <c r="LFW6" s="171"/>
      <c r="LFX6" s="171"/>
      <c r="LFY6" s="171"/>
      <c r="LFZ6" s="171"/>
      <c r="LGA6" s="171"/>
      <c r="LGB6" s="171"/>
      <c r="LGC6" s="171"/>
      <c r="LGD6" s="171"/>
      <c r="LGE6" s="171"/>
      <c r="LGF6" s="171"/>
      <c r="LGG6" s="171"/>
      <c r="LGH6" s="171"/>
      <c r="LGI6" s="171"/>
      <c r="LGJ6" s="171"/>
      <c r="LGK6" s="171"/>
      <c r="LGL6" s="171"/>
      <c r="LGM6" s="171"/>
      <c r="LGN6" s="171"/>
      <c r="LGO6" s="171"/>
      <c r="LGP6" s="171"/>
      <c r="LGQ6" s="171"/>
      <c r="LGR6" s="171"/>
      <c r="LGS6" s="171"/>
      <c r="LGT6" s="171"/>
      <c r="LGU6" s="171"/>
      <c r="LGV6" s="171"/>
      <c r="LGW6" s="171"/>
      <c r="LGX6" s="171"/>
      <c r="LGY6" s="171"/>
      <c r="LGZ6" s="171"/>
      <c r="LHA6" s="171"/>
      <c r="LHB6" s="171"/>
      <c r="LHC6" s="171"/>
      <c r="LHD6" s="171"/>
      <c r="LHE6" s="171"/>
      <c r="LHF6" s="171"/>
      <c r="LHG6" s="171"/>
      <c r="LHH6" s="171"/>
      <c r="LHI6" s="171"/>
      <c r="LHJ6" s="171"/>
      <c r="LHK6" s="171"/>
      <c r="LHL6" s="171"/>
      <c r="LHM6" s="171"/>
      <c r="LHN6" s="171"/>
      <c r="LHO6" s="171"/>
      <c r="LHP6" s="171"/>
      <c r="LHQ6" s="171"/>
      <c r="LHR6" s="171"/>
      <c r="LHS6" s="171"/>
      <c r="LHT6" s="171"/>
      <c r="LHU6" s="171"/>
      <c r="LHV6" s="171"/>
      <c r="LHW6" s="171"/>
      <c r="LHX6" s="171"/>
      <c r="LHY6" s="171"/>
      <c r="LHZ6" s="171"/>
      <c r="LIA6" s="171"/>
      <c r="LIB6" s="171"/>
      <c r="LIC6" s="171"/>
      <c r="LID6" s="171"/>
      <c r="LIE6" s="171"/>
      <c r="LIF6" s="171"/>
      <c r="LIG6" s="171"/>
      <c r="LIH6" s="171"/>
      <c r="LII6" s="171"/>
      <c r="LIJ6" s="171"/>
      <c r="LIK6" s="171"/>
      <c r="LIL6" s="171"/>
      <c r="LIM6" s="171"/>
      <c r="LIN6" s="171"/>
      <c r="LIO6" s="171"/>
      <c r="LIP6" s="171"/>
      <c r="LIQ6" s="171"/>
      <c r="LIR6" s="171"/>
      <c r="LIS6" s="171"/>
      <c r="LIT6" s="171"/>
      <c r="LIU6" s="171"/>
      <c r="LIV6" s="171"/>
      <c r="LIW6" s="171"/>
      <c r="LIX6" s="171"/>
      <c r="LIY6" s="171"/>
      <c r="LIZ6" s="171"/>
      <c r="LJA6" s="171"/>
      <c r="LJB6" s="171"/>
      <c r="LJC6" s="171"/>
      <c r="LJD6" s="171"/>
      <c r="LJE6" s="171"/>
      <c r="LJF6" s="171"/>
      <c r="LJG6" s="171"/>
      <c r="LJH6" s="171"/>
      <c r="LJI6" s="171"/>
      <c r="LJJ6" s="171"/>
      <c r="LJK6" s="171"/>
      <c r="LJL6" s="171"/>
      <c r="LJM6" s="171"/>
      <c r="LJN6" s="171"/>
      <c r="LJO6" s="171"/>
      <c r="LJP6" s="171"/>
      <c r="LJQ6" s="171"/>
      <c r="LJR6" s="171"/>
      <c r="LJS6" s="171"/>
      <c r="LJT6" s="171"/>
      <c r="LJU6" s="171"/>
      <c r="LJV6" s="171"/>
      <c r="LJW6" s="171"/>
      <c r="LJX6" s="171"/>
      <c r="LJY6" s="171"/>
      <c r="LJZ6" s="171"/>
      <c r="LKA6" s="171"/>
      <c r="LKB6" s="171"/>
      <c r="LKC6" s="171"/>
      <c r="LKD6" s="171"/>
      <c r="LKE6" s="171"/>
      <c r="LKF6" s="171"/>
      <c r="LKG6" s="171"/>
      <c r="LKH6" s="171"/>
      <c r="LKI6" s="171"/>
      <c r="LKJ6" s="171"/>
      <c r="LKK6" s="171"/>
      <c r="LKL6" s="171"/>
      <c r="LKM6" s="171"/>
      <c r="LKN6" s="171"/>
      <c r="LKO6" s="171"/>
      <c r="LKP6" s="171"/>
      <c r="LKQ6" s="171"/>
      <c r="LKR6" s="171"/>
      <c r="LKS6" s="171"/>
      <c r="LKT6" s="171"/>
      <c r="LKU6" s="171"/>
      <c r="LKV6" s="171"/>
      <c r="LKW6" s="171"/>
      <c r="LKX6" s="171"/>
      <c r="LKY6" s="171"/>
      <c r="LKZ6" s="171"/>
      <c r="LLA6" s="171"/>
      <c r="LLB6" s="171"/>
      <c r="LLC6" s="171"/>
      <c r="LLD6" s="171"/>
      <c r="LLE6" s="171"/>
      <c r="LLF6" s="171"/>
      <c r="LLG6" s="171"/>
      <c r="LLH6" s="171"/>
      <c r="LLI6" s="171"/>
      <c r="LLJ6" s="171"/>
      <c r="LLK6" s="171"/>
      <c r="LLL6" s="171"/>
      <c r="LLM6" s="171"/>
      <c r="LLN6" s="171"/>
      <c r="LLO6" s="171"/>
      <c r="LLP6" s="171"/>
      <c r="LLQ6" s="171"/>
      <c r="LLR6" s="171"/>
      <c r="LLS6" s="171"/>
      <c r="LLT6" s="171"/>
      <c r="LLU6" s="171"/>
      <c r="LLV6" s="171"/>
      <c r="LLW6" s="171"/>
      <c r="LLX6" s="171"/>
      <c r="LLY6" s="171"/>
      <c r="LLZ6" s="171"/>
      <c r="LMA6" s="171"/>
      <c r="LMB6" s="171"/>
      <c r="LMC6" s="171"/>
      <c r="LMD6" s="171"/>
      <c r="LME6" s="171"/>
      <c r="LMF6" s="171"/>
      <c r="LMG6" s="171"/>
      <c r="LMH6" s="171"/>
      <c r="LMI6" s="171"/>
      <c r="LMJ6" s="171"/>
      <c r="LMK6" s="171"/>
      <c r="LML6" s="171"/>
      <c r="LMM6" s="171"/>
      <c r="LMN6" s="171"/>
      <c r="LMO6" s="171"/>
      <c r="LMP6" s="171"/>
      <c r="LMQ6" s="171"/>
      <c r="LMR6" s="171"/>
      <c r="LMS6" s="171"/>
      <c r="LMT6" s="171"/>
      <c r="LMU6" s="171"/>
      <c r="LMV6" s="171"/>
      <c r="LMW6" s="171"/>
      <c r="LMX6" s="171"/>
      <c r="LMY6" s="171"/>
      <c r="LMZ6" s="171"/>
      <c r="LNA6" s="171"/>
      <c r="LNB6" s="171"/>
      <c r="LNC6" s="171"/>
      <c r="LND6" s="171"/>
      <c r="LNE6" s="171"/>
      <c r="LNF6" s="171"/>
      <c r="LNG6" s="171"/>
      <c r="LNH6" s="171"/>
      <c r="LNI6" s="171"/>
      <c r="LNJ6" s="171"/>
      <c r="LNK6" s="171"/>
      <c r="LNL6" s="171"/>
      <c r="LNM6" s="171"/>
      <c r="LNN6" s="171"/>
      <c r="LNO6" s="171"/>
      <c r="LNP6" s="171"/>
      <c r="LNQ6" s="171"/>
      <c r="LNR6" s="171"/>
      <c r="LNS6" s="171"/>
      <c r="LNT6" s="171"/>
      <c r="LNU6" s="171"/>
      <c r="LNV6" s="171"/>
      <c r="LNW6" s="171"/>
      <c r="LNX6" s="171"/>
      <c r="LNY6" s="171"/>
      <c r="LNZ6" s="171"/>
      <c r="LOA6" s="171"/>
      <c r="LOB6" s="171"/>
      <c r="LOC6" s="171"/>
      <c r="LOD6" s="171"/>
      <c r="LOE6" s="171"/>
      <c r="LOF6" s="171"/>
      <c r="LOG6" s="171"/>
      <c r="LOH6" s="171"/>
      <c r="LOI6" s="171"/>
      <c r="LOJ6" s="171"/>
      <c r="LOK6" s="171"/>
      <c r="LOL6" s="171"/>
      <c r="LOM6" s="171"/>
      <c r="LON6" s="171"/>
      <c r="LOO6" s="171"/>
      <c r="LOP6" s="171"/>
      <c r="LOQ6" s="171"/>
      <c r="LOR6" s="171"/>
      <c r="LOS6" s="171"/>
      <c r="LOT6" s="171"/>
      <c r="LOU6" s="171"/>
      <c r="LOV6" s="171"/>
      <c r="LOW6" s="171"/>
      <c r="LOX6" s="171"/>
      <c r="LOY6" s="171"/>
      <c r="LOZ6" s="171"/>
      <c r="LPA6" s="171"/>
      <c r="LPB6" s="171"/>
      <c r="LPC6" s="171"/>
      <c r="LPD6" s="171"/>
      <c r="LPE6" s="171"/>
      <c r="LPF6" s="171"/>
      <c r="LPG6" s="171"/>
      <c r="LPH6" s="171"/>
      <c r="LPI6" s="171"/>
      <c r="LPJ6" s="171"/>
      <c r="LPK6" s="171"/>
      <c r="LPL6" s="171"/>
      <c r="LPM6" s="171"/>
      <c r="LPN6" s="171"/>
      <c r="LPO6" s="171"/>
      <c r="LPP6" s="171"/>
      <c r="LPQ6" s="171"/>
      <c r="LPR6" s="171"/>
      <c r="LPS6" s="171"/>
      <c r="LPT6" s="171"/>
      <c r="LPU6" s="171"/>
      <c r="LPV6" s="171"/>
      <c r="LPW6" s="171"/>
      <c r="LPX6" s="171"/>
      <c r="LPY6" s="171"/>
      <c r="LPZ6" s="171"/>
      <c r="LQA6" s="171"/>
      <c r="LQB6" s="171"/>
      <c r="LQC6" s="171"/>
      <c r="LQD6" s="171"/>
      <c r="LQE6" s="171"/>
      <c r="LQF6" s="171"/>
      <c r="LQG6" s="171"/>
      <c r="LQH6" s="171"/>
      <c r="LQI6" s="171"/>
      <c r="LQJ6" s="171"/>
      <c r="LQK6" s="171"/>
      <c r="LQL6" s="171"/>
      <c r="LQM6" s="171"/>
      <c r="LQN6" s="171"/>
      <c r="LQO6" s="171"/>
      <c r="LQP6" s="171"/>
      <c r="LQQ6" s="171"/>
      <c r="LQR6" s="171"/>
      <c r="LQS6" s="171"/>
      <c r="LQT6" s="171"/>
      <c r="LQU6" s="171"/>
      <c r="LQV6" s="171"/>
      <c r="LQW6" s="171"/>
      <c r="LQX6" s="171"/>
      <c r="LQY6" s="171"/>
      <c r="LQZ6" s="171"/>
      <c r="LRA6" s="171"/>
      <c r="LRB6" s="171"/>
      <c r="LRC6" s="171"/>
      <c r="LRD6" s="171"/>
      <c r="LRE6" s="171"/>
      <c r="LRF6" s="171"/>
      <c r="LRG6" s="171"/>
      <c r="LRH6" s="171"/>
      <c r="LRI6" s="171"/>
      <c r="LRJ6" s="171"/>
      <c r="LRK6" s="171"/>
      <c r="LRL6" s="171"/>
      <c r="LRM6" s="171"/>
      <c r="LRN6" s="171"/>
      <c r="LRO6" s="171"/>
      <c r="LRP6" s="171"/>
      <c r="LRQ6" s="171"/>
      <c r="LRR6" s="171"/>
      <c r="LRS6" s="171"/>
      <c r="LRT6" s="171"/>
      <c r="LRU6" s="171"/>
      <c r="LRV6" s="171"/>
      <c r="LRW6" s="171"/>
      <c r="LRX6" s="171"/>
      <c r="LRY6" s="171"/>
      <c r="LRZ6" s="171"/>
      <c r="LSA6" s="171"/>
      <c r="LSB6" s="171"/>
      <c r="LSC6" s="171"/>
      <c r="LSD6" s="171"/>
      <c r="LSE6" s="171"/>
      <c r="LSF6" s="171"/>
      <c r="LSG6" s="171"/>
      <c r="LSH6" s="171"/>
      <c r="LSI6" s="171"/>
      <c r="LSJ6" s="171"/>
      <c r="LSK6" s="171"/>
      <c r="LSL6" s="171"/>
      <c r="LSM6" s="171"/>
      <c r="LSN6" s="171"/>
      <c r="LSO6" s="171"/>
      <c r="LSP6" s="171"/>
      <c r="LSQ6" s="171"/>
      <c r="LSR6" s="171"/>
      <c r="LSS6" s="171"/>
      <c r="LST6" s="171"/>
      <c r="LSU6" s="171"/>
      <c r="LSV6" s="171"/>
      <c r="LSW6" s="171"/>
      <c r="LSX6" s="171"/>
      <c r="LSY6" s="171"/>
      <c r="LSZ6" s="171"/>
      <c r="LTA6" s="171"/>
      <c r="LTB6" s="171"/>
      <c r="LTC6" s="171"/>
      <c r="LTD6" s="171"/>
      <c r="LTE6" s="171"/>
      <c r="LTF6" s="171"/>
      <c r="LTG6" s="171"/>
      <c r="LTH6" s="171"/>
      <c r="LTI6" s="171"/>
      <c r="LTJ6" s="171"/>
      <c r="LTK6" s="171"/>
      <c r="LTL6" s="171"/>
      <c r="LTM6" s="171"/>
      <c r="LTN6" s="171"/>
      <c r="LTO6" s="171"/>
      <c r="LTP6" s="171"/>
      <c r="LTQ6" s="171"/>
      <c r="LTR6" s="171"/>
      <c r="LTS6" s="171"/>
      <c r="LTT6" s="171"/>
      <c r="LTU6" s="171"/>
      <c r="LTV6" s="171"/>
      <c r="LTW6" s="171"/>
      <c r="LTX6" s="171"/>
      <c r="LTY6" s="171"/>
      <c r="LTZ6" s="171"/>
      <c r="LUA6" s="171"/>
      <c r="LUB6" s="171"/>
      <c r="LUC6" s="171"/>
      <c r="LUD6" s="171"/>
      <c r="LUE6" s="171"/>
      <c r="LUF6" s="171"/>
      <c r="LUG6" s="171"/>
      <c r="LUH6" s="171"/>
      <c r="LUI6" s="171"/>
      <c r="LUJ6" s="171"/>
      <c r="LUK6" s="171"/>
      <c r="LUL6" s="171"/>
      <c r="LUM6" s="171"/>
      <c r="LUN6" s="171"/>
      <c r="LUO6" s="171"/>
      <c r="LUP6" s="171"/>
      <c r="LUQ6" s="171"/>
      <c r="LUR6" s="171"/>
      <c r="LUS6" s="171"/>
      <c r="LUT6" s="171"/>
      <c r="LUU6" s="171"/>
      <c r="LUV6" s="171"/>
      <c r="LUW6" s="171"/>
      <c r="LUX6" s="171"/>
      <c r="LUY6" s="171"/>
      <c r="LUZ6" s="171"/>
      <c r="LVA6" s="171"/>
      <c r="LVB6" s="171"/>
      <c r="LVC6" s="171"/>
      <c r="LVD6" s="171"/>
      <c r="LVE6" s="171"/>
      <c r="LVF6" s="171"/>
      <c r="LVG6" s="171"/>
      <c r="LVH6" s="171"/>
      <c r="LVI6" s="171"/>
      <c r="LVJ6" s="171"/>
      <c r="LVK6" s="171"/>
      <c r="LVL6" s="171"/>
      <c r="LVM6" s="171"/>
      <c r="LVN6" s="171"/>
      <c r="LVO6" s="171"/>
      <c r="LVP6" s="171"/>
      <c r="LVQ6" s="171"/>
      <c r="LVR6" s="171"/>
      <c r="LVS6" s="171"/>
      <c r="LVT6" s="171"/>
      <c r="LVU6" s="171"/>
      <c r="LVV6" s="171"/>
      <c r="LVW6" s="171"/>
      <c r="LVX6" s="171"/>
      <c r="LVY6" s="171"/>
      <c r="LVZ6" s="171"/>
      <c r="LWA6" s="171"/>
      <c r="LWB6" s="171"/>
      <c r="LWC6" s="171"/>
      <c r="LWD6" s="171"/>
      <c r="LWE6" s="171"/>
      <c r="LWF6" s="171"/>
      <c r="LWG6" s="171"/>
      <c r="LWH6" s="171"/>
      <c r="LWI6" s="171"/>
      <c r="LWJ6" s="171"/>
      <c r="LWK6" s="171"/>
      <c r="LWL6" s="171"/>
      <c r="LWM6" s="171"/>
      <c r="LWN6" s="171"/>
      <c r="LWO6" s="171"/>
      <c r="LWP6" s="171"/>
      <c r="LWQ6" s="171"/>
      <c r="LWR6" s="171"/>
      <c r="LWS6" s="171"/>
      <c r="LWT6" s="171"/>
      <c r="LWU6" s="171"/>
      <c r="LWV6" s="171"/>
      <c r="LWW6" s="171"/>
      <c r="LWX6" s="171"/>
      <c r="LWY6" s="171"/>
      <c r="LWZ6" s="171"/>
      <c r="LXA6" s="171"/>
      <c r="LXB6" s="171"/>
      <c r="LXC6" s="171"/>
      <c r="LXD6" s="171"/>
      <c r="LXE6" s="171"/>
      <c r="LXF6" s="171"/>
      <c r="LXG6" s="171"/>
      <c r="LXH6" s="171"/>
      <c r="LXI6" s="171"/>
      <c r="LXJ6" s="171"/>
      <c r="LXK6" s="171"/>
      <c r="LXL6" s="171"/>
      <c r="LXM6" s="171"/>
      <c r="LXN6" s="171"/>
      <c r="LXO6" s="171"/>
      <c r="LXP6" s="171"/>
      <c r="LXQ6" s="171"/>
      <c r="LXR6" s="171"/>
      <c r="LXS6" s="171"/>
      <c r="LXT6" s="171"/>
      <c r="LXU6" s="171"/>
      <c r="LXV6" s="171"/>
      <c r="LXW6" s="171"/>
      <c r="LXX6" s="171"/>
      <c r="LXY6" s="171"/>
      <c r="LXZ6" s="171"/>
      <c r="LYA6" s="171"/>
      <c r="LYB6" s="171"/>
      <c r="LYC6" s="171"/>
      <c r="LYD6" s="171"/>
      <c r="LYE6" s="171"/>
      <c r="LYF6" s="171"/>
      <c r="LYG6" s="171"/>
      <c r="LYH6" s="171"/>
      <c r="LYI6" s="171"/>
      <c r="LYJ6" s="171"/>
      <c r="LYK6" s="171"/>
      <c r="LYL6" s="171"/>
      <c r="LYM6" s="171"/>
      <c r="LYN6" s="171"/>
      <c r="LYO6" s="171"/>
      <c r="LYP6" s="171"/>
      <c r="LYQ6" s="171"/>
      <c r="LYR6" s="171"/>
      <c r="LYS6" s="171"/>
      <c r="LYT6" s="171"/>
      <c r="LYU6" s="171"/>
      <c r="LYV6" s="171"/>
      <c r="LYW6" s="171"/>
      <c r="LYX6" s="171"/>
      <c r="LYY6" s="171"/>
      <c r="LYZ6" s="171"/>
      <c r="LZA6" s="171"/>
      <c r="LZB6" s="171"/>
      <c r="LZC6" s="171"/>
      <c r="LZD6" s="171"/>
      <c r="LZE6" s="171"/>
      <c r="LZF6" s="171"/>
      <c r="LZG6" s="171"/>
      <c r="LZH6" s="171"/>
      <c r="LZI6" s="171"/>
      <c r="LZJ6" s="171"/>
      <c r="LZK6" s="171"/>
      <c r="LZL6" s="171"/>
      <c r="LZM6" s="171"/>
      <c r="LZN6" s="171"/>
      <c r="LZO6" s="171"/>
      <c r="LZP6" s="171"/>
      <c r="LZQ6" s="171"/>
      <c r="LZR6" s="171"/>
      <c r="LZS6" s="171"/>
      <c r="LZT6" s="171"/>
      <c r="LZU6" s="171"/>
      <c r="LZV6" s="171"/>
      <c r="LZW6" s="171"/>
      <c r="LZX6" s="171"/>
      <c r="LZY6" s="171"/>
      <c r="LZZ6" s="171"/>
      <c r="MAA6" s="171"/>
      <c r="MAB6" s="171"/>
      <c r="MAC6" s="171"/>
      <c r="MAD6" s="171"/>
      <c r="MAE6" s="171"/>
      <c r="MAF6" s="171"/>
      <c r="MAG6" s="171"/>
      <c r="MAH6" s="171"/>
      <c r="MAI6" s="171"/>
      <c r="MAJ6" s="171"/>
      <c r="MAK6" s="171"/>
      <c r="MAL6" s="171"/>
      <c r="MAM6" s="171"/>
      <c r="MAN6" s="171"/>
      <c r="MAO6" s="171"/>
      <c r="MAP6" s="171"/>
      <c r="MAQ6" s="171"/>
      <c r="MAR6" s="171"/>
      <c r="MAS6" s="171"/>
      <c r="MAT6" s="171"/>
      <c r="MAU6" s="171"/>
      <c r="MAV6" s="171"/>
      <c r="MAW6" s="171"/>
      <c r="MAX6" s="171"/>
      <c r="MAY6" s="171"/>
      <c r="MAZ6" s="171"/>
      <c r="MBA6" s="171"/>
      <c r="MBB6" s="171"/>
      <c r="MBC6" s="171"/>
      <c r="MBD6" s="171"/>
      <c r="MBE6" s="171"/>
      <c r="MBF6" s="171"/>
      <c r="MBG6" s="171"/>
      <c r="MBH6" s="171"/>
      <c r="MBI6" s="171"/>
      <c r="MBJ6" s="171"/>
      <c r="MBK6" s="171"/>
      <c r="MBL6" s="171"/>
      <c r="MBM6" s="171"/>
      <c r="MBN6" s="171"/>
      <c r="MBO6" s="171"/>
      <c r="MBP6" s="171"/>
      <c r="MBQ6" s="171"/>
      <c r="MBR6" s="171"/>
      <c r="MBS6" s="171"/>
      <c r="MBT6" s="171"/>
      <c r="MBU6" s="171"/>
      <c r="MBV6" s="171"/>
      <c r="MBW6" s="171"/>
      <c r="MBX6" s="171"/>
      <c r="MBY6" s="171"/>
      <c r="MBZ6" s="171"/>
      <c r="MCA6" s="171"/>
      <c r="MCB6" s="171"/>
      <c r="MCC6" s="171"/>
      <c r="MCD6" s="171"/>
      <c r="MCE6" s="171"/>
      <c r="MCF6" s="171"/>
      <c r="MCG6" s="171"/>
      <c r="MCH6" s="171"/>
      <c r="MCI6" s="171"/>
      <c r="MCJ6" s="171"/>
      <c r="MCK6" s="171"/>
      <c r="MCL6" s="171"/>
      <c r="MCM6" s="171"/>
      <c r="MCN6" s="171"/>
      <c r="MCO6" s="171"/>
      <c r="MCP6" s="171"/>
      <c r="MCQ6" s="171"/>
      <c r="MCR6" s="171"/>
      <c r="MCS6" s="171"/>
      <c r="MCT6" s="171"/>
      <c r="MCU6" s="171"/>
      <c r="MCV6" s="171"/>
      <c r="MCW6" s="171"/>
      <c r="MCX6" s="171"/>
      <c r="MCY6" s="171"/>
      <c r="MCZ6" s="171"/>
      <c r="MDA6" s="171"/>
      <c r="MDB6" s="171"/>
      <c r="MDC6" s="171"/>
      <c r="MDD6" s="171"/>
      <c r="MDE6" s="171"/>
      <c r="MDF6" s="171"/>
      <c r="MDG6" s="171"/>
      <c r="MDH6" s="171"/>
      <c r="MDI6" s="171"/>
      <c r="MDJ6" s="171"/>
      <c r="MDK6" s="171"/>
      <c r="MDL6" s="171"/>
      <c r="MDM6" s="171"/>
      <c r="MDN6" s="171"/>
      <c r="MDO6" s="171"/>
      <c r="MDP6" s="171"/>
      <c r="MDQ6" s="171"/>
      <c r="MDR6" s="171"/>
      <c r="MDS6" s="171"/>
      <c r="MDT6" s="171"/>
      <c r="MDU6" s="171"/>
      <c r="MDV6" s="171"/>
      <c r="MDW6" s="171"/>
      <c r="MDX6" s="171"/>
      <c r="MDY6" s="171"/>
      <c r="MDZ6" s="171"/>
      <c r="MEA6" s="171"/>
      <c r="MEB6" s="171"/>
      <c r="MEC6" s="171"/>
      <c r="MED6" s="171"/>
      <c r="MEE6" s="171"/>
      <c r="MEF6" s="171"/>
      <c r="MEG6" s="171"/>
      <c r="MEH6" s="171"/>
      <c r="MEI6" s="171"/>
      <c r="MEJ6" s="171"/>
      <c r="MEK6" s="171"/>
      <c r="MEL6" s="171"/>
      <c r="MEM6" s="171"/>
      <c r="MEN6" s="171"/>
      <c r="MEO6" s="171"/>
      <c r="MEP6" s="171"/>
      <c r="MEQ6" s="171"/>
      <c r="MER6" s="171"/>
      <c r="MES6" s="171"/>
      <c r="MET6" s="171"/>
      <c r="MEU6" s="171"/>
      <c r="MEV6" s="171"/>
      <c r="MEW6" s="171"/>
      <c r="MEX6" s="171"/>
      <c r="MEY6" s="171"/>
      <c r="MEZ6" s="171"/>
      <c r="MFA6" s="171"/>
      <c r="MFB6" s="171"/>
      <c r="MFC6" s="171"/>
      <c r="MFD6" s="171"/>
      <c r="MFE6" s="171"/>
      <c r="MFF6" s="171"/>
      <c r="MFG6" s="171"/>
      <c r="MFH6" s="171"/>
      <c r="MFI6" s="171"/>
      <c r="MFJ6" s="171"/>
      <c r="MFK6" s="171"/>
      <c r="MFL6" s="171"/>
      <c r="MFM6" s="171"/>
      <c r="MFN6" s="171"/>
      <c r="MFO6" s="171"/>
      <c r="MFP6" s="171"/>
      <c r="MFQ6" s="171"/>
      <c r="MFR6" s="171"/>
      <c r="MFS6" s="171"/>
      <c r="MFT6" s="171"/>
      <c r="MFU6" s="171"/>
      <c r="MFV6" s="171"/>
      <c r="MFW6" s="171"/>
      <c r="MFX6" s="171"/>
      <c r="MFY6" s="171"/>
      <c r="MFZ6" s="171"/>
      <c r="MGA6" s="171"/>
      <c r="MGB6" s="171"/>
      <c r="MGC6" s="171"/>
      <c r="MGD6" s="171"/>
      <c r="MGE6" s="171"/>
      <c r="MGF6" s="171"/>
      <c r="MGG6" s="171"/>
      <c r="MGH6" s="171"/>
      <c r="MGI6" s="171"/>
      <c r="MGJ6" s="171"/>
      <c r="MGK6" s="171"/>
      <c r="MGL6" s="171"/>
      <c r="MGM6" s="171"/>
      <c r="MGN6" s="171"/>
      <c r="MGO6" s="171"/>
      <c r="MGP6" s="171"/>
      <c r="MGQ6" s="171"/>
      <c r="MGR6" s="171"/>
      <c r="MGS6" s="171"/>
      <c r="MGT6" s="171"/>
      <c r="MGU6" s="171"/>
      <c r="MGV6" s="171"/>
      <c r="MGW6" s="171"/>
      <c r="MGX6" s="171"/>
      <c r="MGY6" s="171"/>
      <c r="MGZ6" s="171"/>
      <c r="MHA6" s="171"/>
      <c r="MHB6" s="171"/>
      <c r="MHC6" s="171"/>
      <c r="MHD6" s="171"/>
      <c r="MHE6" s="171"/>
      <c r="MHF6" s="171"/>
      <c r="MHG6" s="171"/>
      <c r="MHH6" s="171"/>
      <c r="MHI6" s="171"/>
      <c r="MHJ6" s="171"/>
      <c r="MHK6" s="171"/>
      <c r="MHL6" s="171"/>
      <c r="MHM6" s="171"/>
      <c r="MHN6" s="171"/>
      <c r="MHO6" s="171"/>
      <c r="MHP6" s="171"/>
      <c r="MHQ6" s="171"/>
      <c r="MHR6" s="171"/>
      <c r="MHS6" s="171"/>
      <c r="MHT6" s="171"/>
      <c r="MHU6" s="171"/>
      <c r="MHV6" s="171"/>
      <c r="MHW6" s="171"/>
      <c r="MHX6" s="171"/>
      <c r="MHY6" s="171"/>
      <c r="MHZ6" s="171"/>
      <c r="MIA6" s="171"/>
      <c r="MIB6" s="171"/>
      <c r="MIC6" s="171"/>
      <c r="MID6" s="171"/>
      <c r="MIE6" s="171"/>
      <c r="MIF6" s="171"/>
      <c r="MIG6" s="171"/>
      <c r="MIH6" s="171"/>
      <c r="MII6" s="171"/>
      <c r="MIJ6" s="171"/>
      <c r="MIK6" s="171"/>
      <c r="MIL6" s="171"/>
      <c r="MIM6" s="171"/>
      <c r="MIN6" s="171"/>
      <c r="MIO6" s="171"/>
      <c r="MIP6" s="171"/>
      <c r="MIQ6" s="171"/>
      <c r="MIR6" s="171"/>
      <c r="MIS6" s="171"/>
      <c r="MIT6" s="171"/>
      <c r="MIU6" s="171"/>
      <c r="MIV6" s="171"/>
      <c r="MIW6" s="171"/>
      <c r="MIX6" s="171"/>
      <c r="MIY6" s="171"/>
      <c r="MIZ6" s="171"/>
      <c r="MJA6" s="171"/>
      <c r="MJB6" s="171"/>
      <c r="MJC6" s="171"/>
      <c r="MJD6" s="171"/>
      <c r="MJE6" s="171"/>
      <c r="MJF6" s="171"/>
      <c r="MJG6" s="171"/>
      <c r="MJH6" s="171"/>
      <c r="MJI6" s="171"/>
      <c r="MJJ6" s="171"/>
      <c r="MJK6" s="171"/>
      <c r="MJL6" s="171"/>
      <c r="MJM6" s="171"/>
      <c r="MJN6" s="171"/>
      <c r="MJO6" s="171"/>
      <c r="MJP6" s="171"/>
      <c r="MJQ6" s="171"/>
      <c r="MJR6" s="171"/>
      <c r="MJS6" s="171"/>
      <c r="MJT6" s="171"/>
      <c r="MJU6" s="171"/>
      <c r="MJV6" s="171"/>
      <c r="MJW6" s="171"/>
      <c r="MJX6" s="171"/>
      <c r="MJY6" s="171"/>
      <c r="MJZ6" s="171"/>
      <c r="MKA6" s="171"/>
      <c r="MKB6" s="171"/>
      <c r="MKC6" s="171"/>
      <c r="MKD6" s="171"/>
      <c r="MKE6" s="171"/>
      <c r="MKF6" s="171"/>
      <c r="MKG6" s="171"/>
      <c r="MKH6" s="171"/>
      <c r="MKI6" s="171"/>
      <c r="MKJ6" s="171"/>
      <c r="MKK6" s="171"/>
      <c r="MKL6" s="171"/>
      <c r="MKM6" s="171"/>
      <c r="MKN6" s="171"/>
      <c r="MKO6" s="171"/>
      <c r="MKP6" s="171"/>
      <c r="MKQ6" s="171"/>
      <c r="MKR6" s="171"/>
      <c r="MKS6" s="171"/>
      <c r="MKT6" s="171"/>
      <c r="MKU6" s="171"/>
      <c r="MKV6" s="171"/>
      <c r="MKW6" s="171"/>
      <c r="MKX6" s="171"/>
      <c r="MKY6" s="171"/>
      <c r="MKZ6" s="171"/>
      <c r="MLA6" s="171"/>
      <c r="MLB6" s="171"/>
      <c r="MLC6" s="171"/>
      <c r="MLD6" s="171"/>
      <c r="MLE6" s="171"/>
      <c r="MLF6" s="171"/>
      <c r="MLG6" s="171"/>
      <c r="MLH6" s="171"/>
      <c r="MLI6" s="171"/>
      <c r="MLJ6" s="171"/>
      <c r="MLK6" s="171"/>
      <c r="MLL6" s="171"/>
      <c r="MLM6" s="171"/>
      <c r="MLN6" s="171"/>
      <c r="MLO6" s="171"/>
      <c r="MLP6" s="171"/>
      <c r="MLQ6" s="171"/>
      <c r="MLR6" s="171"/>
      <c r="MLS6" s="171"/>
      <c r="MLT6" s="171"/>
      <c r="MLU6" s="171"/>
      <c r="MLV6" s="171"/>
      <c r="MLW6" s="171"/>
      <c r="MLX6" s="171"/>
      <c r="MLY6" s="171"/>
      <c r="MLZ6" s="171"/>
      <c r="MMA6" s="171"/>
      <c r="MMB6" s="171"/>
      <c r="MMC6" s="171"/>
      <c r="MMD6" s="171"/>
      <c r="MME6" s="171"/>
      <c r="MMF6" s="171"/>
      <c r="MMG6" s="171"/>
      <c r="MMH6" s="171"/>
      <c r="MMI6" s="171"/>
      <c r="MMJ6" s="171"/>
      <c r="MMK6" s="171"/>
      <c r="MML6" s="171"/>
      <c r="MMM6" s="171"/>
      <c r="MMN6" s="171"/>
      <c r="MMO6" s="171"/>
      <c r="MMP6" s="171"/>
      <c r="MMQ6" s="171"/>
      <c r="MMR6" s="171"/>
      <c r="MMS6" s="171"/>
      <c r="MMT6" s="171"/>
      <c r="MMU6" s="171"/>
      <c r="MMV6" s="171"/>
      <c r="MMW6" s="171"/>
      <c r="MMX6" s="171"/>
      <c r="MMY6" s="171"/>
      <c r="MMZ6" s="171"/>
      <c r="MNA6" s="171"/>
      <c r="MNB6" s="171"/>
      <c r="MNC6" s="171"/>
      <c r="MND6" s="171"/>
      <c r="MNE6" s="171"/>
      <c r="MNF6" s="171"/>
      <c r="MNG6" s="171"/>
      <c r="MNH6" s="171"/>
      <c r="MNI6" s="171"/>
      <c r="MNJ6" s="171"/>
      <c r="MNK6" s="171"/>
      <c r="MNL6" s="171"/>
      <c r="MNM6" s="171"/>
      <c r="MNN6" s="171"/>
      <c r="MNO6" s="171"/>
      <c r="MNP6" s="171"/>
      <c r="MNQ6" s="171"/>
      <c r="MNR6" s="171"/>
      <c r="MNS6" s="171"/>
      <c r="MNT6" s="171"/>
      <c r="MNU6" s="171"/>
      <c r="MNV6" s="171"/>
      <c r="MNW6" s="171"/>
      <c r="MNX6" s="171"/>
      <c r="MNY6" s="171"/>
      <c r="MNZ6" s="171"/>
      <c r="MOA6" s="171"/>
      <c r="MOB6" s="171"/>
      <c r="MOC6" s="171"/>
      <c r="MOD6" s="171"/>
      <c r="MOE6" s="171"/>
      <c r="MOF6" s="171"/>
      <c r="MOG6" s="171"/>
      <c r="MOH6" s="171"/>
      <c r="MOI6" s="171"/>
      <c r="MOJ6" s="171"/>
      <c r="MOK6" s="171"/>
      <c r="MOL6" s="171"/>
      <c r="MOM6" s="171"/>
      <c r="MON6" s="171"/>
      <c r="MOO6" s="171"/>
      <c r="MOP6" s="171"/>
      <c r="MOQ6" s="171"/>
      <c r="MOR6" s="171"/>
      <c r="MOS6" s="171"/>
      <c r="MOT6" s="171"/>
      <c r="MOU6" s="171"/>
      <c r="MOV6" s="171"/>
      <c r="MOW6" s="171"/>
      <c r="MOX6" s="171"/>
      <c r="MOY6" s="171"/>
      <c r="MOZ6" s="171"/>
      <c r="MPA6" s="171"/>
      <c r="MPB6" s="171"/>
      <c r="MPC6" s="171"/>
      <c r="MPD6" s="171"/>
      <c r="MPE6" s="171"/>
      <c r="MPF6" s="171"/>
      <c r="MPG6" s="171"/>
      <c r="MPH6" s="171"/>
      <c r="MPI6" s="171"/>
      <c r="MPJ6" s="171"/>
      <c r="MPK6" s="171"/>
      <c r="MPL6" s="171"/>
      <c r="MPM6" s="171"/>
      <c r="MPN6" s="171"/>
      <c r="MPO6" s="171"/>
      <c r="MPP6" s="171"/>
      <c r="MPQ6" s="171"/>
      <c r="MPR6" s="171"/>
      <c r="MPS6" s="171"/>
      <c r="MPT6" s="171"/>
      <c r="MPU6" s="171"/>
      <c r="MPV6" s="171"/>
      <c r="MPW6" s="171"/>
      <c r="MPX6" s="171"/>
      <c r="MPY6" s="171"/>
      <c r="MPZ6" s="171"/>
      <c r="MQA6" s="171"/>
      <c r="MQB6" s="171"/>
      <c r="MQC6" s="171"/>
      <c r="MQD6" s="171"/>
      <c r="MQE6" s="171"/>
      <c r="MQF6" s="171"/>
      <c r="MQG6" s="171"/>
      <c r="MQH6" s="171"/>
      <c r="MQI6" s="171"/>
      <c r="MQJ6" s="171"/>
      <c r="MQK6" s="171"/>
      <c r="MQL6" s="171"/>
      <c r="MQM6" s="171"/>
      <c r="MQN6" s="171"/>
      <c r="MQO6" s="171"/>
      <c r="MQP6" s="171"/>
      <c r="MQQ6" s="171"/>
      <c r="MQR6" s="171"/>
      <c r="MQS6" s="171"/>
      <c r="MQT6" s="171"/>
      <c r="MQU6" s="171"/>
      <c r="MQV6" s="171"/>
      <c r="MQW6" s="171"/>
      <c r="MQX6" s="171"/>
      <c r="MQY6" s="171"/>
      <c r="MQZ6" s="171"/>
      <c r="MRA6" s="171"/>
      <c r="MRB6" s="171"/>
      <c r="MRC6" s="171"/>
      <c r="MRD6" s="171"/>
      <c r="MRE6" s="171"/>
      <c r="MRF6" s="171"/>
      <c r="MRG6" s="171"/>
      <c r="MRH6" s="171"/>
      <c r="MRI6" s="171"/>
      <c r="MRJ6" s="171"/>
      <c r="MRK6" s="171"/>
      <c r="MRL6" s="171"/>
      <c r="MRM6" s="171"/>
      <c r="MRN6" s="171"/>
      <c r="MRO6" s="171"/>
      <c r="MRP6" s="171"/>
      <c r="MRQ6" s="171"/>
      <c r="MRR6" s="171"/>
      <c r="MRS6" s="171"/>
      <c r="MRT6" s="171"/>
      <c r="MRU6" s="171"/>
      <c r="MRV6" s="171"/>
      <c r="MRW6" s="171"/>
      <c r="MRX6" s="171"/>
      <c r="MRY6" s="171"/>
      <c r="MRZ6" s="171"/>
      <c r="MSA6" s="171"/>
      <c r="MSB6" s="171"/>
      <c r="MSC6" s="171"/>
      <c r="MSD6" s="171"/>
      <c r="MSE6" s="171"/>
      <c r="MSF6" s="171"/>
      <c r="MSG6" s="171"/>
      <c r="MSH6" s="171"/>
      <c r="MSI6" s="171"/>
      <c r="MSJ6" s="171"/>
      <c r="MSK6" s="171"/>
      <c r="MSL6" s="171"/>
      <c r="MSM6" s="171"/>
      <c r="MSN6" s="171"/>
      <c r="MSO6" s="171"/>
      <c r="MSP6" s="171"/>
      <c r="MSQ6" s="171"/>
      <c r="MSR6" s="171"/>
      <c r="MSS6" s="171"/>
      <c r="MST6" s="171"/>
      <c r="MSU6" s="171"/>
      <c r="MSV6" s="171"/>
      <c r="MSW6" s="171"/>
      <c r="MSX6" s="171"/>
      <c r="MSY6" s="171"/>
      <c r="MSZ6" s="171"/>
      <c r="MTA6" s="171"/>
      <c r="MTB6" s="171"/>
      <c r="MTC6" s="171"/>
      <c r="MTD6" s="171"/>
      <c r="MTE6" s="171"/>
      <c r="MTF6" s="171"/>
      <c r="MTG6" s="171"/>
      <c r="MTH6" s="171"/>
      <c r="MTI6" s="171"/>
      <c r="MTJ6" s="171"/>
      <c r="MTK6" s="171"/>
      <c r="MTL6" s="171"/>
      <c r="MTM6" s="171"/>
      <c r="MTN6" s="171"/>
      <c r="MTO6" s="171"/>
      <c r="MTP6" s="171"/>
      <c r="MTQ6" s="171"/>
      <c r="MTR6" s="171"/>
      <c r="MTS6" s="171"/>
      <c r="MTT6" s="171"/>
      <c r="MTU6" s="171"/>
      <c r="MTV6" s="171"/>
      <c r="MTW6" s="171"/>
      <c r="MTX6" s="171"/>
      <c r="MTY6" s="171"/>
      <c r="MTZ6" s="171"/>
      <c r="MUA6" s="171"/>
      <c r="MUB6" s="171"/>
      <c r="MUC6" s="171"/>
      <c r="MUD6" s="171"/>
      <c r="MUE6" s="171"/>
      <c r="MUF6" s="171"/>
      <c r="MUG6" s="171"/>
      <c r="MUH6" s="171"/>
      <c r="MUI6" s="171"/>
      <c r="MUJ6" s="171"/>
      <c r="MUK6" s="171"/>
      <c r="MUL6" s="171"/>
      <c r="MUM6" s="171"/>
      <c r="MUN6" s="171"/>
      <c r="MUO6" s="171"/>
      <c r="MUP6" s="171"/>
      <c r="MUQ6" s="171"/>
      <c r="MUR6" s="171"/>
      <c r="MUS6" s="171"/>
      <c r="MUT6" s="171"/>
      <c r="MUU6" s="171"/>
      <c r="MUV6" s="171"/>
      <c r="MUW6" s="171"/>
      <c r="MUX6" s="171"/>
      <c r="MUY6" s="171"/>
      <c r="MUZ6" s="171"/>
      <c r="MVA6" s="171"/>
      <c r="MVB6" s="171"/>
      <c r="MVC6" s="171"/>
      <c r="MVD6" s="171"/>
      <c r="MVE6" s="171"/>
      <c r="MVF6" s="171"/>
      <c r="MVG6" s="171"/>
      <c r="MVH6" s="171"/>
      <c r="MVI6" s="171"/>
      <c r="MVJ6" s="171"/>
      <c r="MVK6" s="171"/>
      <c r="MVL6" s="171"/>
      <c r="MVM6" s="171"/>
      <c r="MVN6" s="171"/>
      <c r="MVO6" s="171"/>
      <c r="MVP6" s="171"/>
      <c r="MVQ6" s="171"/>
      <c r="MVR6" s="171"/>
      <c r="MVS6" s="171"/>
      <c r="MVT6" s="171"/>
      <c r="MVU6" s="171"/>
      <c r="MVV6" s="171"/>
      <c r="MVW6" s="171"/>
      <c r="MVX6" s="171"/>
      <c r="MVY6" s="171"/>
      <c r="MVZ6" s="171"/>
      <c r="MWA6" s="171"/>
      <c r="MWB6" s="171"/>
      <c r="MWC6" s="171"/>
      <c r="MWD6" s="171"/>
      <c r="MWE6" s="171"/>
      <c r="MWF6" s="171"/>
      <c r="MWG6" s="171"/>
      <c r="MWH6" s="171"/>
      <c r="MWI6" s="171"/>
      <c r="MWJ6" s="171"/>
      <c r="MWK6" s="171"/>
      <c r="MWL6" s="171"/>
      <c r="MWM6" s="171"/>
      <c r="MWN6" s="171"/>
      <c r="MWO6" s="171"/>
      <c r="MWP6" s="171"/>
      <c r="MWQ6" s="171"/>
      <c r="MWR6" s="171"/>
      <c r="MWS6" s="171"/>
      <c r="MWT6" s="171"/>
      <c r="MWU6" s="171"/>
      <c r="MWV6" s="171"/>
      <c r="MWW6" s="171"/>
      <c r="MWX6" s="171"/>
      <c r="MWY6" s="171"/>
      <c r="MWZ6" s="171"/>
      <c r="MXA6" s="171"/>
      <c r="MXB6" s="171"/>
      <c r="MXC6" s="171"/>
      <c r="MXD6" s="171"/>
      <c r="MXE6" s="171"/>
      <c r="MXF6" s="171"/>
      <c r="MXG6" s="171"/>
      <c r="MXH6" s="171"/>
      <c r="MXI6" s="171"/>
      <c r="MXJ6" s="171"/>
      <c r="MXK6" s="171"/>
      <c r="MXL6" s="171"/>
      <c r="MXM6" s="171"/>
      <c r="MXN6" s="171"/>
      <c r="MXO6" s="171"/>
      <c r="MXP6" s="171"/>
      <c r="MXQ6" s="171"/>
      <c r="MXR6" s="171"/>
      <c r="MXS6" s="171"/>
      <c r="MXT6" s="171"/>
      <c r="MXU6" s="171"/>
      <c r="MXV6" s="171"/>
      <c r="MXW6" s="171"/>
      <c r="MXX6" s="171"/>
      <c r="MXY6" s="171"/>
      <c r="MXZ6" s="171"/>
      <c r="MYA6" s="171"/>
      <c r="MYB6" s="171"/>
      <c r="MYC6" s="171"/>
      <c r="MYD6" s="171"/>
      <c r="MYE6" s="171"/>
      <c r="MYF6" s="171"/>
      <c r="MYG6" s="171"/>
      <c r="MYH6" s="171"/>
      <c r="MYI6" s="171"/>
      <c r="MYJ6" s="171"/>
      <c r="MYK6" s="171"/>
      <c r="MYL6" s="171"/>
      <c r="MYM6" s="171"/>
      <c r="MYN6" s="171"/>
      <c r="MYO6" s="171"/>
      <c r="MYP6" s="171"/>
      <c r="MYQ6" s="171"/>
      <c r="MYR6" s="171"/>
      <c r="MYS6" s="171"/>
      <c r="MYT6" s="171"/>
      <c r="MYU6" s="171"/>
      <c r="MYV6" s="171"/>
      <c r="MYW6" s="171"/>
      <c r="MYX6" s="171"/>
      <c r="MYY6" s="171"/>
      <c r="MYZ6" s="171"/>
      <c r="MZA6" s="171"/>
      <c r="MZB6" s="171"/>
      <c r="MZC6" s="171"/>
      <c r="MZD6" s="171"/>
      <c r="MZE6" s="171"/>
      <c r="MZF6" s="171"/>
      <c r="MZG6" s="171"/>
      <c r="MZH6" s="171"/>
      <c r="MZI6" s="171"/>
      <c r="MZJ6" s="171"/>
      <c r="MZK6" s="171"/>
      <c r="MZL6" s="171"/>
      <c r="MZM6" s="171"/>
      <c r="MZN6" s="171"/>
      <c r="MZO6" s="171"/>
      <c r="MZP6" s="171"/>
      <c r="MZQ6" s="171"/>
      <c r="MZR6" s="171"/>
      <c r="MZS6" s="171"/>
      <c r="MZT6" s="171"/>
      <c r="MZU6" s="171"/>
      <c r="MZV6" s="171"/>
      <c r="MZW6" s="171"/>
      <c r="MZX6" s="171"/>
      <c r="MZY6" s="171"/>
      <c r="MZZ6" s="171"/>
      <c r="NAA6" s="171"/>
      <c r="NAB6" s="171"/>
      <c r="NAC6" s="171"/>
      <c r="NAD6" s="171"/>
      <c r="NAE6" s="171"/>
      <c r="NAF6" s="171"/>
      <c r="NAG6" s="171"/>
      <c r="NAH6" s="171"/>
      <c r="NAI6" s="171"/>
      <c r="NAJ6" s="171"/>
      <c r="NAK6" s="171"/>
      <c r="NAL6" s="171"/>
      <c r="NAM6" s="171"/>
      <c r="NAN6" s="171"/>
      <c r="NAO6" s="171"/>
      <c r="NAP6" s="171"/>
      <c r="NAQ6" s="171"/>
      <c r="NAR6" s="171"/>
      <c r="NAS6" s="171"/>
      <c r="NAT6" s="171"/>
      <c r="NAU6" s="171"/>
      <c r="NAV6" s="171"/>
      <c r="NAW6" s="171"/>
      <c r="NAX6" s="171"/>
      <c r="NAY6" s="171"/>
      <c r="NAZ6" s="171"/>
      <c r="NBA6" s="171"/>
      <c r="NBB6" s="171"/>
      <c r="NBC6" s="171"/>
      <c r="NBD6" s="171"/>
      <c r="NBE6" s="171"/>
      <c r="NBF6" s="171"/>
      <c r="NBG6" s="171"/>
      <c r="NBH6" s="171"/>
      <c r="NBI6" s="171"/>
      <c r="NBJ6" s="171"/>
      <c r="NBK6" s="171"/>
      <c r="NBL6" s="171"/>
      <c r="NBM6" s="171"/>
      <c r="NBN6" s="171"/>
      <c r="NBO6" s="171"/>
      <c r="NBP6" s="171"/>
      <c r="NBQ6" s="171"/>
      <c r="NBR6" s="171"/>
      <c r="NBS6" s="171"/>
      <c r="NBT6" s="171"/>
      <c r="NBU6" s="171"/>
      <c r="NBV6" s="171"/>
      <c r="NBW6" s="171"/>
      <c r="NBX6" s="171"/>
      <c r="NBY6" s="171"/>
      <c r="NBZ6" s="171"/>
      <c r="NCA6" s="171"/>
      <c r="NCB6" s="171"/>
      <c r="NCC6" s="171"/>
      <c r="NCD6" s="171"/>
      <c r="NCE6" s="171"/>
      <c r="NCF6" s="171"/>
      <c r="NCG6" s="171"/>
      <c r="NCH6" s="171"/>
      <c r="NCI6" s="171"/>
      <c r="NCJ6" s="171"/>
      <c r="NCK6" s="171"/>
      <c r="NCL6" s="171"/>
      <c r="NCM6" s="171"/>
      <c r="NCN6" s="171"/>
      <c r="NCO6" s="171"/>
      <c r="NCP6" s="171"/>
      <c r="NCQ6" s="171"/>
      <c r="NCR6" s="171"/>
      <c r="NCS6" s="171"/>
      <c r="NCT6" s="171"/>
      <c r="NCU6" s="171"/>
      <c r="NCV6" s="171"/>
      <c r="NCW6" s="171"/>
      <c r="NCX6" s="171"/>
      <c r="NCY6" s="171"/>
      <c r="NCZ6" s="171"/>
      <c r="NDA6" s="171"/>
      <c r="NDB6" s="171"/>
      <c r="NDC6" s="171"/>
      <c r="NDD6" s="171"/>
      <c r="NDE6" s="171"/>
      <c r="NDF6" s="171"/>
      <c r="NDG6" s="171"/>
      <c r="NDH6" s="171"/>
      <c r="NDI6" s="171"/>
      <c r="NDJ6" s="171"/>
      <c r="NDK6" s="171"/>
      <c r="NDL6" s="171"/>
      <c r="NDM6" s="171"/>
      <c r="NDN6" s="171"/>
      <c r="NDO6" s="171"/>
      <c r="NDP6" s="171"/>
      <c r="NDQ6" s="171"/>
      <c r="NDR6" s="171"/>
      <c r="NDS6" s="171"/>
      <c r="NDT6" s="171"/>
      <c r="NDU6" s="171"/>
      <c r="NDV6" s="171"/>
      <c r="NDW6" s="171"/>
      <c r="NDX6" s="171"/>
      <c r="NDY6" s="171"/>
      <c r="NDZ6" s="171"/>
      <c r="NEA6" s="171"/>
      <c r="NEB6" s="171"/>
      <c r="NEC6" s="171"/>
      <c r="NED6" s="171"/>
      <c r="NEE6" s="171"/>
      <c r="NEF6" s="171"/>
      <c r="NEG6" s="171"/>
      <c r="NEH6" s="171"/>
      <c r="NEI6" s="171"/>
      <c r="NEJ6" s="171"/>
      <c r="NEK6" s="171"/>
      <c r="NEL6" s="171"/>
      <c r="NEM6" s="171"/>
      <c r="NEN6" s="171"/>
      <c r="NEO6" s="171"/>
      <c r="NEP6" s="171"/>
      <c r="NEQ6" s="171"/>
      <c r="NER6" s="171"/>
      <c r="NES6" s="171"/>
      <c r="NET6" s="171"/>
      <c r="NEU6" s="171"/>
      <c r="NEV6" s="171"/>
      <c r="NEW6" s="171"/>
      <c r="NEX6" s="171"/>
      <c r="NEY6" s="171"/>
      <c r="NEZ6" s="171"/>
      <c r="NFA6" s="171"/>
      <c r="NFB6" s="171"/>
      <c r="NFC6" s="171"/>
      <c r="NFD6" s="171"/>
      <c r="NFE6" s="171"/>
      <c r="NFF6" s="171"/>
      <c r="NFG6" s="171"/>
      <c r="NFH6" s="171"/>
      <c r="NFI6" s="171"/>
      <c r="NFJ6" s="171"/>
      <c r="NFK6" s="171"/>
      <c r="NFL6" s="171"/>
      <c r="NFM6" s="171"/>
      <c r="NFN6" s="171"/>
      <c r="NFO6" s="171"/>
      <c r="NFP6" s="171"/>
      <c r="NFQ6" s="171"/>
      <c r="NFR6" s="171"/>
      <c r="NFS6" s="171"/>
      <c r="NFT6" s="171"/>
      <c r="NFU6" s="171"/>
      <c r="NFV6" s="171"/>
      <c r="NFW6" s="171"/>
      <c r="NFX6" s="171"/>
      <c r="NFY6" s="171"/>
      <c r="NFZ6" s="171"/>
      <c r="NGA6" s="171"/>
      <c r="NGB6" s="171"/>
      <c r="NGC6" s="171"/>
      <c r="NGD6" s="171"/>
      <c r="NGE6" s="171"/>
      <c r="NGF6" s="171"/>
      <c r="NGG6" s="171"/>
      <c r="NGH6" s="171"/>
      <c r="NGI6" s="171"/>
      <c r="NGJ6" s="171"/>
      <c r="NGK6" s="171"/>
      <c r="NGL6" s="171"/>
      <c r="NGM6" s="171"/>
      <c r="NGN6" s="171"/>
      <c r="NGO6" s="171"/>
      <c r="NGP6" s="171"/>
      <c r="NGQ6" s="171"/>
      <c r="NGR6" s="171"/>
      <c r="NGS6" s="171"/>
      <c r="NGT6" s="171"/>
      <c r="NGU6" s="171"/>
      <c r="NGV6" s="171"/>
      <c r="NGW6" s="171"/>
      <c r="NGX6" s="171"/>
      <c r="NGY6" s="171"/>
      <c r="NGZ6" s="171"/>
      <c r="NHA6" s="171"/>
      <c r="NHB6" s="171"/>
      <c r="NHC6" s="171"/>
      <c r="NHD6" s="171"/>
      <c r="NHE6" s="171"/>
      <c r="NHF6" s="171"/>
      <c r="NHG6" s="171"/>
      <c r="NHH6" s="171"/>
      <c r="NHI6" s="171"/>
      <c r="NHJ6" s="171"/>
      <c r="NHK6" s="171"/>
      <c r="NHL6" s="171"/>
      <c r="NHM6" s="171"/>
      <c r="NHN6" s="171"/>
      <c r="NHO6" s="171"/>
      <c r="NHP6" s="171"/>
      <c r="NHQ6" s="171"/>
      <c r="NHR6" s="171"/>
      <c r="NHS6" s="171"/>
      <c r="NHT6" s="171"/>
      <c r="NHU6" s="171"/>
      <c r="NHV6" s="171"/>
      <c r="NHW6" s="171"/>
      <c r="NHX6" s="171"/>
      <c r="NHY6" s="171"/>
      <c r="NHZ6" s="171"/>
      <c r="NIA6" s="171"/>
      <c r="NIB6" s="171"/>
      <c r="NIC6" s="171"/>
      <c r="NID6" s="171"/>
      <c r="NIE6" s="171"/>
      <c r="NIF6" s="171"/>
      <c r="NIG6" s="171"/>
      <c r="NIH6" s="171"/>
      <c r="NII6" s="171"/>
      <c r="NIJ6" s="171"/>
      <c r="NIK6" s="171"/>
      <c r="NIL6" s="171"/>
      <c r="NIM6" s="171"/>
      <c r="NIN6" s="171"/>
      <c r="NIO6" s="171"/>
      <c r="NIP6" s="171"/>
      <c r="NIQ6" s="171"/>
      <c r="NIR6" s="171"/>
      <c r="NIS6" s="171"/>
      <c r="NIT6" s="171"/>
      <c r="NIU6" s="171"/>
      <c r="NIV6" s="171"/>
      <c r="NIW6" s="171"/>
      <c r="NIX6" s="171"/>
      <c r="NIY6" s="171"/>
      <c r="NIZ6" s="171"/>
      <c r="NJA6" s="171"/>
      <c r="NJB6" s="171"/>
      <c r="NJC6" s="171"/>
      <c r="NJD6" s="171"/>
      <c r="NJE6" s="171"/>
      <c r="NJF6" s="171"/>
      <c r="NJG6" s="171"/>
      <c r="NJH6" s="171"/>
      <c r="NJI6" s="171"/>
      <c r="NJJ6" s="171"/>
      <c r="NJK6" s="171"/>
      <c r="NJL6" s="171"/>
      <c r="NJM6" s="171"/>
      <c r="NJN6" s="171"/>
      <c r="NJO6" s="171"/>
      <c r="NJP6" s="171"/>
      <c r="NJQ6" s="171"/>
      <c r="NJR6" s="171"/>
      <c r="NJS6" s="171"/>
      <c r="NJT6" s="171"/>
      <c r="NJU6" s="171"/>
      <c r="NJV6" s="171"/>
      <c r="NJW6" s="171"/>
      <c r="NJX6" s="171"/>
      <c r="NJY6" s="171"/>
      <c r="NJZ6" s="171"/>
      <c r="NKA6" s="171"/>
      <c r="NKB6" s="171"/>
      <c r="NKC6" s="171"/>
      <c r="NKD6" s="171"/>
      <c r="NKE6" s="171"/>
      <c r="NKF6" s="171"/>
      <c r="NKG6" s="171"/>
      <c r="NKH6" s="171"/>
      <c r="NKI6" s="171"/>
      <c r="NKJ6" s="171"/>
      <c r="NKK6" s="171"/>
      <c r="NKL6" s="171"/>
      <c r="NKM6" s="171"/>
      <c r="NKN6" s="171"/>
      <c r="NKO6" s="171"/>
      <c r="NKP6" s="171"/>
      <c r="NKQ6" s="171"/>
      <c r="NKR6" s="171"/>
      <c r="NKS6" s="171"/>
      <c r="NKT6" s="171"/>
      <c r="NKU6" s="171"/>
      <c r="NKV6" s="171"/>
      <c r="NKW6" s="171"/>
      <c r="NKX6" s="171"/>
      <c r="NKY6" s="171"/>
      <c r="NKZ6" s="171"/>
      <c r="NLA6" s="171"/>
      <c r="NLB6" s="171"/>
      <c r="NLC6" s="171"/>
      <c r="NLD6" s="171"/>
      <c r="NLE6" s="171"/>
      <c r="NLF6" s="171"/>
      <c r="NLG6" s="171"/>
      <c r="NLH6" s="171"/>
      <c r="NLI6" s="171"/>
      <c r="NLJ6" s="171"/>
      <c r="NLK6" s="171"/>
      <c r="NLL6" s="171"/>
      <c r="NLM6" s="171"/>
      <c r="NLN6" s="171"/>
      <c r="NLO6" s="171"/>
      <c r="NLP6" s="171"/>
      <c r="NLQ6" s="171"/>
      <c r="NLR6" s="171"/>
      <c r="NLS6" s="171"/>
      <c r="NLT6" s="171"/>
      <c r="NLU6" s="171"/>
      <c r="NLV6" s="171"/>
      <c r="NLW6" s="171"/>
      <c r="NLX6" s="171"/>
      <c r="NLY6" s="171"/>
      <c r="NLZ6" s="171"/>
      <c r="NMA6" s="171"/>
      <c r="NMB6" s="171"/>
      <c r="NMC6" s="171"/>
      <c r="NMD6" s="171"/>
      <c r="NME6" s="171"/>
      <c r="NMF6" s="171"/>
      <c r="NMG6" s="171"/>
      <c r="NMH6" s="171"/>
      <c r="NMI6" s="171"/>
      <c r="NMJ6" s="171"/>
      <c r="NMK6" s="171"/>
      <c r="NML6" s="171"/>
      <c r="NMM6" s="171"/>
      <c r="NMN6" s="171"/>
      <c r="NMO6" s="171"/>
      <c r="NMP6" s="171"/>
      <c r="NMQ6" s="171"/>
      <c r="NMR6" s="171"/>
      <c r="NMS6" s="171"/>
      <c r="NMT6" s="171"/>
      <c r="NMU6" s="171"/>
      <c r="NMV6" s="171"/>
      <c r="NMW6" s="171"/>
      <c r="NMX6" s="171"/>
      <c r="NMY6" s="171"/>
      <c r="NMZ6" s="171"/>
      <c r="NNA6" s="171"/>
      <c r="NNB6" s="171"/>
      <c r="NNC6" s="171"/>
      <c r="NND6" s="171"/>
      <c r="NNE6" s="171"/>
      <c r="NNF6" s="171"/>
      <c r="NNG6" s="171"/>
      <c r="NNH6" s="171"/>
      <c r="NNI6" s="171"/>
      <c r="NNJ6" s="171"/>
      <c r="NNK6" s="171"/>
      <c r="NNL6" s="171"/>
      <c r="NNM6" s="171"/>
      <c r="NNN6" s="171"/>
      <c r="NNO6" s="171"/>
      <c r="NNP6" s="171"/>
      <c r="NNQ6" s="171"/>
      <c r="NNR6" s="171"/>
      <c r="NNS6" s="171"/>
      <c r="NNT6" s="171"/>
      <c r="NNU6" s="171"/>
      <c r="NNV6" s="171"/>
      <c r="NNW6" s="171"/>
      <c r="NNX6" s="171"/>
      <c r="NNY6" s="171"/>
      <c r="NNZ6" s="171"/>
      <c r="NOA6" s="171"/>
      <c r="NOB6" s="171"/>
      <c r="NOC6" s="171"/>
      <c r="NOD6" s="171"/>
      <c r="NOE6" s="171"/>
      <c r="NOF6" s="171"/>
      <c r="NOG6" s="171"/>
      <c r="NOH6" s="171"/>
      <c r="NOI6" s="171"/>
      <c r="NOJ6" s="171"/>
      <c r="NOK6" s="171"/>
      <c r="NOL6" s="171"/>
      <c r="NOM6" s="171"/>
      <c r="NON6" s="171"/>
      <c r="NOO6" s="171"/>
      <c r="NOP6" s="171"/>
      <c r="NOQ6" s="171"/>
      <c r="NOR6" s="171"/>
      <c r="NOS6" s="171"/>
      <c r="NOT6" s="171"/>
      <c r="NOU6" s="171"/>
      <c r="NOV6" s="171"/>
      <c r="NOW6" s="171"/>
      <c r="NOX6" s="171"/>
      <c r="NOY6" s="171"/>
      <c r="NOZ6" s="171"/>
      <c r="NPA6" s="171"/>
      <c r="NPB6" s="171"/>
      <c r="NPC6" s="171"/>
      <c r="NPD6" s="171"/>
      <c r="NPE6" s="171"/>
      <c r="NPF6" s="171"/>
      <c r="NPG6" s="171"/>
      <c r="NPH6" s="171"/>
      <c r="NPI6" s="171"/>
      <c r="NPJ6" s="171"/>
      <c r="NPK6" s="171"/>
      <c r="NPL6" s="171"/>
      <c r="NPM6" s="171"/>
      <c r="NPN6" s="171"/>
      <c r="NPO6" s="171"/>
      <c r="NPP6" s="171"/>
      <c r="NPQ6" s="171"/>
      <c r="NPR6" s="171"/>
      <c r="NPS6" s="171"/>
      <c r="NPT6" s="171"/>
      <c r="NPU6" s="171"/>
      <c r="NPV6" s="171"/>
      <c r="NPW6" s="171"/>
      <c r="NPX6" s="171"/>
      <c r="NPY6" s="171"/>
      <c r="NPZ6" s="171"/>
      <c r="NQA6" s="171"/>
      <c r="NQB6" s="171"/>
      <c r="NQC6" s="171"/>
      <c r="NQD6" s="171"/>
      <c r="NQE6" s="171"/>
      <c r="NQF6" s="171"/>
      <c r="NQG6" s="171"/>
      <c r="NQH6" s="171"/>
      <c r="NQI6" s="171"/>
      <c r="NQJ6" s="171"/>
      <c r="NQK6" s="171"/>
      <c r="NQL6" s="171"/>
      <c r="NQM6" s="171"/>
      <c r="NQN6" s="171"/>
      <c r="NQO6" s="171"/>
      <c r="NQP6" s="171"/>
      <c r="NQQ6" s="171"/>
      <c r="NQR6" s="171"/>
      <c r="NQS6" s="171"/>
      <c r="NQT6" s="171"/>
      <c r="NQU6" s="171"/>
      <c r="NQV6" s="171"/>
      <c r="NQW6" s="171"/>
      <c r="NQX6" s="171"/>
      <c r="NQY6" s="171"/>
      <c r="NQZ6" s="171"/>
      <c r="NRA6" s="171"/>
      <c r="NRB6" s="171"/>
      <c r="NRC6" s="171"/>
      <c r="NRD6" s="171"/>
      <c r="NRE6" s="171"/>
      <c r="NRF6" s="171"/>
      <c r="NRG6" s="171"/>
      <c r="NRH6" s="171"/>
      <c r="NRI6" s="171"/>
      <c r="NRJ6" s="171"/>
      <c r="NRK6" s="171"/>
      <c r="NRL6" s="171"/>
      <c r="NRM6" s="171"/>
      <c r="NRN6" s="171"/>
      <c r="NRO6" s="171"/>
      <c r="NRP6" s="171"/>
      <c r="NRQ6" s="171"/>
      <c r="NRR6" s="171"/>
      <c r="NRS6" s="171"/>
      <c r="NRT6" s="171"/>
      <c r="NRU6" s="171"/>
      <c r="NRV6" s="171"/>
      <c r="NRW6" s="171"/>
      <c r="NRX6" s="171"/>
      <c r="NRY6" s="171"/>
      <c r="NRZ6" s="171"/>
      <c r="NSA6" s="171"/>
      <c r="NSB6" s="171"/>
      <c r="NSC6" s="171"/>
      <c r="NSD6" s="171"/>
      <c r="NSE6" s="171"/>
      <c r="NSF6" s="171"/>
      <c r="NSG6" s="171"/>
      <c r="NSH6" s="171"/>
      <c r="NSI6" s="171"/>
      <c r="NSJ6" s="171"/>
      <c r="NSK6" s="171"/>
      <c r="NSL6" s="171"/>
      <c r="NSM6" s="171"/>
      <c r="NSN6" s="171"/>
      <c r="NSO6" s="171"/>
      <c r="NSP6" s="171"/>
      <c r="NSQ6" s="171"/>
      <c r="NSR6" s="171"/>
      <c r="NSS6" s="171"/>
      <c r="NST6" s="171"/>
      <c r="NSU6" s="171"/>
      <c r="NSV6" s="171"/>
      <c r="NSW6" s="171"/>
      <c r="NSX6" s="171"/>
      <c r="NSY6" s="171"/>
      <c r="NSZ6" s="171"/>
      <c r="NTA6" s="171"/>
      <c r="NTB6" s="171"/>
      <c r="NTC6" s="171"/>
      <c r="NTD6" s="171"/>
      <c r="NTE6" s="171"/>
      <c r="NTF6" s="171"/>
      <c r="NTG6" s="171"/>
      <c r="NTH6" s="171"/>
      <c r="NTI6" s="171"/>
      <c r="NTJ6" s="171"/>
      <c r="NTK6" s="171"/>
      <c r="NTL6" s="171"/>
      <c r="NTM6" s="171"/>
      <c r="NTN6" s="171"/>
      <c r="NTO6" s="171"/>
      <c r="NTP6" s="171"/>
      <c r="NTQ6" s="171"/>
      <c r="NTR6" s="171"/>
      <c r="NTS6" s="171"/>
      <c r="NTT6" s="171"/>
      <c r="NTU6" s="171"/>
      <c r="NTV6" s="171"/>
      <c r="NTW6" s="171"/>
      <c r="NTX6" s="171"/>
      <c r="NTY6" s="171"/>
      <c r="NTZ6" s="171"/>
      <c r="NUA6" s="171"/>
      <c r="NUB6" s="171"/>
      <c r="NUC6" s="171"/>
      <c r="NUD6" s="171"/>
      <c r="NUE6" s="171"/>
      <c r="NUF6" s="171"/>
      <c r="NUG6" s="171"/>
      <c r="NUH6" s="171"/>
      <c r="NUI6" s="171"/>
      <c r="NUJ6" s="171"/>
      <c r="NUK6" s="171"/>
      <c r="NUL6" s="171"/>
      <c r="NUM6" s="171"/>
      <c r="NUN6" s="171"/>
      <c r="NUO6" s="171"/>
      <c r="NUP6" s="171"/>
      <c r="NUQ6" s="171"/>
      <c r="NUR6" s="171"/>
      <c r="NUS6" s="171"/>
      <c r="NUT6" s="171"/>
      <c r="NUU6" s="171"/>
      <c r="NUV6" s="171"/>
      <c r="NUW6" s="171"/>
      <c r="NUX6" s="171"/>
      <c r="NUY6" s="171"/>
      <c r="NUZ6" s="171"/>
      <c r="NVA6" s="171"/>
      <c r="NVB6" s="171"/>
      <c r="NVC6" s="171"/>
      <c r="NVD6" s="171"/>
      <c r="NVE6" s="171"/>
      <c r="NVF6" s="171"/>
      <c r="NVG6" s="171"/>
      <c r="NVH6" s="171"/>
      <c r="NVI6" s="171"/>
      <c r="NVJ6" s="171"/>
      <c r="NVK6" s="171"/>
      <c r="NVL6" s="171"/>
      <c r="NVM6" s="171"/>
      <c r="NVN6" s="171"/>
      <c r="NVO6" s="171"/>
      <c r="NVP6" s="171"/>
      <c r="NVQ6" s="171"/>
      <c r="NVR6" s="171"/>
      <c r="NVS6" s="171"/>
      <c r="NVT6" s="171"/>
      <c r="NVU6" s="171"/>
      <c r="NVV6" s="171"/>
      <c r="NVW6" s="171"/>
      <c r="NVX6" s="171"/>
      <c r="NVY6" s="171"/>
      <c r="NVZ6" s="171"/>
      <c r="NWA6" s="171"/>
      <c r="NWB6" s="171"/>
      <c r="NWC6" s="171"/>
      <c r="NWD6" s="171"/>
      <c r="NWE6" s="171"/>
      <c r="NWF6" s="171"/>
      <c r="NWG6" s="171"/>
      <c r="NWH6" s="171"/>
      <c r="NWI6" s="171"/>
      <c r="NWJ6" s="171"/>
      <c r="NWK6" s="171"/>
      <c r="NWL6" s="171"/>
      <c r="NWM6" s="171"/>
      <c r="NWN6" s="171"/>
      <c r="NWO6" s="171"/>
      <c r="NWP6" s="171"/>
      <c r="NWQ6" s="171"/>
      <c r="NWR6" s="171"/>
      <c r="NWS6" s="171"/>
      <c r="NWT6" s="171"/>
      <c r="NWU6" s="171"/>
      <c r="NWV6" s="171"/>
      <c r="NWW6" s="171"/>
      <c r="NWX6" s="171"/>
      <c r="NWY6" s="171"/>
      <c r="NWZ6" s="171"/>
      <c r="NXA6" s="171"/>
      <c r="NXB6" s="171"/>
      <c r="NXC6" s="171"/>
      <c r="NXD6" s="171"/>
      <c r="NXE6" s="171"/>
      <c r="NXF6" s="171"/>
      <c r="NXG6" s="171"/>
      <c r="NXH6" s="171"/>
      <c r="NXI6" s="171"/>
      <c r="NXJ6" s="171"/>
      <c r="NXK6" s="171"/>
      <c r="NXL6" s="171"/>
      <c r="NXM6" s="171"/>
      <c r="NXN6" s="171"/>
      <c r="NXO6" s="171"/>
      <c r="NXP6" s="171"/>
      <c r="NXQ6" s="171"/>
      <c r="NXR6" s="171"/>
      <c r="NXS6" s="171"/>
      <c r="NXT6" s="171"/>
      <c r="NXU6" s="171"/>
      <c r="NXV6" s="171"/>
      <c r="NXW6" s="171"/>
      <c r="NXX6" s="171"/>
      <c r="NXY6" s="171"/>
      <c r="NXZ6" s="171"/>
      <c r="NYA6" s="171"/>
      <c r="NYB6" s="171"/>
      <c r="NYC6" s="171"/>
      <c r="NYD6" s="171"/>
      <c r="NYE6" s="171"/>
      <c r="NYF6" s="171"/>
      <c r="NYG6" s="171"/>
      <c r="NYH6" s="171"/>
      <c r="NYI6" s="171"/>
      <c r="NYJ6" s="171"/>
      <c r="NYK6" s="171"/>
      <c r="NYL6" s="171"/>
      <c r="NYM6" s="171"/>
      <c r="NYN6" s="171"/>
      <c r="NYO6" s="171"/>
      <c r="NYP6" s="171"/>
      <c r="NYQ6" s="171"/>
      <c r="NYR6" s="171"/>
      <c r="NYS6" s="171"/>
      <c r="NYT6" s="171"/>
      <c r="NYU6" s="171"/>
      <c r="NYV6" s="171"/>
      <c r="NYW6" s="171"/>
      <c r="NYX6" s="171"/>
      <c r="NYY6" s="171"/>
      <c r="NYZ6" s="171"/>
      <c r="NZA6" s="171"/>
      <c r="NZB6" s="171"/>
      <c r="NZC6" s="171"/>
      <c r="NZD6" s="171"/>
      <c r="NZE6" s="171"/>
      <c r="NZF6" s="171"/>
      <c r="NZG6" s="171"/>
      <c r="NZH6" s="171"/>
      <c r="NZI6" s="171"/>
      <c r="NZJ6" s="171"/>
      <c r="NZK6" s="171"/>
      <c r="NZL6" s="171"/>
      <c r="NZM6" s="171"/>
      <c r="NZN6" s="171"/>
      <c r="NZO6" s="171"/>
      <c r="NZP6" s="171"/>
      <c r="NZQ6" s="171"/>
      <c r="NZR6" s="171"/>
      <c r="NZS6" s="171"/>
      <c r="NZT6" s="171"/>
      <c r="NZU6" s="171"/>
      <c r="NZV6" s="171"/>
      <c r="NZW6" s="171"/>
      <c r="NZX6" s="171"/>
      <c r="NZY6" s="171"/>
      <c r="NZZ6" s="171"/>
      <c r="OAA6" s="171"/>
      <c r="OAB6" s="171"/>
      <c r="OAC6" s="171"/>
      <c r="OAD6" s="171"/>
      <c r="OAE6" s="171"/>
      <c r="OAF6" s="171"/>
      <c r="OAG6" s="171"/>
      <c r="OAH6" s="171"/>
      <c r="OAI6" s="171"/>
      <c r="OAJ6" s="171"/>
      <c r="OAK6" s="171"/>
      <c r="OAL6" s="171"/>
      <c r="OAM6" s="171"/>
      <c r="OAN6" s="171"/>
      <c r="OAO6" s="171"/>
      <c r="OAP6" s="171"/>
      <c r="OAQ6" s="171"/>
      <c r="OAR6" s="171"/>
      <c r="OAS6" s="171"/>
      <c r="OAT6" s="171"/>
      <c r="OAU6" s="171"/>
      <c r="OAV6" s="171"/>
      <c r="OAW6" s="171"/>
      <c r="OAX6" s="171"/>
      <c r="OAY6" s="171"/>
      <c r="OAZ6" s="171"/>
      <c r="OBA6" s="171"/>
      <c r="OBB6" s="171"/>
      <c r="OBC6" s="171"/>
      <c r="OBD6" s="171"/>
      <c r="OBE6" s="171"/>
      <c r="OBF6" s="171"/>
      <c r="OBG6" s="171"/>
      <c r="OBH6" s="171"/>
      <c r="OBI6" s="171"/>
      <c r="OBJ6" s="171"/>
      <c r="OBK6" s="171"/>
      <c r="OBL6" s="171"/>
      <c r="OBM6" s="171"/>
      <c r="OBN6" s="171"/>
      <c r="OBO6" s="171"/>
      <c r="OBP6" s="171"/>
      <c r="OBQ6" s="171"/>
      <c r="OBR6" s="171"/>
      <c r="OBS6" s="171"/>
      <c r="OBT6" s="171"/>
      <c r="OBU6" s="171"/>
      <c r="OBV6" s="171"/>
      <c r="OBW6" s="171"/>
      <c r="OBX6" s="171"/>
      <c r="OBY6" s="171"/>
      <c r="OBZ6" s="171"/>
      <c r="OCA6" s="171"/>
      <c r="OCB6" s="171"/>
      <c r="OCC6" s="171"/>
      <c r="OCD6" s="171"/>
      <c r="OCE6" s="171"/>
      <c r="OCF6" s="171"/>
      <c r="OCG6" s="171"/>
      <c r="OCH6" s="171"/>
      <c r="OCI6" s="171"/>
      <c r="OCJ6" s="171"/>
      <c r="OCK6" s="171"/>
      <c r="OCL6" s="171"/>
      <c r="OCM6" s="171"/>
      <c r="OCN6" s="171"/>
      <c r="OCO6" s="171"/>
      <c r="OCP6" s="171"/>
      <c r="OCQ6" s="171"/>
      <c r="OCR6" s="171"/>
      <c r="OCS6" s="171"/>
      <c r="OCT6" s="171"/>
      <c r="OCU6" s="171"/>
      <c r="OCV6" s="171"/>
      <c r="OCW6" s="171"/>
      <c r="OCX6" s="171"/>
      <c r="OCY6" s="171"/>
      <c r="OCZ6" s="171"/>
      <c r="ODA6" s="171"/>
      <c r="ODB6" s="171"/>
      <c r="ODC6" s="171"/>
      <c r="ODD6" s="171"/>
      <c r="ODE6" s="171"/>
      <c r="ODF6" s="171"/>
      <c r="ODG6" s="171"/>
      <c r="ODH6" s="171"/>
      <c r="ODI6" s="171"/>
      <c r="ODJ6" s="171"/>
      <c r="ODK6" s="171"/>
      <c r="ODL6" s="171"/>
      <c r="ODM6" s="171"/>
      <c r="ODN6" s="171"/>
      <c r="ODO6" s="171"/>
      <c r="ODP6" s="171"/>
      <c r="ODQ6" s="171"/>
      <c r="ODR6" s="171"/>
      <c r="ODS6" s="171"/>
      <c r="ODT6" s="171"/>
      <c r="ODU6" s="171"/>
      <c r="ODV6" s="171"/>
      <c r="ODW6" s="171"/>
      <c r="ODX6" s="171"/>
      <c r="ODY6" s="171"/>
      <c r="ODZ6" s="171"/>
      <c r="OEA6" s="171"/>
      <c r="OEB6" s="171"/>
      <c r="OEC6" s="171"/>
      <c r="OED6" s="171"/>
      <c r="OEE6" s="171"/>
      <c r="OEF6" s="171"/>
      <c r="OEG6" s="171"/>
      <c r="OEH6" s="171"/>
      <c r="OEI6" s="171"/>
      <c r="OEJ6" s="171"/>
      <c r="OEK6" s="171"/>
      <c r="OEL6" s="171"/>
      <c r="OEM6" s="171"/>
      <c r="OEN6" s="171"/>
      <c r="OEO6" s="171"/>
      <c r="OEP6" s="171"/>
      <c r="OEQ6" s="171"/>
      <c r="OER6" s="171"/>
      <c r="OES6" s="171"/>
      <c r="OET6" s="171"/>
      <c r="OEU6" s="171"/>
      <c r="OEV6" s="171"/>
      <c r="OEW6" s="171"/>
      <c r="OEX6" s="171"/>
      <c r="OEY6" s="171"/>
      <c r="OEZ6" s="171"/>
      <c r="OFA6" s="171"/>
      <c r="OFB6" s="171"/>
      <c r="OFC6" s="171"/>
      <c r="OFD6" s="171"/>
      <c r="OFE6" s="171"/>
      <c r="OFF6" s="171"/>
      <c r="OFG6" s="171"/>
      <c r="OFH6" s="171"/>
      <c r="OFI6" s="171"/>
      <c r="OFJ6" s="171"/>
      <c r="OFK6" s="171"/>
      <c r="OFL6" s="171"/>
      <c r="OFM6" s="171"/>
      <c r="OFN6" s="171"/>
      <c r="OFO6" s="171"/>
      <c r="OFP6" s="171"/>
      <c r="OFQ6" s="171"/>
      <c r="OFR6" s="171"/>
      <c r="OFS6" s="171"/>
      <c r="OFT6" s="171"/>
      <c r="OFU6" s="171"/>
      <c r="OFV6" s="171"/>
      <c r="OFW6" s="171"/>
      <c r="OFX6" s="171"/>
      <c r="OFY6" s="171"/>
      <c r="OFZ6" s="171"/>
      <c r="OGA6" s="171"/>
      <c r="OGB6" s="171"/>
      <c r="OGC6" s="171"/>
      <c r="OGD6" s="171"/>
      <c r="OGE6" s="171"/>
      <c r="OGF6" s="171"/>
      <c r="OGG6" s="171"/>
      <c r="OGH6" s="171"/>
      <c r="OGI6" s="171"/>
      <c r="OGJ6" s="171"/>
      <c r="OGK6" s="171"/>
      <c r="OGL6" s="171"/>
      <c r="OGM6" s="171"/>
      <c r="OGN6" s="171"/>
      <c r="OGO6" s="171"/>
      <c r="OGP6" s="171"/>
      <c r="OGQ6" s="171"/>
      <c r="OGR6" s="171"/>
      <c r="OGS6" s="171"/>
      <c r="OGT6" s="171"/>
      <c r="OGU6" s="171"/>
      <c r="OGV6" s="171"/>
      <c r="OGW6" s="171"/>
      <c r="OGX6" s="171"/>
      <c r="OGY6" s="171"/>
      <c r="OGZ6" s="171"/>
      <c r="OHA6" s="171"/>
      <c r="OHB6" s="171"/>
      <c r="OHC6" s="171"/>
      <c r="OHD6" s="171"/>
      <c r="OHE6" s="171"/>
      <c r="OHF6" s="171"/>
      <c r="OHG6" s="171"/>
      <c r="OHH6" s="171"/>
      <c r="OHI6" s="171"/>
      <c r="OHJ6" s="171"/>
      <c r="OHK6" s="171"/>
      <c r="OHL6" s="171"/>
      <c r="OHM6" s="171"/>
      <c r="OHN6" s="171"/>
      <c r="OHO6" s="171"/>
      <c r="OHP6" s="171"/>
      <c r="OHQ6" s="171"/>
      <c r="OHR6" s="171"/>
      <c r="OHS6" s="171"/>
      <c r="OHT6" s="171"/>
      <c r="OHU6" s="171"/>
      <c r="OHV6" s="171"/>
      <c r="OHW6" s="171"/>
      <c r="OHX6" s="171"/>
      <c r="OHY6" s="171"/>
      <c r="OHZ6" s="171"/>
      <c r="OIA6" s="171"/>
      <c r="OIB6" s="171"/>
      <c r="OIC6" s="171"/>
      <c r="OID6" s="171"/>
      <c r="OIE6" s="171"/>
      <c r="OIF6" s="171"/>
      <c r="OIG6" s="171"/>
      <c r="OIH6" s="171"/>
      <c r="OII6" s="171"/>
      <c r="OIJ6" s="171"/>
      <c r="OIK6" s="171"/>
      <c r="OIL6" s="171"/>
      <c r="OIM6" s="171"/>
      <c r="OIN6" s="171"/>
      <c r="OIO6" s="171"/>
      <c r="OIP6" s="171"/>
      <c r="OIQ6" s="171"/>
      <c r="OIR6" s="171"/>
      <c r="OIS6" s="171"/>
      <c r="OIT6" s="171"/>
      <c r="OIU6" s="171"/>
      <c r="OIV6" s="171"/>
      <c r="OIW6" s="171"/>
      <c r="OIX6" s="171"/>
      <c r="OIY6" s="171"/>
      <c r="OIZ6" s="171"/>
      <c r="OJA6" s="171"/>
      <c r="OJB6" s="171"/>
      <c r="OJC6" s="171"/>
      <c r="OJD6" s="171"/>
      <c r="OJE6" s="171"/>
      <c r="OJF6" s="171"/>
      <c r="OJG6" s="171"/>
      <c r="OJH6" s="171"/>
      <c r="OJI6" s="171"/>
      <c r="OJJ6" s="171"/>
      <c r="OJK6" s="171"/>
      <c r="OJL6" s="171"/>
      <c r="OJM6" s="171"/>
      <c r="OJN6" s="171"/>
      <c r="OJO6" s="171"/>
      <c r="OJP6" s="171"/>
      <c r="OJQ6" s="171"/>
      <c r="OJR6" s="171"/>
      <c r="OJS6" s="171"/>
      <c r="OJT6" s="171"/>
      <c r="OJU6" s="171"/>
      <c r="OJV6" s="171"/>
      <c r="OJW6" s="171"/>
      <c r="OJX6" s="171"/>
      <c r="OJY6" s="171"/>
      <c r="OJZ6" s="171"/>
      <c r="OKA6" s="171"/>
      <c r="OKB6" s="171"/>
      <c r="OKC6" s="171"/>
      <c r="OKD6" s="171"/>
      <c r="OKE6" s="171"/>
      <c r="OKF6" s="171"/>
      <c r="OKG6" s="171"/>
      <c r="OKH6" s="171"/>
      <c r="OKI6" s="171"/>
      <c r="OKJ6" s="171"/>
      <c r="OKK6" s="171"/>
      <c r="OKL6" s="171"/>
      <c r="OKM6" s="171"/>
      <c r="OKN6" s="171"/>
      <c r="OKO6" s="171"/>
      <c r="OKP6" s="171"/>
      <c r="OKQ6" s="171"/>
      <c r="OKR6" s="171"/>
      <c r="OKS6" s="171"/>
      <c r="OKT6" s="171"/>
      <c r="OKU6" s="171"/>
      <c r="OKV6" s="171"/>
      <c r="OKW6" s="171"/>
      <c r="OKX6" s="171"/>
      <c r="OKY6" s="171"/>
      <c r="OKZ6" s="171"/>
      <c r="OLA6" s="171"/>
      <c r="OLB6" s="171"/>
      <c r="OLC6" s="171"/>
      <c r="OLD6" s="171"/>
      <c r="OLE6" s="171"/>
      <c r="OLF6" s="171"/>
      <c r="OLG6" s="171"/>
      <c r="OLH6" s="171"/>
      <c r="OLI6" s="171"/>
      <c r="OLJ6" s="171"/>
      <c r="OLK6" s="171"/>
      <c r="OLL6" s="171"/>
      <c r="OLM6" s="171"/>
      <c r="OLN6" s="171"/>
      <c r="OLO6" s="171"/>
      <c r="OLP6" s="171"/>
      <c r="OLQ6" s="171"/>
      <c r="OLR6" s="171"/>
      <c r="OLS6" s="171"/>
      <c r="OLT6" s="171"/>
      <c r="OLU6" s="171"/>
      <c r="OLV6" s="171"/>
      <c r="OLW6" s="171"/>
      <c r="OLX6" s="171"/>
      <c r="OLY6" s="171"/>
      <c r="OLZ6" s="171"/>
      <c r="OMA6" s="171"/>
      <c r="OMB6" s="171"/>
      <c r="OMC6" s="171"/>
      <c r="OMD6" s="171"/>
      <c r="OME6" s="171"/>
      <c r="OMF6" s="171"/>
      <c r="OMG6" s="171"/>
      <c r="OMH6" s="171"/>
      <c r="OMI6" s="171"/>
      <c r="OMJ6" s="171"/>
      <c r="OMK6" s="171"/>
      <c r="OML6" s="171"/>
      <c r="OMM6" s="171"/>
      <c r="OMN6" s="171"/>
      <c r="OMO6" s="171"/>
      <c r="OMP6" s="171"/>
      <c r="OMQ6" s="171"/>
      <c r="OMR6" s="171"/>
      <c r="OMS6" s="171"/>
      <c r="OMT6" s="171"/>
      <c r="OMU6" s="171"/>
      <c r="OMV6" s="171"/>
      <c r="OMW6" s="171"/>
      <c r="OMX6" s="171"/>
      <c r="OMY6" s="171"/>
      <c r="OMZ6" s="171"/>
      <c r="ONA6" s="171"/>
      <c r="ONB6" s="171"/>
      <c r="ONC6" s="171"/>
      <c r="OND6" s="171"/>
      <c r="ONE6" s="171"/>
      <c r="ONF6" s="171"/>
      <c r="ONG6" s="171"/>
      <c r="ONH6" s="171"/>
      <c r="ONI6" s="171"/>
      <c r="ONJ6" s="171"/>
      <c r="ONK6" s="171"/>
      <c r="ONL6" s="171"/>
      <c r="ONM6" s="171"/>
      <c r="ONN6" s="171"/>
      <c r="ONO6" s="171"/>
      <c r="ONP6" s="171"/>
      <c r="ONQ6" s="171"/>
      <c r="ONR6" s="171"/>
      <c r="ONS6" s="171"/>
      <c r="ONT6" s="171"/>
      <c r="ONU6" s="171"/>
      <c r="ONV6" s="171"/>
      <c r="ONW6" s="171"/>
      <c r="ONX6" s="171"/>
      <c r="ONY6" s="171"/>
      <c r="ONZ6" s="171"/>
      <c r="OOA6" s="171"/>
      <c r="OOB6" s="171"/>
      <c r="OOC6" s="171"/>
      <c r="OOD6" s="171"/>
      <c r="OOE6" s="171"/>
      <c r="OOF6" s="171"/>
      <c r="OOG6" s="171"/>
      <c r="OOH6" s="171"/>
      <c r="OOI6" s="171"/>
      <c r="OOJ6" s="171"/>
      <c r="OOK6" s="171"/>
      <c r="OOL6" s="171"/>
      <c r="OOM6" s="171"/>
      <c r="OON6" s="171"/>
      <c r="OOO6" s="171"/>
      <c r="OOP6" s="171"/>
      <c r="OOQ6" s="171"/>
      <c r="OOR6" s="171"/>
      <c r="OOS6" s="171"/>
      <c r="OOT6" s="171"/>
      <c r="OOU6" s="171"/>
      <c r="OOV6" s="171"/>
      <c r="OOW6" s="171"/>
      <c r="OOX6" s="171"/>
      <c r="OOY6" s="171"/>
      <c r="OOZ6" s="171"/>
      <c r="OPA6" s="171"/>
      <c r="OPB6" s="171"/>
      <c r="OPC6" s="171"/>
      <c r="OPD6" s="171"/>
      <c r="OPE6" s="171"/>
      <c r="OPF6" s="171"/>
      <c r="OPG6" s="171"/>
      <c r="OPH6" s="171"/>
      <c r="OPI6" s="171"/>
      <c r="OPJ6" s="171"/>
      <c r="OPK6" s="171"/>
      <c r="OPL6" s="171"/>
      <c r="OPM6" s="171"/>
      <c r="OPN6" s="171"/>
      <c r="OPO6" s="171"/>
      <c r="OPP6" s="171"/>
      <c r="OPQ6" s="171"/>
      <c r="OPR6" s="171"/>
      <c r="OPS6" s="171"/>
      <c r="OPT6" s="171"/>
      <c r="OPU6" s="171"/>
      <c r="OPV6" s="171"/>
      <c r="OPW6" s="171"/>
      <c r="OPX6" s="171"/>
      <c r="OPY6" s="171"/>
      <c r="OPZ6" s="171"/>
      <c r="OQA6" s="171"/>
      <c r="OQB6" s="171"/>
      <c r="OQC6" s="171"/>
      <c r="OQD6" s="171"/>
      <c r="OQE6" s="171"/>
      <c r="OQF6" s="171"/>
      <c r="OQG6" s="171"/>
      <c r="OQH6" s="171"/>
      <c r="OQI6" s="171"/>
      <c r="OQJ6" s="171"/>
      <c r="OQK6" s="171"/>
      <c r="OQL6" s="171"/>
      <c r="OQM6" s="171"/>
      <c r="OQN6" s="171"/>
      <c r="OQO6" s="171"/>
      <c r="OQP6" s="171"/>
      <c r="OQQ6" s="171"/>
      <c r="OQR6" s="171"/>
      <c r="OQS6" s="171"/>
      <c r="OQT6" s="171"/>
      <c r="OQU6" s="171"/>
      <c r="OQV6" s="171"/>
      <c r="OQW6" s="171"/>
      <c r="OQX6" s="171"/>
      <c r="OQY6" s="171"/>
      <c r="OQZ6" s="171"/>
      <c r="ORA6" s="171"/>
      <c r="ORB6" s="171"/>
      <c r="ORC6" s="171"/>
      <c r="ORD6" s="171"/>
      <c r="ORE6" s="171"/>
      <c r="ORF6" s="171"/>
      <c r="ORG6" s="171"/>
      <c r="ORH6" s="171"/>
      <c r="ORI6" s="171"/>
      <c r="ORJ6" s="171"/>
      <c r="ORK6" s="171"/>
      <c r="ORL6" s="171"/>
      <c r="ORM6" s="171"/>
      <c r="ORN6" s="171"/>
      <c r="ORO6" s="171"/>
      <c r="ORP6" s="171"/>
      <c r="ORQ6" s="171"/>
      <c r="ORR6" s="171"/>
      <c r="ORS6" s="171"/>
      <c r="ORT6" s="171"/>
      <c r="ORU6" s="171"/>
      <c r="ORV6" s="171"/>
      <c r="ORW6" s="171"/>
      <c r="ORX6" s="171"/>
      <c r="ORY6" s="171"/>
      <c r="ORZ6" s="171"/>
      <c r="OSA6" s="171"/>
      <c r="OSB6" s="171"/>
      <c r="OSC6" s="171"/>
      <c r="OSD6" s="171"/>
      <c r="OSE6" s="171"/>
      <c r="OSF6" s="171"/>
      <c r="OSG6" s="171"/>
      <c r="OSH6" s="171"/>
      <c r="OSI6" s="171"/>
      <c r="OSJ6" s="171"/>
      <c r="OSK6" s="171"/>
      <c r="OSL6" s="171"/>
      <c r="OSM6" s="171"/>
      <c r="OSN6" s="171"/>
      <c r="OSO6" s="171"/>
      <c r="OSP6" s="171"/>
      <c r="OSQ6" s="171"/>
      <c r="OSR6" s="171"/>
      <c r="OSS6" s="171"/>
      <c r="OST6" s="171"/>
      <c r="OSU6" s="171"/>
      <c r="OSV6" s="171"/>
      <c r="OSW6" s="171"/>
      <c r="OSX6" s="171"/>
      <c r="OSY6" s="171"/>
      <c r="OSZ6" s="171"/>
      <c r="OTA6" s="171"/>
      <c r="OTB6" s="171"/>
      <c r="OTC6" s="171"/>
      <c r="OTD6" s="171"/>
      <c r="OTE6" s="171"/>
      <c r="OTF6" s="171"/>
      <c r="OTG6" s="171"/>
      <c r="OTH6" s="171"/>
      <c r="OTI6" s="171"/>
      <c r="OTJ6" s="171"/>
      <c r="OTK6" s="171"/>
      <c r="OTL6" s="171"/>
      <c r="OTM6" s="171"/>
      <c r="OTN6" s="171"/>
      <c r="OTO6" s="171"/>
      <c r="OTP6" s="171"/>
      <c r="OTQ6" s="171"/>
      <c r="OTR6" s="171"/>
      <c r="OTS6" s="171"/>
      <c r="OTT6" s="171"/>
      <c r="OTU6" s="171"/>
      <c r="OTV6" s="171"/>
      <c r="OTW6" s="171"/>
      <c r="OTX6" s="171"/>
      <c r="OTY6" s="171"/>
      <c r="OTZ6" s="171"/>
      <c r="OUA6" s="171"/>
      <c r="OUB6" s="171"/>
      <c r="OUC6" s="171"/>
      <c r="OUD6" s="171"/>
      <c r="OUE6" s="171"/>
      <c r="OUF6" s="171"/>
      <c r="OUG6" s="171"/>
      <c r="OUH6" s="171"/>
      <c r="OUI6" s="171"/>
      <c r="OUJ6" s="171"/>
      <c r="OUK6" s="171"/>
      <c r="OUL6" s="171"/>
      <c r="OUM6" s="171"/>
      <c r="OUN6" s="171"/>
      <c r="OUO6" s="171"/>
      <c r="OUP6" s="171"/>
      <c r="OUQ6" s="171"/>
      <c r="OUR6" s="171"/>
      <c r="OUS6" s="171"/>
      <c r="OUT6" s="171"/>
      <c r="OUU6" s="171"/>
      <c r="OUV6" s="171"/>
      <c r="OUW6" s="171"/>
      <c r="OUX6" s="171"/>
      <c r="OUY6" s="171"/>
      <c r="OUZ6" s="171"/>
      <c r="OVA6" s="171"/>
      <c r="OVB6" s="171"/>
      <c r="OVC6" s="171"/>
      <c r="OVD6" s="171"/>
      <c r="OVE6" s="171"/>
      <c r="OVF6" s="171"/>
      <c r="OVG6" s="171"/>
      <c r="OVH6" s="171"/>
      <c r="OVI6" s="171"/>
      <c r="OVJ6" s="171"/>
      <c r="OVK6" s="171"/>
      <c r="OVL6" s="171"/>
      <c r="OVM6" s="171"/>
      <c r="OVN6" s="171"/>
      <c r="OVO6" s="171"/>
      <c r="OVP6" s="171"/>
      <c r="OVQ6" s="171"/>
      <c r="OVR6" s="171"/>
      <c r="OVS6" s="171"/>
      <c r="OVT6" s="171"/>
      <c r="OVU6" s="171"/>
      <c r="OVV6" s="171"/>
      <c r="OVW6" s="171"/>
      <c r="OVX6" s="171"/>
      <c r="OVY6" s="171"/>
      <c r="OVZ6" s="171"/>
      <c r="OWA6" s="171"/>
      <c r="OWB6" s="171"/>
      <c r="OWC6" s="171"/>
      <c r="OWD6" s="171"/>
      <c r="OWE6" s="171"/>
      <c r="OWF6" s="171"/>
      <c r="OWG6" s="171"/>
      <c r="OWH6" s="171"/>
      <c r="OWI6" s="171"/>
      <c r="OWJ6" s="171"/>
      <c r="OWK6" s="171"/>
      <c r="OWL6" s="171"/>
      <c r="OWM6" s="171"/>
      <c r="OWN6" s="171"/>
      <c r="OWO6" s="171"/>
      <c r="OWP6" s="171"/>
      <c r="OWQ6" s="171"/>
      <c r="OWR6" s="171"/>
      <c r="OWS6" s="171"/>
      <c r="OWT6" s="171"/>
      <c r="OWU6" s="171"/>
      <c r="OWV6" s="171"/>
      <c r="OWW6" s="171"/>
      <c r="OWX6" s="171"/>
      <c r="OWY6" s="171"/>
      <c r="OWZ6" s="171"/>
      <c r="OXA6" s="171"/>
      <c r="OXB6" s="171"/>
      <c r="OXC6" s="171"/>
      <c r="OXD6" s="171"/>
      <c r="OXE6" s="171"/>
      <c r="OXF6" s="171"/>
      <c r="OXG6" s="171"/>
      <c r="OXH6" s="171"/>
      <c r="OXI6" s="171"/>
      <c r="OXJ6" s="171"/>
      <c r="OXK6" s="171"/>
      <c r="OXL6" s="171"/>
      <c r="OXM6" s="171"/>
      <c r="OXN6" s="171"/>
      <c r="OXO6" s="171"/>
      <c r="OXP6" s="171"/>
      <c r="OXQ6" s="171"/>
      <c r="OXR6" s="171"/>
      <c r="OXS6" s="171"/>
      <c r="OXT6" s="171"/>
      <c r="OXU6" s="171"/>
      <c r="OXV6" s="171"/>
      <c r="OXW6" s="171"/>
      <c r="OXX6" s="171"/>
      <c r="OXY6" s="171"/>
      <c r="OXZ6" s="171"/>
      <c r="OYA6" s="171"/>
      <c r="OYB6" s="171"/>
      <c r="OYC6" s="171"/>
      <c r="OYD6" s="171"/>
      <c r="OYE6" s="171"/>
      <c r="OYF6" s="171"/>
      <c r="OYG6" s="171"/>
      <c r="OYH6" s="171"/>
      <c r="OYI6" s="171"/>
      <c r="OYJ6" s="171"/>
      <c r="OYK6" s="171"/>
      <c r="OYL6" s="171"/>
      <c r="OYM6" s="171"/>
      <c r="OYN6" s="171"/>
      <c r="OYO6" s="171"/>
      <c r="OYP6" s="171"/>
      <c r="OYQ6" s="171"/>
      <c r="OYR6" s="171"/>
      <c r="OYS6" s="171"/>
      <c r="OYT6" s="171"/>
      <c r="OYU6" s="171"/>
      <c r="OYV6" s="171"/>
      <c r="OYW6" s="171"/>
      <c r="OYX6" s="171"/>
      <c r="OYY6" s="171"/>
      <c r="OYZ6" s="171"/>
      <c r="OZA6" s="171"/>
      <c r="OZB6" s="171"/>
      <c r="OZC6" s="171"/>
      <c r="OZD6" s="171"/>
      <c r="OZE6" s="171"/>
      <c r="OZF6" s="171"/>
      <c r="OZG6" s="171"/>
      <c r="OZH6" s="171"/>
      <c r="OZI6" s="171"/>
      <c r="OZJ6" s="171"/>
      <c r="OZK6" s="171"/>
      <c r="OZL6" s="171"/>
      <c r="OZM6" s="171"/>
      <c r="OZN6" s="171"/>
      <c r="OZO6" s="171"/>
      <c r="OZP6" s="171"/>
      <c r="OZQ6" s="171"/>
      <c r="OZR6" s="171"/>
      <c r="OZS6" s="171"/>
      <c r="OZT6" s="171"/>
      <c r="OZU6" s="171"/>
      <c r="OZV6" s="171"/>
      <c r="OZW6" s="171"/>
      <c r="OZX6" s="171"/>
      <c r="OZY6" s="171"/>
      <c r="OZZ6" s="171"/>
      <c r="PAA6" s="171"/>
      <c r="PAB6" s="171"/>
      <c r="PAC6" s="171"/>
      <c r="PAD6" s="171"/>
      <c r="PAE6" s="171"/>
      <c r="PAF6" s="171"/>
      <c r="PAG6" s="171"/>
      <c r="PAH6" s="171"/>
      <c r="PAI6" s="171"/>
      <c r="PAJ6" s="171"/>
      <c r="PAK6" s="171"/>
      <c r="PAL6" s="171"/>
      <c r="PAM6" s="171"/>
      <c r="PAN6" s="171"/>
      <c r="PAO6" s="171"/>
      <c r="PAP6" s="171"/>
      <c r="PAQ6" s="171"/>
      <c r="PAR6" s="171"/>
      <c r="PAS6" s="171"/>
      <c r="PAT6" s="171"/>
      <c r="PAU6" s="171"/>
      <c r="PAV6" s="171"/>
      <c r="PAW6" s="171"/>
      <c r="PAX6" s="171"/>
      <c r="PAY6" s="171"/>
      <c r="PAZ6" s="171"/>
      <c r="PBA6" s="171"/>
      <c r="PBB6" s="171"/>
      <c r="PBC6" s="171"/>
      <c r="PBD6" s="171"/>
      <c r="PBE6" s="171"/>
      <c r="PBF6" s="171"/>
      <c r="PBG6" s="171"/>
      <c r="PBH6" s="171"/>
      <c r="PBI6" s="171"/>
      <c r="PBJ6" s="171"/>
      <c r="PBK6" s="171"/>
      <c r="PBL6" s="171"/>
      <c r="PBM6" s="171"/>
      <c r="PBN6" s="171"/>
      <c r="PBO6" s="171"/>
      <c r="PBP6" s="171"/>
      <c r="PBQ6" s="171"/>
      <c r="PBR6" s="171"/>
      <c r="PBS6" s="171"/>
      <c r="PBT6" s="171"/>
      <c r="PBU6" s="171"/>
      <c r="PBV6" s="171"/>
      <c r="PBW6" s="171"/>
      <c r="PBX6" s="171"/>
      <c r="PBY6" s="171"/>
      <c r="PBZ6" s="171"/>
      <c r="PCA6" s="171"/>
      <c r="PCB6" s="171"/>
      <c r="PCC6" s="171"/>
      <c r="PCD6" s="171"/>
      <c r="PCE6" s="171"/>
      <c r="PCF6" s="171"/>
      <c r="PCG6" s="171"/>
      <c r="PCH6" s="171"/>
      <c r="PCI6" s="171"/>
      <c r="PCJ6" s="171"/>
      <c r="PCK6" s="171"/>
      <c r="PCL6" s="171"/>
      <c r="PCM6" s="171"/>
      <c r="PCN6" s="171"/>
      <c r="PCO6" s="171"/>
      <c r="PCP6" s="171"/>
      <c r="PCQ6" s="171"/>
      <c r="PCR6" s="171"/>
      <c r="PCS6" s="171"/>
      <c r="PCT6" s="171"/>
      <c r="PCU6" s="171"/>
      <c r="PCV6" s="171"/>
      <c r="PCW6" s="171"/>
      <c r="PCX6" s="171"/>
      <c r="PCY6" s="171"/>
      <c r="PCZ6" s="171"/>
      <c r="PDA6" s="171"/>
      <c r="PDB6" s="171"/>
      <c r="PDC6" s="171"/>
      <c r="PDD6" s="171"/>
      <c r="PDE6" s="171"/>
      <c r="PDF6" s="171"/>
      <c r="PDG6" s="171"/>
      <c r="PDH6" s="171"/>
      <c r="PDI6" s="171"/>
      <c r="PDJ6" s="171"/>
      <c r="PDK6" s="171"/>
      <c r="PDL6" s="171"/>
      <c r="PDM6" s="171"/>
      <c r="PDN6" s="171"/>
      <c r="PDO6" s="171"/>
      <c r="PDP6" s="171"/>
      <c r="PDQ6" s="171"/>
      <c r="PDR6" s="171"/>
      <c r="PDS6" s="171"/>
      <c r="PDT6" s="171"/>
      <c r="PDU6" s="171"/>
      <c r="PDV6" s="171"/>
      <c r="PDW6" s="171"/>
      <c r="PDX6" s="171"/>
      <c r="PDY6" s="171"/>
      <c r="PDZ6" s="171"/>
      <c r="PEA6" s="171"/>
      <c r="PEB6" s="171"/>
      <c r="PEC6" s="171"/>
      <c r="PED6" s="171"/>
      <c r="PEE6" s="171"/>
      <c r="PEF6" s="171"/>
      <c r="PEG6" s="171"/>
      <c r="PEH6" s="171"/>
      <c r="PEI6" s="171"/>
      <c r="PEJ6" s="171"/>
      <c r="PEK6" s="171"/>
      <c r="PEL6" s="171"/>
      <c r="PEM6" s="171"/>
      <c r="PEN6" s="171"/>
      <c r="PEO6" s="171"/>
      <c r="PEP6" s="171"/>
      <c r="PEQ6" s="171"/>
      <c r="PER6" s="171"/>
      <c r="PES6" s="171"/>
      <c r="PET6" s="171"/>
      <c r="PEU6" s="171"/>
      <c r="PEV6" s="171"/>
      <c r="PEW6" s="171"/>
      <c r="PEX6" s="171"/>
      <c r="PEY6" s="171"/>
      <c r="PEZ6" s="171"/>
      <c r="PFA6" s="171"/>
      <c r="PFB6" s="171"/>
      <c r="PFC6" s="171"/>
      <c r="PFD6" s="171"/>
      <c r="PFE6" s="171"/>
      <c r="PFF6" s="171"/>
      <c r="PFG6" s="171"/>
      <c r="PFH6" s="171"/>
      <c r="PFI6" s="171"/>
      <c r="PFJ6" s="171"/>
      <c r="PFK6" s="171"/>
      <c r="PFL6" s="171"/>
      <c r="PFM6" s="171"/>
      <c r="PFN6" s="171"/>
      <c r="PFO6" s="171"/>
      <c r="PFP6" s="171"/>
      <c r="PFQ6" s="171"/>
      <c r="PFR6" s="171"/>
      <c r="PFS6" s="171"/>
      <c r="PFT6" s="171"/>
      <c r="PFU6" s="171"/>
      <c r="PFV6" s="171"/>
      <c r="PFW6" s="171"/>
      <c r="PFX6" s="171"/>
      <c r="PFY6" s="171"/>
      <c r="PFZ6" s="171"/>
      <c r="PGA6" s="171"/>
      <c r="PGB6" s="171"/>
      <c r="PGC6" s="171"/>
      <c r="PGD6" s="171"/>
      <c r="PGE6" s="171"/>
      <c r="PGF6" s="171"/>
      <c r="PGG6" s="171"/>
      <c r="PGH6" s="171"/>
      <c r="PGI6" s="171"/>
      <c r="PGJ6" s="171"/>
      <c r="PGK6" s="171"/>
      <c r="PGL6" s="171"/>
      <c r="PGM6" s="171"/>
      <c r="PGN6" s="171"/>
      <c r="PGO6" s="171"/>
      <c r="PGP6" s="171"/>
      <c r="PGQ6" s="171"/>
      <c r="PGR6" s="171"/>
      <c r="PGS6" s="171"/>
      <c r="PGT6" s="171"/>
      <c r="PGU6" s="171"/>
      <c r="PGV6" s="171"/>
      <c r="PGW6" s="171"/>
      <c r="PGX6" s="171"/>
      <c r="PGY6" s="171"/>
      <c r="PGZ6" s="171"/>
      <c r="PHA6" s="171"/>
      <c r="PHB6" s="171"/>
      <c r="PHC6" s="171"/>
      <c r="PHD6" s="171"/>
      <c r="PHE6" s="171"/>
      <c r="PHF6" s="171"/>
      <c r="PHG6" s="171"/>
      <c r="PHH6" s="171"/>
      <c r="PHI6" s="171"/>
      <c r="PHJ6" s="171"/>
      <c r="PHK6" s="171"/>
      <c r="PHL6" s="171"/>
      <c r="PHM6" s="171"/>
      <c r="PHN6" s="171"/>
      <c r="PHO6" s="171"/>
      <c r="PHP6" s="171"/>
      <c r="PHQ6" s="171"/>
      <c r="PHR6" s="171"/>
      <c r="PHS6" s="171"/>
      <c r="PHT6" s="171"/>
      <c r="PHU6" s="171"/>
      <c r="PHV6" s="171"/>
      <c r="PHW6" s="171"/>
      <c r="PHX6" s="171"/>
      <c r="PHY6" s="171"/>
      <c r="PHZ6" s="171"/>
      <c r="PIA6" s="171"/>
      <c r="PIB6" s="171"/>
      <c r="PIC6" s="171"/>
      <c r="PID6" s="171"/>
      <c r="PIE6" s="171"/>
      <c r="PIF6" s="171"/>
      <c r="PIG6" s="171"/>
      <c r="PIH6" s="171"/>
      <c r="PII6" s="171"/>
      <c r="PIJ6" s="171"/>
      <c r="PIK6" s="171"/>
      <c r="PIL6" s="171"/>
      <c r="PIM6" s="171"/>
      <c r="PIN6" s="171"/>
      <c r="PIO6" s="171"/>
      <c r="PIP6" s="171"/>
      <c r="PIQ6" s="171"/>
      <c r="PIR6" s="171"/>
      <c r="PIS6" s="171"/>
      <c r="PIT6" s="171"/>
      <c r="PIU6" s="171"/>
      <c r="PIV6" s="171"/>
      <c r="PIW6" s="171"/>
      <c r="PIX6" s="171"/>
      <c r="PIY6" s="171"/>
      <c r="PIZ6" s="171"/>
      <c r="PJA6" s="171"/>
      <c r="PJB6" s="171"/>
      <c r="PJC6" s="171"/>
      <c r="PJD6" s="171"/>
      <c r="PJE6" s="171"/>
      <c r="PJF6" s="171"/>
      <c r="PJG6" s="171"/>
      <c r="PJH6" s="171"/>
      <c r="PJI6" s="171"/>
      <c r="PJJ6" s="171"/>
      <c r="PJK6" s="171"/>
      <c r="PJL6" s="171"/>
      <c r="PJM6" s="171"/>
      <c r="PJN6" s="171"/>
      <c r="PJO6" s="171"/>
      <c r="PJP6" s="171"/>
      <c r="PJQ6" s="171"/>
      <c r="PJR6" s="171"/>
      <c r="PJS6" s="171"/>
      <c r="PJT6" s="171"/>
      <c r="PJU6" s="171"/>
      <c r="PJV6" s="171"/>
      <c r="PJW6" s="171"/>
      <c r="PJX6" s="171"/>
      <c r="PJY6" s="171"/>
      <c r="PJZ6" s="171"/>
      <c r="PKA6" s="171"/>
      <c r="PKB6" s="171"/>
      <c r="PKC6" s="171"/>
      <c r="PKD6" s="171"/>
      <c r="PKE6" s="171"/>
      <c r="PKF6" s="171"/>
      <c r="PKG6" s="171"/>
      <c r="PKH6" s="171"/>
      <c r="PKI6" s="171"/>
      <c r="PKJ6" s="171"/>
      <c r="PKK6" s="171"/>
      <c r="PKL6" s="171"/>
      <c r="PKM6" s="171"/>
      <c r="PKN6" s="171"/>
      <c r="PKO6" s="171"/>
      <c r="PKP6" s="171"/>
      <c r="PKQ6" s="171"/>
      <c r="PKR6" s="171"/>
      <c r="PKS6" s="171"/>
      <c r="PKT6" s="171"/>
      <c r="PKU6" s="171"/>
      <c r="PKV6" s="171"/>
      <c r="PKW6" s="171"/>
      <c r="PKX6" s="171"/>
      <c r="PKY6" s="171"/>
      <c r="PKZ6" s="171"/>
      <c r="PLA6" s="171"/>
      <c r="PLB6" s="171"/>
      <c r="PLC6" s="171"/>
      <c r="PLD6" s="171"/>
      <c r="PLE6" s="171"/>
      <c r="PLF6" s="171"/>
      <c r="PLG6" s="171"/>
      <c r="PLH6" s="171"/>
      <c r="PLI6" s="171"/>
      <c r="PLJ6" s="171"/>
      <c r="PLK6" s="171"/>
      <c r="PLL6" s="171"/>
      <c r="PLM6" s="171"/>
      <c r="PLN6" s="171"/>
      <c r="PLO6" s="171"/>
      <c r="PLP6" s="171"/>
      <c r="PLQ6" s="171"/>
      <c r="PLR6" s="171"/>
      <c r="PLS6" s="171"/>
      <c r="PLT6" s="171"/>
      <c r="PLU6" s="171"/>
      <c r="PLV6" s="171"/>
      <c r="PLW6" s="171"/>
      <c r="PLX6" s="171"/>
      <c r="PLY6" s="171"/>
      <c r="PLZ6" s="171"/>
      <c r="PMA6" s="171"/>
      <c r="PMB6" s="171"/>
      <c r="PMC6" s="171"/>
      <c r="PMD6" s="171"/>
      <c r="PME6" s="171"/>
      <c r="PMF6" s="171"/>
      <c r="PMG6" s="171"/>
      <c r="PMH6" s="171"/>
      <c r="PMI6" s="171"/>
      <c r="PMJ6" s="171"/>
      <c r="PMK6" s="171"/>
      <c r="PML6" s="171"/>
      <c r="PMM6" s="171"/>
      <c r="PMN6" s="171"/>
      <c r="PMO6" s="171"/>
      <c r="PMP6" s="171"/>
      <c r="PMQ6" s="171"/>
      <c r="PMR6" s="171"/>
      <c r="PMS6" s="171"/>
      <c r="PMT6" s="171"/>
      <c r="PMU6" s="171"/>
      <c r="PMV6" s="171"/>
      <c r="PMW6" s="171"/>
      <c r="PMX6" s="171"/>
      <c r="PMY6" s="171"/>
      <c r="PMZ6" s="171"/>
      <c r="PNA6" s="171"/>
      <c r="PNB6" s="171"/>
      <c r="PNC6" s="171"/>
      <c r="PND6" s="171"/>
      <c r="PNE6" s="171"/>
      <c r="PNF6" s="171"/>
      <c r="PNG6" s="171"/>
      <c r="PNH6" s="171"/>
      <c r="PNI6" s="171"/>
      <c r="PNJ6" s="171"/>
      <c r="PNK6" s="171"/>
      <c r="PNL6" s="171"/>
      <c r="PNM6" s="171"/>
      <c r="PNN6" s="171"/>
      <c r="PNO6" s="171"/>
      <c r="PNP6" s="171"/>
      <c r="PNQ6" s="171"/>
      <c r="PNR6" s="171"/>
      <c r="PNS6" s="171"/>
      <c r="PNT6" s="171"/>
      <c r="PNU6" s="171"/>
      <c r="PNV6" s="171"/>
      <c r="PNW6" s="171"/>
      <c r="PNX6" s="171"/>
      <c r="PNY6" s="171"/>
      <c r="PNZ6" s="171"/>
      <c r="POA6" s="171"/>
      <c r="POB6" s="171"/>
      <c r="POC6" s="171"/>
      <c r="POD6" s="171"/>
      <c r="POE6" s="171"/>
      <c r="POF6" s="171"/>
      <c r="POG6" s="171"/>
      <c r="POH6" s="171"/>
      <c r="POI6" s="171"/>
      <c r="POJ6" s="171"/>
      <c r="POK6" s="171"/>
      <c r="POL6" s="171"/>
      <c r="POM6" s="171"/>
      <c r="PON6" s="171"/>
      <c r="POO6" s="171"/>
      <c r="POP6" s="171"/>
      <c r="POQ6" s="171"/>
      <c r="POR6" s="171"/>
      <c r="POS6" s="171"/>
      <c r="POT6" s="171"/>
      <c r="POU6" s="171"/>
      <c r="POV6" s="171"/>
      <c r="POW6" s="171"/>
      <c r="POX6" s="171"/>
      <c r="POY6" s="171"/>
      <c r="POZ6" s="171"/>
      <c r="PPA6" s="171"/>
      <c r="PPB6" s="171"/>
      <c r="PPC6" s="171"/>
      <c r="PPD6" s="171"/>
      <c r="PPE6" s="171"/>
      <c r="PPF6" s="171"/>
      <c r="PPG6" s="171"/>
      <c r="PPH6" s="171"/>
      <c r="PPI6" s="171"/>
      <c r="PPJ6" s="171"/>
      <c r="PPK6" s="171"/>
      <c r="PPL6" s="171"/>
      <c r="PPM6" s="171"/>
      <c r="PPN6" s="171"/>
      <c r="PPO6" s="171"/>
      <c r="PPP6" s="171"/>
      <c r="PPQ6" s="171"/>
      <c r="PPR6" s="171"/>
      <c r="PPS6" s="171"/>
      <c r="PPT6" s="171"/>
      <c r="PPU6" s="171"/>
      <c r="PPV6" s="171"/>
      <c r="PPW6" s="171"/>
      <c r="PPX6" s="171"/>
      <c r="PPY6" s="171"/>
      <c r="PPZ6" s="171"/>
      <c r="PQA6" s="171"/>
      <c r="PQB6" s="171"/>
      <c r="PQC6" s="171"/>
      <c r="PQD6" s="171"/>
      <c r="PQE6" s="171"/>
      <c r="PQF6" s="171"/>
      <c r="PQG6" s="171"/>
      <c r="PQH6" s="171"/>
      <c r="PQI6" s="171"/>
      <c r="PQJ6" s="171"/>
      <c r="PQK6" s="171"/>
      <c r="PQL6" s="171"/>
      <c r="PQM6" s="171"/>
      <c r="PQN6" s="171"/>
      <c r="PQO6" s="171"/>
      <c r="PQP6" s="171"/>
      <c r="PQQ6" s="171"/>
      <c r="PQR6" s="171"/>
      <c r="PQS6" s="171"/>
      <c r="PQT6" s="171"/>
      <c r="PQU6" s="171"/>
      <c r="PQV6" s="171"/>
      <c r="PQW6" s="171"/>
      <c r="PQX6" s="171"/>
      <c r="PQY6" s="171"/>
      <c r="PQZ6" s="171"/>
      <c r="PRA6" s="171"/>
      <c r="PRB6" s="171"/>
      <c r="PRC6" s="171"/>
      <c r="PRD6" s="171"/>
      <c r="PRE6" s="171"/>
      <c r="PRF6" s="171"/>
      <c r="PRG6" s="171"/>
      <c r="PRH6" s="171"/>
      <c r="PRI6" s="171"/>
      <c r="PRJ6" s="171"/>
      <c r="PRK6" s="171"/>
      <c r="PRL6" s="171"/>
      <c r="PRM6" s="171"/>
      <c r="PRN6" s="171"/>
      <c r="PRO6" s="171"/>
      <c r="PRP6" s="171"/>
      <c r="PRQ6" s="171"/>
      <c r="PRR6" s="171"/>
      <c r="PRS6" s="171"/>
      <c r="PRT6" s="171"/>
      <c r="PRU6" s="171"/>
      <c r="PRV6" s="171"/>
      <c r="PRW6" s="171"/>
      <c r="PRX6" s="171"/>
      <c r="PRY6" s="171"/>
      <c r="PRZ6" s="171"/>
      <c r="PSA6" s="171"/>
      <c r="PSB6" s="171"/>
      <c r="PSC6" s="171"/>
      <c r="PSD6" s="171"/>
      <c r="PSE6" s="171"/>
      <c r="PSF6" s="171"/>
      <c r="PSG6" s="171"/>
      <c r="PSH6" s="171"/>
      <c r="PSI6" s="171"/>
      <c r="PSJ6" s="171"/>
      <c r="PSK6" s="171"/>
      <c r="PSL6" s="171"/>
      <c r="PSM6" s="171"/>
      <c r="PSN6" s="171"/>
      <c r="PSO6" s="171"/>
      <c r="PSP6" s="171"/>
      <c r="PSQ6" s="171"/>
      <c r="PSR6" s="171"/>
      <c r="PSS6" s="171"/>
      <c r="PST6" s="171"/>
      <c r="PSU6" s="171"/>
      <c r="PSV6" s="171"/>
      <c r="PSW6" s="171"/>
      <c r="PSX6" s="171"/>
      <c r="PSY6" s="171"/>
      <c r="PSZ6" s="171"/>
      <c r="PTA6" s="171"/>
      <c r="PTB6" s="171"/>
      <c r="PTC6" s="171"/>
      <c r="PTD6" s="171"/>
      <c r="PTE6" s="171"/>
      <c r="PTF6" s="171"/>
      <c r="PTG6" s="171"/>
      <c r="PTH6" s="171"/>
      <c r="PTI6" s="171"/>
      <c r="PTJ6" s="171"/>
      <c r="PTK6" s="171"/>
      <c r="PTL6" s="171"/>
      <c r="PTM6" s="171"/>
      <c r="PTN6" s="171"/>
      <c r="PTO6" s="171"/>
      <c r="PTP6" s="171"/>
      <c r="PTQ6" s="171"/>
      <c r="PTR6" s="171"/>
      <c r="PTS6" s="171"/>
      <c r="PTT6" s="171"/>
      <c r="PTU6" s="171"/>
      <c r="PTV6" s="171"/>
      <c r="PTW6" s="171"/>
      <c r="PTX6" s="171"/>
      <c r="PTY6" s="171"/>
      <c r="PTZ6" s="171"/>
      <c r="PUA6" s="171"/>
      <c r="PUB6" s="171"/>
      <c r="PUC6" s="171"/>
      <c r="PUD6" s="171"/>
      <c r="PUE6" s="171"/>
      <c r="PUF6" s="171"/>
      <c r="PUG6" s="171"/>
      <c r="PUH6" s="171"/>
      <c r="PUI6" s="171"/>
      <c r="PUJ6" s="171"/>
      <c r="PUK6" s="171"/>
      <c r="PUL6" s="171"/>
      <c r="PUM6" s="171"/>
      <c r="PUN6" s="171"/>
      <c r="PUO6" s="171"/>
      <c r="PUP6" s="171"/>
      <c r="PUQ6" s="171"/>
      <c r="PUR6" s="171"/>
      <c r="PUS6" s="171"/>
      <c r="PUT6" s="171"/>
      <c r="PUU6" s="171"/>
      <c r="PUV6" s="171"/>
      <c r="PUW6" s="171"/>
      <c r="PUX6" s="171"/>
      <c r="PUY6" s="171"/>
      <c r="PUZ6" s="171"/>
      <c r="PVA6" s="171"/>
      <c r="PVB6" s="171"/>
      <c r="PVC6" s="171"/>
      <c r="PVD6" s="171"/>
      <c r="PVE6" s="171"/>
      <c r="PVF6" s="171"/>
      <c r="PVG6" s="171"/>
      <c r="PVH6" s="171"/>
      <c r="PVI6" s="171"/>
      <c r="PVJ6" s="171"/>
      <c r="PVK6" s="171"/>
      <c r="PVL6" s="171"/>
      <c r="PVM6" s="171"/>
      <c r="PVN6" s="171"/>
      <c r="PVO6" s="171"/>
      <c r="PVP6" s="171"/>
      <c r="PVQ6" s="171"/>
      <c r="PVR6" s="171"/>
      <c r="PVS6" s="171"/>
      <c r="PVT6" s="171"/>
      <c r="PVU6" s="171"/>
      <c r="PVV6" s="171"/>
      <c r="PVW6" s="171"/>
      <c r="PVX6" s="171"/>
      <c r="PVY6" s="171"/>
      <c r="PVZ6" s="171"/>
      <c r="PWA6" s="171"/>
      <c r="PWB6" s="171"/>
      <c r="PWC6" s="171"/>
      <c r="PWD6" s="171"/>
      <c r="PWE6" s="171"/>
      <c r="PWF6" s="171"/>
      <c r="PWG6" s="171"/>
      <c r="PWH6" s="171"/>
      <c r="PWI6" s="171"/>
      <c r="PWJ6" s="171"/>
      <c r="PWK6" s="171"/>
      <c r="PWL6" s="171"/>
      <c r="PWM6" s="171"/>
      <c r="PWN6" s="171"/>
      <c r="PWO6" s="171"/>
      <c r="PWP6" s="171"/>
      <c r="PWQ6" s="171"/>
      <c r="PWR6" s="171"/>
      <c r="PWS6" s="171"/>
      <c r="PWT6" s="171"/>
      <c r="PWU6" s="171"/>
      <c r="PWV6" s="171"/>
      <c r="PWW6" s="171"/>
      <c r="PWX6" s="171"/>
      <c r="PWY6" s="171"/>
      <c r="PWZ6" s="171"/>
      <c r="PXA6" s="171"/>
      <c r="PXB6" s="171"/>
      <c r="PXC6" s="171"/>
      <c r="PXD6" s="171"/>
      <c r="PXE6" s="171"/>
      <c r="PXF6" s="171"/>
      <c r="PXG6" s="171"/>
      <c r="PXH6" s="171"/>
      <c r="PXI6" s="171"/>
      <c r="PXJ6" s="171"/>
      <c r="PXK6" s="171"/>
      <c r="PXL6" s="171"/>
      <c r="PXM6" s="171"/>
      <c r="PXN6" s="171"/>
      <c r="PXO6" s="171"/>
      <c r="PXP6" s="171"/>
      <c r="PXQ6" s="171"/>
      <c r="PXR6" s="171"/>
      <c r="PXS6" s="171"/>
      <c r="PXT6" s="171"/>
      <c r="PXU6" s="171"/>
      <c r="PXV6" s="171"/>
      <c r="PXW6" s="171"/>
      <c r="PXX6" s="171"/>
      <c r="PXY6" s="171"/>
      <c r="PXZ6" s="171"/>
      <c r="PYA6" s="171"/>
      <c r="PYB6" s="171"/>
      <c r="PYC6" s="171"/>
      <c r="PYD6" s="171"/>
      <c r="PYE6" s="171"/>
      <c r="PYF6" s="171"/>
      <c r="PYG6" s="171"/>
      <c r="PYH6" s="171"/>
      <c r="PYI6" s="171"/>
      <c r="PYJ6" s="171"/>
      <c r="PYK6" s="171"/>
      <c r="PYL6" s="171"/>
      <c r="PYM6" s="171"/>
      <c r="PYN6" s="171"/>
      <c r="PYO6" s="171"/>
      <c r="PYP6" s="171"/>
      <c r="PYQ6" s="171"/>
      <c r="PYR6" s="171"/>
      <c r="PYS6" s="171"/>
      <c r="PYT6" s="171"/>
      <c r="PYU6" s="171"/>
      <c r="PYV6" s="171"/>
      <c r="PYW6" s="171"/>
      <c r="PYX6" s="171"/>
      <c r="PYY6" s="171"/>
      <c r="PYZ6" s="171"/>
      <c r="PZA6" s="171"/>
      <c r="PZB6" s="171"/>
      <c r="PZC6" s="171"/>
      <c r="PZD6" s="171"/>
      <c r="PZE6" s="171"/>
      <c r="PZF6" s="171"/>
      <c r="PZG6" s="171"/>
      <c r="PZH6" s="171"/>
      <c r="PZI6" s="171"/>
      <c r="PZJ6" s="171"/>
      <c r="PZK6" s="171"/>
      <c r="PZL6" s="171"/>
      <c r="PZM6" s="171"/>
      <c r="PZN6" s="171"/>
      <c r="PZO6" s="171"/>
      <c r="PZP6" s="171"/>
      <c r="PZQ6" s="171"/>
      <c r="PZR6" s="171"/>
      <c r="PZS6" s="171"/>
      <c r="PZT6" s="171"/>
      <c r="PZU6" s="171"/>
      <c r="PZV6" s="171"/>
      <c r="PZW6" s="171"/>
      <c r="PZX6" s="171"/>
      <c r="PZY6" s="171"/>
      <c r="PZZ6" s="171"/>
      <c r="QAA6" s="171"/>
      <c r="QAB6" s="171"/>
      <c r="QAC6" s="171"/>
      <c r="QAD6" s="171"/>
      <c r="QAE6" s="171"/>
      <c r="QAF6" s="171"/>
      <c r="QAG6" s="171"/>
      <c r="QAH6" s="171"/>
      <c r="QAI6" s="171"/>
      <c r="QAJ6" s="171"/>
      <c r="QAK6" s="171"/>
      <c r="QAL6" s="171"/>
      <c r="QAM6" s="171"/>
      <c r="QAN6" s="171"/>
      <c r="QAO6" s="171"/>
      <c r="QAP6" s="171"/>
      <c r="QAQ6" s="171"/>
      <c r="QAR6" s="171"/>
      <c r="QAS6" s="171"/>
      <c r="QAT6" s="171"/>
      <c r="QAU6" s="171"/>
      <c r="QAV6" s="171"/>
      <c r="QAW6" s="171"/>
      <c r="QAX6" s="171"/>
      <c r="QAY6" s="171"/>
      <c r="QAZ6" s="171"/>
      <c r="QBA6" s="171"/>
      <c r="QBB6" s="171"/>
      <c r="QBC6" s="171"/>
      <c r="QBD6" s="171"/>
      <c r="QBE6" s="171"/>
      <c r="QBF6" s="171"/>
      <c r="QBG6" s="171"/>
      <c r="QBH6" s="171"/>
      <c r="QBI6" s="171"/>
      <c r="QBJ6" s="171"/>
      <c r="QBK6" s="171"/>
      <c r="QBL6" s="171"/>
      <c r="QBM6" s="171"/>
      <c r="QBN6" s="171"/>
      <c r="QBO6" s="171"/>
      <c r="QBP6" s="171"/>
      <c r="QBQ6" s="171"/>
      <c r="QBR6" s="171"/>
      <c r="QBS6" s="171"/>
      <c r="QBT6" s="171"/>
      <c r="QBU6" s="171"/>
      <c r="QBV6" s="171"/>
      <c r="QBW6" s="171"/>
      <c r="QBX6" s="171"/>
      <c r="QBY6" s="171"/>
      <c r="QBZ6" s="171"/>
      <c r="QCA6" s="171"/>
      <c r="QCB6" s="171"/>
      <c r="QCC6" s="171"/>
      <c r="QCD6" s="171"/>
      <c r="QCE6" s="171"/>
      <c r="QCF6" s="171"/>
      <c r="QCG6" s="171"/>
      <c r="QCH6" s="171"/>
      <c r="QCI6" s="171"/>
      <c r="QCJ6" s="171"/>
      <c r="QCK6" s="171"/>
      <c r="QCL6" s="171"/>
      <c r="QCM6" s="171"/>
      <c r="QCN6" s="171"/>
      <c r="QCO6" s="171"/>
      <c r="QCP6" s="171"/>
      <c r="QCQ6" s="171"/>
      <c r="QCR6" s="171"/>
      <c r="QCS6" s="171"/>
      <c r="QCT6" s="171"/>
      <c r="QCU6" s="171"/>
      <c r="QCV6" s="171"/>
      <c r="QCW6" s="171"/>
      <c r="QCX6" s="171"/>
      <c r="QCY6" s="171"/>
      <c r="QCZ6" s="171"/>
      <c r="QDA6" s="171"/>
      <c r="QDB6" s="171"/>
      <c r="QDC6" s="171"/>
      <c r="QDD6" s="171"/>
      <c r="QDE6" s="171"/>
      <c r="QDF6" s="171"/>
      <c r="QDG6" s="171"/>
      <c r="QDH6" s="171"/>
      <c r="QDI6" s="171"/>
      <c r="QDJ6" s="171"/>
      <c r="QDK6" s="171"/>
      <c r="QDL6" s="171"/>
      <c r="QDM6" s="171"/>
      <c r="QDN6" s="171"/>
      <c r="QDO6" s="171"/>
      <c r="QDP6" s="171"/>
      <c r="QDQ6" s="171"/>
      <c r="QDR6" s="171"/>
      <c r="QDS6" s="171"/>
      <c r="QDT6" s="171"/>
      <c r="QDU6" s="171"/>
      <c r="QDV6" s="171"/>
      <c r="QDW6" s="171"/>
      <c r="QDX6" s="171"/>
      <c r="QDY6" s="171"/>
      <c r="QDZ6" s="171"/>
      <c r="QEA6" s="171"/>
      <c r="QEB6" s="171"/>
      <c r="QEC6" s="171"/>
      <c r="QED6" s="171"/>
      <c r="QEE6" s="171"/>
      <c r="QEF6" s="171"/>
      <c r="QEG6" s="171"/>
      <c r="QEH6" s="171"/>
      <c r="QEI6" s="171"/>
      <c r="QEJ6" s="171"/>
      <c r="QEK6" s="171"/>
      <c r="QEL6" s="171"/>
      <c r="QEM6" s="171"/>
      <c r="QEN6" s="171"/>
      <c r="QEO6" s="171"/>
      <c r="QEP6" s="171"/>
      <c r="QEQ6" s="171"/>
      <c r="QER6" s="171"/>
      <c r="QES6" s="171"/>
      <c r="QET6" s="171"/>
      <c r="QEU6" s="171"/>
      <c r="QEV6" s="171"/>
      <c r="QEW6" s="171"/>
      <c r="QEX6" s="171"/>
      <c r="QEY6" s="171"/>
      <c r="QEZ6" s="171"/>
      <c r="QFA6" s="171"/>
      <c r="QFB6" s="171"/>
      <c r="QFC6" s="171"/>
      <c r="QFD6" s="171"/>
      <c r="QFE6" s="171"/>
      <c r="QFF6" s="171"/>
      <c r="QFG6" s="171"/>
      <c r="QFH6" s="171"/>
      <c r="QFI6" s="171"/>
      <c r="QFJ6" s="171"/>
      <c r="QFK6" s="171"/>
      <c r="QFL6" s="171"/>
      <c r="QFM6" s="171"/>
      <c r="QFN6" s="171"/>
      <c r="QFO6" s="171"/>
      <c r="QFP6" s="171"/>
      <c r="QFQ6" s="171"/>
      <c r="QFR6" s="171"/>
      <c r="QFS6" s="171"/>
      <c r="QFT6" s="171"/>
      <c r="QFU6" s="171"/>
      <c r="QFV6" s="171"/>
      <c r="QFW6" s="171"/>
      <c r="QFX6" s="171"/>
      <c r="QFY6" s="171"/>
      <c r="QFZ6" s="171"/>
      <c r="QGA6" s="171"/>
      <c r="QGB6" s="171"/>
      <c r="QGC6" s="171"/>
      <c r="QGD6" s="171"/>
      <c r="QGE6" s="171"/>
      <c r="QGF6" s="171"/>
      <c r="QGG6" s="171"/>
      <c r="QGH6" s="171"/>
      <c r="QGI6" s="171"/>
      <c r="QGJ6" s="171"/>
      <c r="QGK6" s="171"/>
      <c r="QGL6" s="171"/>
      <c r="QGM6" s="171"/>
      <c r="QGN6" s="171"/>
      <c r="QGO6" s="171"/>
      <c r="QGP6" s="171"/>
      <c r="QGQ6" s="171"/>
      <c r="QGR6" s="171"/>
      <c r="QGS6" s="171"/>
      <c r="QGT6" s="171"/>
      <c r="QGU6" s="171"/>
      <c r="QGV6" s="171"/>
      <c r="QGW6" s="171"/>
      <c r="QGX6" s="171"/>
      <c r="QGY6" s="171"/>
      <c r="QGZ6" s="171"/>
      <c r="QHA6" s="171"/>
      <c r="QHB6" s="171"/>
      <c r="QHC6" s="171"/>
      <c r="QHD6" s="171"/>
      <c r="QHE6" s="171"/>
      <c r="QHF6" s="171"/>
      <c r="QHG6" s="171"/>
      <c r="QHH6" s="171"/>
      <c r="QHI6" s="171"/>
      <c r="QHJ6" s="171"/>
      <c r="QHK6" s="171"/>
      <c r="QHL6" s="171"/>
      <c r="QHM6" s="171"/>
      <c r="QHN6" s="171"/>
      <c r="QHO6" s="171"/>
      <c r="QHP6" s="171"/>
      <c r="QHQ6" s="171"/>
      <c r="QHR6" s="171"/>
      <c r="QHS6" s="171"/>
      <c r="QHT6" s="171"/>
      <c r="QHU6" s="171"/>
      <c r="QHV6" s="171"/>
      <c r="QHW6" s="171"/>
      <c r="QHX6" s="171"/>
      <c r="QHY6" s="171"/>
      <c r="QHZ6" s="171"/>
      <c r="QIA6" s="171"/>
      <c r="QIB6" s="171"/>
      <c r="QIC6" s="171"/>
      <c r="QID6" s="171"/>
      <c r="QIE6" s="171"/>
      <c r="QIF6" s="171"/>
      <c r="QIG6" s="171"/>
      <c r="QIH6" s="171"/>
      <c r="QII6" s="171"/>
      <c r="QIJ6" s="171"/>
      <c r="QIK6" s="171"/>
      <c r="QIL6" s="171"/>
      <c r="QIM6" s="171"/>
      <c r="QIN6" s="171"/>
      <c r="QIO6" s="171"/>
      <c r="QIP6" s="171"/>
      <c r="QIQ6" s="171"/>
      <c r="QIR6" s="171"/>
      <c r="QIS6" s="171"/>
      <c r="QIT6" s="171"/>
      <c r="QIU6" s="171"/>
      <c r="QIV6" s="171"/>
      <c r="QIW6" s="171"/>
      <c r="QIX6" s="171"/>
      <c r="QIY6" s="171"/>
      <c r="QIZ6" s="171"/>
      <c r="QJA6" s="171"/>
      <c r="QJB6" s="171"/>
      <c r="QJC6" s="171"/>
      <c r="QJD6" s="171"/>
      <c r="QJE6" s="171"/>
      <c r="QJF6" s="171"/>
      <c r="QJG6" s="171"/>
      <c r="QJH6" s="171"/>
      <c r="QJI6" s="171"/>
      <c r="QJJ6" s="171"/>
      <c r="QJK6" s="171"/>
      <c r="QJL6" s="171"/>
      <c r="QJM6" s="171"/>
      <c r="QJN6" s="171"/>
      <c r="QJO6" s="171"/>
      <c r="QJP6" s="171"/>
      <c r="QJQ6" s="171"/>
      <c r="QJR6" s="171"/>
      <c r="QJS6" s="171"/>
      <c r="QJT6" s="171"/>
      <c r="QJU6" s="171"/>
      <c r="QJV6" s="171"/>
      <c r="QJW6" s="171"/>
      <c r="QJX6" s="171"/>
      <c r="QJY6" s="171"/>
      <c r="QJZ6" s="171"/>
      <c r="QKA6" s="171"/>
      <c r="QKB6" s="171"/>
      <c r="QKC6" s="171"/>
      <c r="QKD6" s="171"/>
      <c r="QKE6" s="171"/>
      <c r="QKF6" s="171"/>
      <c r="QKG6" s="171"/>
      <c r="QKH6" s="171"/>
      <c r="QKI6" s="171"/>
      <c r="QKJ6" s="171"/>
      <c r="QKK6" s="171"/>
      <c r="QKL6" s="171"/>
      <c r="QKM6" s="171"/>
      <c r="QKN6" s="171"/>
      <c r="QKO6" s="171"/>
      <c r="QKP6" s="171"/>
      <c r="QKQ6" s="171"/>
      <c r="QKR6" s="171"/>
      <c r="QKS6" s="171"/>
      <c r="QKT6" s="171"/>
      <c r="QKU6" s="171"/>
      <c r="QKV6" s="171"/>
      <c r="QKW6" s="171"/>
      <c r="QKX6" s="171"/>
      <c r="QKY6" s="171"/>
      <c r="QKZ6" s="171"/>
      <c r="QLA6" s="171"/>
      <c r="QLB6" s="171"/>
      <c r="QLC6" s="171"/>
      <c r="QLD6" s="171"/>
      <c r="QLE6" s="171"/>
      <c r="QLF6" s="171"/>
      <c r="QLG6" s="171"/>
      <c r="QLH6" s="171"/>
      <c r="QLI6" s="171"/>
      <c r="QLJ6" s="171"/>
      <c r="QLK6" s="171"/>
      <c r="QLL6" s="171"/>
      <c r="QLM6" s="171"/>
      <c r="QLN6" s="171"/>
      <c r="QLO6" s="171"/>
      <c r="QLP6" s="171"/>
      <c r="QLQ6" s="171"/>
      <c r="QLR6" s="171"/>
      <c r="QLS6" s="171"/>
      <c r="QLT6" s="171"/>
      <c r="QLU6" s="171"/>
      <c r="QLV6" s="171"/>
      <c r="QLW6" s="171"/>
      <c r="QLX6" s="171"/>
      <c r="QLY6" s="171"/>
      <c r="QLZ6" s="171"/>
      <c r="QMA6" s="171"/>
      <c r="QMB6" s="171"/>
      <c r="QMC6" s="171"/>
      <c r="QMD6" s="171"/>
      <c r="QME6" s="171"/>
      <c r="QMF6" s="171"/>
      <c r="QMG6" s="171"/>
      <c r="QMH6" s="171"/>
      <c r="QMI6" s="171"/>
      <c r="QMJ6" s="171"/>
      <c r="QMK6" s="171"/>
      <c r="QML6" s="171"/>
      <c r="QMM6" s="171"/>
      <c r="QMN6" s="171"/>
      <c r="QMO6" s="171"/>
      <c r="QMP6" s="171"/>
      <c r="QMQ6" s="171"/>
      <c r="QMR6" s="171"/>
      <c r="QMS6" s="171"/>
      <c r="QMT6" s="171"/>
      <c r="QMU6" s="171"/>
      <c r="QMV6" s="171"/>
      <c r="QMW6" s="171"/>
      <c r="QMX6" s="171"/>
      <c r="QMY6" s="171"/>
      <c r="QMZ6" s="171"/>
      <c r="QNA6" s="171"/>
      <c r="QNB6" s="171"/>
      <c r="QNC6" s="171"/>
      <c r="QND6" s="171"/>
      <c r="QNE6" s="171"/>
      <c r="QNF6" s="171"/>
      <c r="QNG6" s="171"/>
      <c r="QNH6" s="171"/>
      <c r="QNI6" s="171"/>
      <c r="QNJ6" s="171"/>
      <c r="QNK6" s="171"/>
      <c r="QNL6" s="171"/>
      <c r="QNM6" s="171"/>
      <c r="QNN6" s="171"/>
      <c r="QNO6" s="171"/>
      <c r="QNP6" s="171"/>
      <c r="QNQ6" s="171"/>
      <c r="QNR6" s="171"/>
      <c r="QNS6" s="171"/>
      <c r="QNT6" s="171"/>
      <c r="QNU6" s="171"/>
      <c r="QNV6" s="171"/>
      <c r="QNW6" s="171"/>
      <c r="QNX6" s="171"/>
      <c r="QNY6" s="171"/>
      <c r="QNZ6" s="171"/>
      <c r="QOA6" s="171"/>
      <c r="QOB6" s="171"/>
      <c r="QOC6" s="171"/>
      <c r="QOD6" s="171"/>
      <c r="QOE6" s="171"/>
      <c r="QOF6" s="171"/>
      <c r="QOG6" s="171"/>
      <c r="QOH6" s="171"/>
      <c r="QOI6" s="171"/>
      <c r="QOJ6" s="171"/>
      <c r="QOK6" s="171"/>
      <c r="QOL6" s="171"/>
      <c r="QOM6" s="171"/>
      <c r="QON6" s="171"/>
      <c r="QOO6" s="171"/>
      <c r="QOP6" s="171"/>
      <c r="QOQ6" s="171"/>
      <c r="QOR6" s="171"/>
      <c r="QOS6" s="171"/>
      <c r="QOT6" s="171"/>
      <c r="QOU6" s="171"/>
      <c r="QOV6" s="171"/>
      <c r="QOW6" s="171"/>
      <c r="QOX6" s="171"/>
      <c r="QOY6" s="171"/>
      <c r="QOZ6" s="171"/>
      <c r="QPA6" s="171"/>
      <c r="QPB6" s="171"/>
      <c r="QPC6" s="171"/>
      <c r="QPD6" s="171"/>
      <c r="QPE6" s="171"/>
      <c r="QPF6" s="171"/>
      <c r="QPG6" s="171"/>
      <c r="QPH6" s="171"/>
      <c r="QPI6" s="171"/>
      <c r="QPJ6" s="171"/>
      <c r="QPK6" s="171"/>
      <c r="QPL6" s="171"/>
      <c r="QPM6" s="171"/>
      <c r="QPN6" s="171"/>
      <c r="QPO6" s="171"/>
      <c r="QPP6" s="171"/>
      <c r="QPQ6" s="171"/>
      <c r="QPR6" s="171"/>
      <c r="QPS6" s="171"/>
      <c r="QPT6" s="171"/>
      <c r="QPU6" s="171"/>
      <c r="QPV6" s="171"/>
      <c r="QPW6" s="171"/>
      <c r="QPX6" s="171"/>
      <c r="QPY6" s="171"/>
      <c r="QPZ6" s="171"/>
      <c r="QQA6" s="171"/>
      <c r="QQB6" s="171"/>
      <c r="QQC6" s="171"/>
      <c r="QQD6" s="171"/>
      <c r="QQE6" s="171"/>
      <c r="QQF6" s="171"/>
      <c r="QQG6" s="171"/>
      <c r="QQH6" s="171"/>
      <c r="QQI6" s="171"/>
      <c r="QQJ6" s="171"/>
      <c r="QQK6" s="171"/>
      <c r="QQL6" s="171"/>
      <c r="QQM6" s="171"/>
      <c r="QQN6" s="171"/>
      <c r="QQO6" s="171"/>
      <c r="QQP6" s="171"/>
      <c r="QQQ6" s="171"/>
      <c r="QQR6" s="171"/>
      <c r="QQS6" s="171"/>
      <c r="QQT6" s="171"/>
      <c r="QQU6" s="171"/>
      <c r="QQV6" s="171"/>
      <c r="QQW6" s="171"/>
      <c r="QQX6" s="171"/>
      <c r="QQY6" s="171"/>
      <c r="QQZ6" s="171"/>
      <c r="QRA6" s="171"/>
      <c r="QRB6" s="171"/>
      <c r="QRC6" s="171"/>
      <c r="QRD6" s="171"/>
      <c r="QRE6" s="171"/>
      <c r="QRF6" s="171"/>
      <c r="QRG6" s="171"/>
      <c r="QRH6" s="171"/>
      <c r="QRI6" s="171"/>
      <c r="QRJ6" s="171"/>
      <c r="QRK6" s="171"/>
      <c r="QRL6" s="171"/>
      <c r="QRM6" s="171"/>
      <c r="QRN6" s="171"/>
      <c r="QRO6" s="171"/>
      <c r="QRP6" s="171"/>
      <c r="QRQ6" s="171"/>
      <c r="QRR6" s="171"/>
      <c r="QRS6" s="171"/>
      <c r="QRT6" s="171"/>
      <c r="QRU6" s="171"/>
      <c r="QRV6" s="171"/>
      <c r="QRW6" s="171"/>
      <c r="QRX6" s="171"/>
      <c r="QRY6" s="171"/>
      <c r="QRZ6" s="171"/>
      <c r="QSA6" s="171"/>
      <c r="QSB6" s="171"/>
      <c r="QSC6" s="171"/>
      <c r="QSD6" s="171"/>
      <c r="QSE6" s="171"/>
      <c r="QSF6" s="171"/>
      <c r="QSG6" s="171"/>
      <c r="QSH6" s="171"/>
      <c r="QSI6" s="171"/>
      <c r="QSJ6" s="171"/>
      <c r="QSK6" s="171"/>
      <c r="QSL6" s="171"/>
      <c r="QSM6" s="171"/>
      <c r="QSN6" s="171"/>
      <c r="QSO6" s="171"/>
      <c r="QSP6" s="171"/>
      <c r="QSQ6" s="171"/>
      <c r="QSR6" s="171"/>
      <c r="QSS6" s="171"/>
      <c r="QST6" s="171"/>
      <c r="QSU6" s="171"/>
      <c r="QSV6" s="171"/>
      <c r="QSW6" s="171"/>
      <c r="QSX6" s="171"/>
      <c r="QSY6" s="171"/>
      <c r="QSZ6" s="171"/>
      <c r="QTA6" s="171"/>
      <c r="QTB6" s="171"/>
      <c r="QTC6" s="171"/>
      <c r="QTD6" s="171"/>
      <c r="QTE6" s="171"/>
      <c r="QTF6" s="171"/>
      <c r="QTG6" s="171"/>
      <c r="QTH6" s="171"/>
      <c r="QTI6" s="171"/>
      <c r="QTJ6" s="171"/>
      <c r="QTK6" s="171"/>
      <c r="QTL6" s="171"/>
      <c r="QTM6" s="171"/>
      <c r="QTN6" s="171"/>
      <c r="QTO6" s="171"/>
      <c r="QTP6" s="171"/>
      <c r="QTQ6" s="171"/>
      <c r="QTR6" s="171"/>
      <c r="QTS6" s="171"/>
      <c r="QTT6" s="171"/>
      <c r="QTU6" s="171"/>
      <c r="QTV6" s="171"/>
      <c r="QTW6" s="171"/>
      <c r="QTX6" s="171"/>
      <c r="QTY6" s="171"/>
      <c r="QTZ6" s="171"/>
      <c r="QUA6" s="171"/>
      <c r="QUB6" s="171"/>
      <c r="QUC6" s="171"/>
      <c r="QUD6" s="171"/>
      <c r="QUE6" s="171"/>
      <c r="QUF6" s="171"/>
      <c r="QUG6" s="171"/>
      <c r="QUH6" s="171"/>
      <c r="QUI6" s="171"/>
      <c r="QUJ6" s="171"/>
      <c r="QUK6" s="171"/>
      <c r="QUL6" s="171"/>
      <c r="QUM6" s="171"/>
      <c r="QUN6" s="171"/>
      <c r="QUO6" s="171"/>
      <c r="QUP6" s="171"/>
      <c r="QUQ6" s="171"/>
      <c r="QUR6" s="171"/>
      <c r="QUS6" s="171"/>
      <c r="QUT6" s="171"/>
      <c r="QUU6" s="171"/>
      <c r="QUV6" s="171"/>
      <c r="QUW6" s="171"/>
      <c r="QUX6" s="171"/>
      <c r="QUY6" s="171"/>
      <c r="QUZ6" s="171"/>
      <c r="QVA6" s="171"/>
      <c r="QVB6" s="171"/>
      <c r="QVC6" s="171"/>
      <c r="QVD6" s="171"/>
      <c r="QVE6" s="171"/>
      <c r="QVF6" s="171"/>
      <c r="QVG6" s="171"/>
      <c r="QVH6" s="171"/>
      <c r="QVI6" s="171"/>
      <c r="QVJ6" s="171"/>
      <c r="QVK6" s="171"/>
      <c r="QVL6" s="171"/>
      <c r="QVM6" s="171"/>
      <c r="QVN6" s="171"/>
      <c r="QVO6" s="171"/>
      <c r="QVP6" s="171"/>
      <c r="QVQ6" s="171"/>
      <c r="QVR6" s="171"/>
      <c r="QVS6" s="171"/>
      <c r="QVT6" s="171"/>
      <c r="QVU6" s="171"/>
      <c r="QVV6" s="171"/>
      <c r="QVW6" s="171"/>
      <c r="QVX6" s="171"/>
      <c r="QVY6" s="171"/>
      <c r="QVZ6" s="171"/>
      <c r="QWA6" s="171"/>
      <c r="QWB6" s="171"/>
      <c r="QWC6" s="171"/>
      <c r="QWD6" s="171"/>
      <c r="QWE6" s="171"/>
      <c r="QWF6" s="171"/>
      <c r="QWG6" s="171"/>
      <c r="QWH6" s="171"/>
      <c r="QWI6" s="171"/>
      <c r="QWJ6" s="171"/>
      <c r="QWK6" s="171"/>
      <c r="QWL6" s="171"/>
      <c r="QWM6" s="171"/>
      <c r="QWN6" s="171"/>
      <c r="QWO6" s="171"/>
      <c r="QWP6" s="171"/>
      <c r="QWQ6" s="171"/>
      <c r="QWR6" s="171"/>
      <c r="QWS6" s="171"/>
      <c r="QWT6" s="171"/>
      <c r="QWU6" s="171"/>
      <c r="QWV6" s="171"/>
      <c r="QWW6" s="171"/>
      <c r="QWX6" s="171"/>
      <c r="QWY6" s="171"/>
      <c r="QWZ6" s="171"/>
      <c r="QXA6" s="171"/>
      <c r="QXB6" s="171"/>
      <c r="QXC6" s="171"/>
      <c r="QXD6" s="171"/>
      <c r="QXE6" s="171"/>
      <c r="QXF6" s="171"/>
      <c r="QXG6" s="171"/>
      <c r="QXH6" s="171"/>
      <c r="QXI6" s="171"/>
      <c r="QXJ6" s="171"/>
      <c r="QXK6" s="171"/>
      <c r="QXL6" s="171"/>
      <c r="QXM6" s="171"/>
      <c r="QXN6" s="171"/>
      <c r="QXO6" s="171"/>
      <c r="QXP6" s="171"/>
      <c r="QXQ6" s="171"/>
      <c r="QXR6" s="171"/>
      <c r="QXS6" s="171"/>
      <c r="QXT6" s="171"/>
      <c r="QXU6" s="171"/>
      <c r="QXV6" s="171"/>
      <c r="QXW6" s="171"/>
      <c r="QXX6" s="171"/>
      <c r="QXY6" s="171"/>
      <c r="QXZ6" s="171"/>
      <c r="QYA6" s="171"/>
      <c r="QYB6" s="171"/>
      <c r="QYC6" s="171"/>
      <c r="QYD6" s="171"/>
      <c r="QYE6" s="171"/>
      <c r="QYF6" s="171"/>
      <c r="QYG6" s="171"/>
      <c r="QYH6" s="171"/>
      <c r="QYI6" s="171"/>
      <c r="QYJ6" s="171"/>
      <c r="QYK6" s="171"/>
      <c r="QYL6" s="171"/>
      <c r="QYM6" s="171"/>
      <c r="QYN6" s="171"/>
      <c r="QYO6" s="171"/>
      <c r="QYP6" s="171"/>
      <c r="QYQ6" s="171"/>
      <c r="QYR6" s="171"/>
      <c r="QYS6" s="171"/>
      <c r="QYT6" s="171"/>
      <c r="QYU6" s="171"/>
      <c r="QYV6" s="171"/>
      <c r="QYW6" s="171"/>
      <c r="QYX6" s="171"/>
      <c r="QYY6" s="171"/>
      <c r="QYZ6" s="171"/>
      <c r="QZA6" s="171"/>
      <c r="QZB6" s="171"/>
      <c r="QZC6" s="171"/>
      <c r="QZD6" s="171"/>
      <c r="QZE6" s="171"/>
      <c r="QZF6" s="171"/>
      <c r="QZG6" s="171"/>
      <c r="QZH6" s="171"/>
      <c r="QZI6" s="171"/>
      <c r="QZJ6" s="171"/>
      <c r="QZK6" s="171"/>
      <c r="QZL6" s="171"/>
      <c r="QZM6" s="171"/>
      <c r="QZN6" s="171"/>
      <c r="QZO6" s="171"/>
      <c r="QZP6" s="171"/>
      <c r="QZQ6" s="171"/>
      <c r="QZR6" s="171"/>
      <c r="QZS6" s="171"/>
      <c r="QZT6" s="171"/>
      <c r="QZU6" s="171"/>
      <c r="QZV6" s="171"/>
      <c r="QZW6" s="171"/>
      <c r="QZX6" s="171"/>
      <c r="QZY6" s="171"/>
      <c r="QZZ6" s="171"/>
      <c r="RAA6" s="171"/>
      <c r="RAB6" s="171"/>
      <c r="RAC6" s="171"/>
      <c r="RAD6" s="171"/>
      <c r="RAE6" s="171"/>
      <c r="RAF6" s="171"/>
      <c r="RAG6" s="171"/>
      <c r="RAH6" s="171"/>
      <c r="RAI6" s="171"/>
      <c r="RAJ6" s="171"/>
      <c r="RAK6" s="171"/>
      <c r="RAL6" s="171"/>
      <c r="RAM6" s="171"/>
      <c r="RAN6" s="171"/>
      <c r="RAO6" s="171"/>
      <c r="RAP6" s="171"/>
      <c r="RAQ6" s="171"/>
      <c r="RAR6" s="171"/>
      <c r="RAS6" s="171"/>
      <c r="RAT6" s="171"/>
      <c r="RAU6" s="171"/>
      <c r="RAV6" s="171"/>
      <c r="RAW6" s="171"/>
      <c r="RAX6" s="171"/>
      <c r="RAY6" s="171"/>
      <c r="RAZ6" s="171"/>
      <c r="RBA6" s="171"/>
      <c r="RBB6" s="171"/>
      <c r="RBC6" s="171"/>
      <c r="RBD6" s="171"/>
      <c r="RBE6" s="171"/>
      <c r="RBF6" s="171"/>
      <c r="RBG6" s="171"/>
      <c r="RBH6" s="171"/>
      <c r="RBI6" s="171"/>
      <c r="RBJ6" s="171"/>
      <c r="RBK6" s="171"/>
      <c r="RBL6" s="171"/>
      <c r="RBM6" s="171"/>
      <c r="RBN6" s="171"/>
      <c r="RBO6" s="171"/>
      <c r="RBP6" s="171"/>
      <c r="RBQ6" s="171"/>
      <c r="RBR6" s="171"/>
      <c r="RBS6" s="171"/>
      <c r="RBT6" s="171"/>
      <c r="RBU6" s="171"/>
      <c r="RBV6" s="171"/>
      <c r="RBW6" s="171"/>
      <c r="RBX6" s="171"/>
      <c r="RBY6" s="171"/>
      <c r="RBZ6" s="171"/>
      <c r="RCA6" s="171"/>
      <c r="RCB6" s="171"/>
      <c r="RCC6" s="171"/>
      <c r="RCD6" s="171"/>
      <c r="RCE6" s="171"/>
      <c r="RCF6" s="171"/>
      <c r="RCG6" s="171"/>
      <c r="RCH6" s="171"/>
      <c r="RCI6" s="171"/>
      <c r="RCJ6" s="171"/>
      <c r="RCK6" s="171"/>
      <c r="RCL6" s="171"/>
      <c r="RCM6" s="171"/>
      <c r="RCN6" s="171"/>
      <c r="RCO6" s="171"/>
      <c r="RCP6" s="171"/>
      <c r="RCQ6" s="171"/>
      <c r="RCR6" s="171"/>
      <c r="RCS6" s="171"/>
      <c r="RCT6" s="171"/>
      <c r="RCU6" s="171"/>
      <c r="RCV6" s="171"/>
      <c r="RCW6" s="171"/>
      <c r="RCX6" s="171"/>
      <c r="RCY6" s="171"/>
      <c r="RCZ6" s="171"/>
      <c r="RDA6" s="171"/>
      <c r="RDB6" s="171"/>
      <c r="RDC6" s="171"/>
      <c r="RDD6" s="171"/>
      <c r="RDE6" s="171"/>
      <c r="RDF6" s="171"/>
      <c r="RDG6" s="171"/>
      <c r="RDH6" s="171"/>
      <c r="RDI6" s="171"/>
      <c r="RDJ6" s="171"/>
      <c r="RDK6" s="171"/>
      <c r="RDL6" s="171"/>
      <c r="RDM6" s="171"/>
      <c r="RDN6" s="171"/>
      <c r="RDO6" s="171"/>
      <c r="RDP6" s="171"/>
      <c r="RDQ6" s="171"/>
      <c r="RDR6" s="171"/>
      <c r="RDS6" s="171"/>
      <c r="RDT6" s="171"/>
      <c r="RDU6" s="171"/>
      <c r="RDV6" s="171"/>
      <c r="RDW6" s="171"/>
      <c r="RDX6" s="171"/>
      <c r="RDY6" s="171"/>
      <c r="RDZ6" s="171"/>
      <c r="REA6" s="171"/>
      <c r="REB6" s="171"/>
      <c r="REC6" s="171"/>
      <c r="RED6" s="171"/>
      <c r="REE6" s="171"/>
      <c r="REF6" s="171"/>
      <c r="REG6" s="171"/>
      <c r="REH6" s="171"/>
      <c r="REI6" s="171"/>
      <c r="REJ6" s="171"/>
      <c r="REK6" s="171"/>
      <c r="REL6" s="171"/>
      <c r="REM6" s="171"/>
      <c r="REN6" s="171"/>
      <c r="REO6" s="171"/>
      <c r="REP6" s="171"/>
      <c r="REQ6" s="171"/>
      <c r="RER6" s="171"/>
      <c r="RES6" s="171"/>
      <c r="RET6" s="171"/>
      <c r="REU6" s="171"/>
      <c r="REV6" s="171"/>
      <c r="REW6" s="171"/>
      <c r="REX6" s="171"/>
      <c r="REY6" s="171"/>
      <c r="REZ6" s="171"/>
      <c r="RFA6" s="171"/>
      <c r="RFB6" s="171"/>
      <c r="RFC6" s="171"/>
      <c r="RFD6" s="171"/>
      <c r="RFE6" s="171"/>
      <c r="RFF6" s="171"/>
      <c r="RFG6" s="171"/>
      <c r="RFH6" s="171"/>
      <c r="RFI6" s="171"/>
      <c r="RFJ6" s="171"/>
      <c r="RFK6" s="171"/>
      <c r="RFL6" s="171"/>
      <c r="RFM6" s="171"/>
      <c r="RFN6" s="171"/>
      <c r="RFO6" s="171"/>
      <c r="RFP6" s="171"/>
      <c r="RFQ6" s="171"/>
      <c r="RFR6" s="171"/>
      <c r="RFS6" s="171"/>
      <c r="RFT6" s="171"/>
      <c r="RFU6" s="171"/>
      <c r="RFV6" s="171"/>
      <c r="RFW6" s="171"/>
      <c r="RFX6" s="171"/>
      <c r="RFY6" s="171"/>
      <c r="RFZ6" s="171"/>
      <c r="RGA6" s="171"/>
      <c r="RGB6" s="171"/>
      <c r="RGC6" s="171"/>
      <c r="RGD6" s="171"/>
      <c r="RGE6" s="171"/>
      <c r="RGF6" s="171"/>
      <c r="RGG6" s="171"/>
      <c r="RGH6" s="171"/>
      <c r="RGI6" s="171"/>
      <c r="RGJ6" s="171"/>
      <c r="RGK6" s="171"/>
      <c r="RGL6" s="171"/>
      <c r="RGM6" s="171"/>
      <c r="RGN6" s="171"/>
      <c r="RGO6" s="171"/>
      <c r="RGP6" s="171"/>
      <c r="RGQ6" s="171"/>
      <c r="RGR6" s="171"/>
      <c r="RGS6" s="171"/>
      <c r="RGT6" s="171"/>
      <c r="RGU6" s="171"/>
      <c r="RGV6" s="171"/>
      <c r="RGW6" s="171"/>
      <c r="RGX6" s="171"/>
      <c r="RGY6" s="171"/>
      <c r="RGZ6" s="171"/>
      <c r="RHA6" s="171"/>
      <c r="RHB6" s="171"/>
      <c r="RHC6" s="171"/>
      <c r="RHD6" s="171"/>
      <c r="RHE6" s="171"/>
      <c r="RHF6" s="171"/>
      <c r="RHG6" s="171"/>
      <c r="RHH6" s="171"/>
      <c r="RHI6" s="171"/>
      <c r="RHJ6" s="171"/>
      <c r="RHK6" s="171"/>
      <c r="RHL6" s="171"/>
      <c r="RHM6" s="171"/>
      <c r="RHN6" s="171"/>
      <c r="RHO6" s="171"/>
      <c r="RHP6" s="171"/>
      <c r="RHQ6" s="171"/>
      <c r="RHR6" s="171"/>
      <c r="RHS6" s="171"/>
      <c r="RHT6" s="171"/>
      <c r="RHU6" s="171"/>
      <c r="RHV6" s="171"/>
      <c r="RHW6" s="171"/>
      <c r="RHX6" s="171"/>
      <c r="RHY6" s="171"/>
      <c r="RHZ6" s="171"/>
      <c r="RIA6" s="171"/>
      <c r="RIB6" s="171"/>
      <c r="RIC6" s="171"/>
      <c r="RID6" s="171"/>
      <c r="RIE6" s="171"/>
      <c r="RIF6" s="171"/>
      <c r="RIG6" s="171"/>
      <c r="RIH6" s="171"/>
      <c r="RII6" s="171"/>
      <c r="RIJ6" s="171"/>
      <c r="RIK6" s="171"/>
      <c r="RIL6" s="171"/>
      <c r="RIM6" s="171"/>
      <c r="RIN6" s="171"/>
      <c r="RIO6" s="171"/>
      <c r="RIP6" s="171"/>
      <c r="RIQ6" s="171"/>
      <c r="RIR6" s="171"/>
      <c r="RIS6" s="171"/>
      <c r="RIT6" s="171"/>
      <c r="RIU6" s="171"/>
      <c r="RIV6" s="171"/>
      <c r="RIW6" s="171"/>
      <c r="RIX6" s="171"/>
      <c r="RIY6" s="171"/>
      <c r="RIZ6" s="171"/>
      <c r="RJA6" s="171"/>
      <c r="RJB6" s="171"/>
      <c r="RJC6" s="171"/>
      <c r="RJD6" s="171"/>
      <c r="RJE6" s="171"/>
      <c r="RJF6" s="171"/>
      <c r="RJG6" s="171"/>
      <c r="RJH6" s="171"/>
      <c r="RJI6" s="171"/>
      <c r="RJJ6" s="171"/>
      <c r="RJK6" s="171"/>
      <c r="RJL6" s="171"/>
      <c r="RJM6" s="171"/>
      <c r="RJN6" s="171"/>
      <c r="RJO6" s="171"/>
      <c r="RJP6" s="171"/>
      <c r="RJQ6" s="171"/>
      <c r="RJR6" s="171"/>
      <c r="RJS6" s="171"/>
      <c r="RJT6" s="171"/>
      <c r="RJU6" s="171"/>
      <c r="RJV6" s="171"/>
      <c r="RJW6" s="171"/>
      <c r="RJX6" s="171"/>
      <c r="RJY6" s="171"/>
      <c r="RJZ6" s="171"/>
      <c r="RKA6" s="171"/>
      <c r="RKB6" s="171"/>
      <c r="RKC6" s="171"/>
      <c r="RKD6" s="171"/>
      <c r="RKE6" s="171"/>
      <c r="RKF6" s="171"/>
      <c r="RKG6" s="171"/>
      <c r="RKH6" s="171"/>
      <c r="RKI6" s="171"/>
      <c r="RKJ6" s="171"/>
      <c r="RKK6" s="171"/>
      <c r="RKL6" s="171"/>
      <c r="RKM6" s="171"/>
      <c r="RKN6" s="171"/>
      <c r="RKO6" s="171"/>
      <c r="RKP6" s="171"/>
      <c r="RKQ6" s="171"/>
      <c r="RKR6" s="171"/>
      <c r="RKS6" s="171"/>
      <c r="RKT6" s="171"/>
      <c r="RKU6" s="171"/>
      <c r="RKV6" s="171"/>
      <c r="RKW6" s="171"/>
      <c r="RKX6" s="171"/>
      <c r="RKY6" s="171"/>
      <c r="RKZ6" s="171"/>
      <c r="RLA6" s="171"/>
      <c r="RLB6" s="171"/>
      <c r="RLC6" s="171"/>
      <c r="RLD6" s="171"/>
      <c r="RLE6" s="171"/>
      <c r="RLF6" s="171"/>
      <c r="RLG6" s="171"/>
      <c r="RLH6" s="171"/>
      <c r="RLI6" s="171"/>
      <c r="RLJ6" s="171"/>
      <c r="RLK6" s="171"/>
      <c r="RLL6" s="171"/>
      <c r="RLM6" s="171"/>
      <c r="RLN6" s="171"/>
      <c r="RLO6" s="171"/>
      <c r="RLP6" s="171"/>
      <c r="RLQ6" s="171"/>
      <c r="RLR6" s="171"/>
      <c r="RLS6" s="171"/>
      <c r="RLT6" s="171"/>
      <c r="RLU6" s="171"/>
      <c r="RLV6" s="171"/>
      <c r="RLW6" s="171"/>
      <c r="RLX6" s="171"/>
      <c r="RLY6" s="171"/>
      <c r="RLZ6" s="171"/>
      <c r="RMA6" s="171"/>
      <c r="RMB6" s="171"/>
      <c r="RMC6" s="171"/>
      <c r="RMD6" s="171"/>
      <c r="RME6" s="171"/>
      <c r="RMF6" s="171"/>
      <c r="RMG6" s="171"/>
      <c r="RMH6" s="171"/>
      <c r="RMI6" s="171"/>
      <c r="RMJ6" s="171"/>
      <c r="RMK6" s="171"/>
      <c r="RML6" s="171"/>
      <c r="RMM6" s="171"/>
      <c r="RMN6" s="171"/>
      <c r="RMO6" s="171"/>
      <c r="RMP6" s="171"/>
      <c r="RMQ6" s="171"/>
      <c r="RMR6" s="171"/>
      <c r="RMS6" s="171"/>
      <c r="RMT6" s="171"/>
      <c r="RMU6" s="171"/>
      <c r="RMV6" s="171"/>
      <c r="RMW6" s="171"/>
      <c r="RMX6" s="171"/>
      <c r="RMY6" s="171"/>
      <c r="RMZ6" s="171"/>
      <c r="RNA6" s="171"/>
      <c r="RNB6" s="171"/>
      <c r="RNC6" s="171"/>
      <c r="RND6" s="171"/>
      <c r="RNE6" s="171"/>
      <c r="RNF6" s="171"/>
      <c r="RNG6" s="171"/>
      <c r="RNH6" s="171"/>
      <c r="RNI6" s="171"/>
      <c r="RNJ6" s="171"/>
      <c r="RNK6" s="171"/>
      <c r="RNL6" s="171"/>
      <c r="RNM6" s="171"/>
      <c r="RNN6" s="171"/>
      <c r="RNO6" s="171"/>
      <c r="RNP6" s="171"/>
      <c r="RNQ6" s="171"/>
      <c r="RNR6" s="171"/>
      <c r="RNS6" s="171"/>
      <c r="RNT6" s="171"/>
      <c r="RNU6" s="171"/>
      <c r="RNV6" s="171"/>
      <c r="RNW6" s="171"/>
      <c r="RNX6" s="171"/>
      <c r="RNY6" s="171"/>
      <c r="RNZ6" s="171"/>
      <c r="ROA6" s="171"/>
      <c r="ROB6" s="171"/>
      <c r="ROC6" s="171"/>
      <c r="ROD6" s="171"/>
      <c r="ROE6" s="171"/>
      <c r="ROF6" s="171"/>
      <c r="ROG6" s="171"/>
      <c r="ROH6" s="171"/>
      <c r="ROI6" s="171"/>
      <c r="ROJ6" s="171"/>
      <c r="ROK6" s="171"/>
      <c r="ROL6" s="171"/>
      <c r="ROM6" s="171"/>
      <c r="RON6" s="171"/>
      <c r="ROO6" s="171"/>
      <c r="ROP6" s="171"/>
      <c r="ROQ6" s="171"/>
      <c r="ROR6" s="171"/>
      <c r="ROS6" s="171"/>
      <c r="ROT6" s="171"/>
      <c r="ROU6" s="171"/>
      <c r="ROV6" s="171"/>
      <c r="ROW6" s="171"/>
      <c r="ROX6" s="171"/>
      <c r="ROY6" s="171"/>
      <c r="ROZ6" s="171"/>
      <c r="RPA6" s="171"/>
      <c r="RPB6" s="171"/>
      <c r="RPC6" s="171"/>
      <c r="RPD6" s="171"/>
      <c r="RPE6" s="171"/>
      <c r="RPF6" s="171"/>
      <c r="RPG6" s="171"/>
      <c r="RPH6" s="171"/>
      <c r="RPI6" s="171"/>
      <c r="RPJ6" s="171"/>
      <c r="RPK6" s="171"/>
      <c r="RPL6" s="171"/>
      <c r="RPM6" s="171"/>
      <c r="RPN6" s="171"/>
      <c r="RPO6" s="171"/>
      <c r="RPP6" s="171"/>
      <c r="RPQ6" s="171"/>
      <c r="RPR6" s="171"/>
      <c r="RPS6" s="171"/>
      <c r="RPT6" s="171"/>
      <c r="RPU6" s="171"/>
      <c r="RPV6" s="171"/>
      <c r="RPW6" s="171"/>
      <c r="RPX6" s="171"/>
      <c r="RPY6" s="171"/>
      <c r="RPZ6" s="171"/>
      <c r="RQA6" s="171"/>
      <c r="RQB6" s="171"/>
      <c r="RQC6" s="171"/>
      <c r="RQD6" s="171"/>
      <c r="RQE6" s="171"/>
      <c r="RQF6" s="171"/>
      <c r="RQG6" s="171"/>
      <c r="RQH6" s="171"/>
      <c r="RQI6" s="171"/>
      <c r="RQJ6" s="171"/>
      <c r="RQK6" s="171"/>
      <c r="RQL6" s="171"/>
      <c r="RQM6" s="171"/>
      <c r="RQN6" s="171"/>
      <c r="RQO6" s="171"/>
      <c r="RQP6" s="171"/>
      <c r="RQQ6" s="171"/>
      <c r="RQR6" s="171"/>
      <c r="RQS6" s="171"/>
      <c r="RQT6" s="171"/>
      <c r="RQU6" s="171"/>
      <c r="RQV6" s="171"/>
      <c r="RQW6" s="171"/>
      <c r="RQX6" s="171"/>
      <c r="RQY6" s="171"/>
      <c r="RQZ6" s="171"/>
      <c r="RRA6" s="171"/>
      <c r="RRB6" s="171"/>
      <c r="RRC6" s="171"/>
      <c r="RRD6" s="171"/>
      <c r="RRE6" s="171"/>
      <c r="RRF6" s="171"/>
      <c r="RRG6" s="171"/>
      <c r="RRH6" s="171"/>
      <c r="RRI6" s="171"/>
      <c r="RRJ6" s="171"/>
      <c r="RRK6" s="171"/>
      <c r="RRL6" s="171"/>
      <c r="RRM6" s="171"/>
      <c r="RRN6" s="171"/>
      <c r="RRO6" s="171"/>
      <c r="RRP6" s="171"/>
      <c r="RRQ6" s="171"/>
      <c r="RRR6" s="171"/>
      <c r="RRS6" s="171"/>
      <c r="RRT6" s="171"/>
      <c r="RRU6" s="171"/>
      <c r="RRV6" s="171"/>
      <c r="RRW6" s="171"/>
      <c r="RRX6" s="171"/>
      <c r="RRY6" s="171"/>
      <c r="RRZ6" s="171"/>
      <c r="RSA6" s="171"/>
      <c r="RSB6" s="171"/>
      <c r="RSC6" s="171"/>
      <c r="RSD6" s="171"/>
      <c r="RSE6" s="171"/>
      <c r="RSF6" s="171"/>
      <c r="RSG6" s="171"/>
      <c r="RSH6" s="171"/>
      <c r="RSI6" s="171"/>
      <c r="RSJ6" s="171"/>
      <c r="RSK6" s="171"/>
      <c r="RSL6" s="171"/>
      <c r="RSM6" s="171"/>
      <c r="RSN6" s="171"/>
      <c r="RSO6" s="171"/>
      <c r="RSP6" s="171"/>
      <c r="RSQ6" s="171"/>
      <c r="RSR6" s="171"/>
      <c r="RSS6" s="171"/>
      <c r="RST6" s="171"/>
      <c r="RSU6" s="171"/>
      <c r="RSV6" s="171"/>
      <c r="RSW6" s="171"/>
      <c r="RSX6" s="171"/>
      <c r="RSY6" s="171"/>
      <c r="RSZ6" s="171"/>
      <c r="RTA6" s="171"/>
      <c r="RTB6" s="171"/>
      <c r="RTC6" s="171"/>
      <c r="RTD6" s="171"/>
      <c r="RTE6" s="171"/>
      <c r="RTF6" s="171"/>
      <c r="RTG6" s="171"/>
      <c r="RTH6" s="171"/>
      <c r="RTI6" s="171"/>
      <c r="RTJ6" s="171"/>
      <c r="RTK6" s="171"/>
      <c r="RTL6" s="171"/>
      <c r="RTM6" s="171"/>
      <c r="RTN6" s="171"/>
      <c r="RTO6" s="171"/>
      <c r="RTP6" s="171"/>
      <c r="RTQ6" s="171"/>
      <c r="RTR6" s="171"/>
      <c r="RTS6" s="171"/>
      <c r="RTT6" s="171"/>
      <c r="RTU6" s="171"/>
      <c r="RTV6" s="171"/>
      <c r="RTW6" s="171"/>
      <c r="RTX6" s="171"/>
      <c r="RTY6" s="171"/>
      <c r="RTZ6" s="171"/>
      <c r="RUA6" s="171"/>
      <c r="RUB6" s="171"/>
      <c r="RUC6" s="171"/>
      <c r="RUD6" s="171"/>
      <c r="RUE6" s="171"/>
      <c r="RUF6" s="171"/>
      <c r="RUG6" s="171"/>
      <c r="RUH6" s="171"/>
      <c r="RUI6" s="171"/>
      <c r="RUJ6" s="171"/>
      <c r="RUK6" s="171"/>
      <c r="RUL6" s="171"/>
      <c r="RUM6" s="171"/>
      <c r="RUN6" s="171"/>
      <c r="RUO6" s="171"/>
      <c r="RUP6" s="171"/>
      <c r="RUQ6" s="171"/>
      <c r="RUR6" s="171"/>
      <c r="RUS6" s="171"/>
      <c r="RUT6" s="171"/>
      <c r="RUU6" s="171"/>
      <c r="RUV6" s="171"/>
      <c r="RUW6" s="171"/>
      <c r="RUX6" s="171"/>
      <c r="RUY6" s="171"/>
      <c r="RUZ6" s="171"/>
      <c r="RVA6" s="171"/>
      <c r="RVB6" s="171"/>
      <c r="RVC6" s="171"/>
      <c r="RVD6" s="171"/>
      <c r="RVE6" s="171"/>
      <c r="RVF6" s="171"/>
      <c r="RVG6" s="171"/>
      <c r="RVH6" s="171"/>
      <c r="RVI6" s="171"/>
      <c r="RVJ6" s="171"/>
      <c r="RVK6" s="171"/>
      <c r="RVL6" s="171"/>
      <c r="RVM6" s="171"/>
      <c r="RVN6" s="171"/>
      <c r="RVO6" s="171"/>
      <c r="RVP6" s="171"/>
      <c r="RVQ6" s="171"/>
      <c r="RVR6" s="171"/>
      <c r="RVS6" s="171"/>
      <c r="RVT6" s="171"/>
      <c r="RVU6" s="171"/>
      <c r="RVV6" s="171"/>
      <c r="RVW6" s="171"/>
      <c r="RVX6" s="171"/>
      <c r="RVY6" s="171"/>
      <c r="RVZ6" s="171"/>
      <c r="RWA6" s="171"/>
      <c r="RWB6" s="171"/>
      <c r="RWC6" s="171"/>
      <c r="RWD6" s="171"/>
      <c r="RWE6" s="171"/>
      <c r="RWF6" s="171"/>
      <c r="RWG6" s="171"/>
      <c r="RWH6" s="171"/>
      <c r="RWI6" s="171"/>
      <c r="RWJ6" s="171"/>
      <c r="RWK6" s="171"/>
      <c r="RWL6" s="171"/>
      <c r="RWM6" s="171"/>
      <c r="RWN6" s="171"/>
      <c r="RWO6" s="171"/>
      <c r="RWP6" s="171"/>
      <c r="RWQ6" s="171"/>
      <c r="RWR6" s="171"/>
      <c r="RWS6" s="171"/>
      <c r="RWT6" s="171"/>
      <c r="RWU6" s="171"/>
      <c r="RWV6" s="171"/>
      <c r="RWW6" s="171"/>
      <c r="RWX6" s="171"/>
      <c r="RWY6" s="171"/>
      <c r="RWZ6" s="171"/>
      <c r="RXA6" s="171"/>
      <c r="RXB6" s="171"/>
      <c r="RXC6" s="171"/>
      <c r="RXD6" s="171"/>
      <c r="RXE6" s="171"/>
      <c r="RXF6" s="171"/>
      <c r="RXG6" s="171"/>
      <c r="RXH6" s="171"/>
      <c r="RXI6" s="171"/>
      <c r="RXJ6" s="171"/>
      <c r="RXK6" s="171"/>
      <c r="RXL6" s="171"/>
      <c r="RXM6" s="171"/>
      <c r="RXN6" s="171"/>
      <c r="RXO6" s="171"/>
      <c r="RXP6" s="171"/>
      <c r="RXQ6" s="171"/>
      <c r="RXR6" s="171"/>
      <c r="RXS6" s="171"/>
      <c r="RXT6" s="171"/>
      <c r="RXU6" s="171"/>
      <c r="RXV6" s="171"/>
      <c r="RXW6" s="171"/>
      <c r="RXX6" s="171"/>
      <c r="RXY6" s="171"/>
      <c r="RXZ6" s="171"/>
      <c r="RYA6" s="171"/>
      <c r="RYB6" s="171"/>
      <c r="RYC6" s="171"/>
      <c r="RYD6" s="171"/>
      <c r="RYE6" s="171"/>
      <c r="RYF6" s="171"/>
      <c r="RYG6" s="171"/>
      <c r="RYH6" s="171"/>
      <c r="RYI6" s="171"/>
      <c r="RYJ6" s="171"/>
      <c r="RYK6" s="171"/>
      <c r="RYL6" s="171"/>
      <c r="RYM6" s="171"/>
      <c r="RYN6" s="171"/>
      <c r="RYO6" s="171"/>
      <c r="RYP6" s="171"/>
      <c r="RYQ6" s="171"/>
      <c r="RYR6" s="171"/>
      <c r="RYS6" s="171"/>
      <c r="RYT6" s="171"/>
      <c r="RYU6" s="171"/>
      <c r="RYV6" s="171"/>
      <c r="RYW6" s="171"/>
      <c r="RYX6" s="171"/>
      <c r="RYY6" s="171"/>
      <c r="RYZ6" s="171"/>
      <c r="RZA6" s="171"/>
      <c r="RZB6" s="171"/>
      <c r="RZC6" s="171"/>
      <c r="RZD6" s="171"/>
      <c r="RZE6" s="171"/>
      <c r="RZF6" s="171"/>
      <c r="RZG6" s="171"/>
      <c r="RZH6" s="171"/>
      <c r="RZI6" s="171"/>
      <c r="RZJ6" s="171"/>
      <c r="RZK6" s="171"/>
      <c r="RZL6" s="171"/>
      <c r="RZM6" s="171"/>
      <c r="RZN6" s="171"/>
      <c r="RZO6" s="171"/>
      <c r="RZP6" s="171"/>
      <c r="RZQ6" s="171"/>
      <c r="RZR6" s="171"/>
      <c r="RZS6" s="171"/>
      <c r="RZT6" s="171"/>
      <c r="RZU6" s="171"/>
      <c r="RZV6" s="171"/>
      <c r="RZW6" s="171"/>
      <c r="RZX6" s="171"/>
      <c r="RZY6" s="171"/>
      <c r="RZZ6" s="171"/>
      <c r="SAA6" s="171"/>
      <c r="SAB6" s="171"/>
      <c r="SAC6" s="171"/>
      <c r="SAD6" s="171"/>
      <c r="SAE6" s="171"/>
      <c r="SAF6" s="171"/>
      <c r="SAG6" s="171"/>
      <c r="SAH6" s="171"/>
      <c r="SAI6" s="171"/>
      <c r="SAJ6" s="171"/>
      <c r="SAK6" s="171"/>
      <c r="SAL6" s="171"/>
      <c r="SAM6" s="171"/>
      <c r="SAN6" s="171"/>
      <c r="SAO6" s="171"/>
      <c r="SAP6" s="171"/>
      <c r="SAQ6" s="171"/>
      <c r="SAR6" s="171"/>
      <c r="SAS6" s="171"/>
      <c r="SAT6" s="171"/>
      <c r="SAU6" s="171"/>
      <c r="SAV6" s="171"/>
      <c r="SAW6" s="171"/>
      <c r="SAX6" s="171"/>
      <c r="SAY6" s="171"/>
      <c r="SAZ6" s="171"/>
      <c r="SBA6" s="171"/>
      <c r="SBB6" s="171"/>
      <c r="SBC6" s="171"/>
      <c r="SBD6" s="171"/>
      <c r="SBE6" s="171"/>
      <c r="SBF6" s="171"/>
      <c r="SBG6" s="171"/>
      <c r="SBH6" s="171"/>
      <c r="SBI6" s="171"/>
      <c r="SBJ6" s="171"/>
      <c r="SBK6" s="171"/>
      <c r="SBL6" s="171"/>
      <c r="SBM6" s="171"/>
      <c r="SBN6" s="171"/>
      <c r="SBO6" s="171"/>
      <c r="SBP6" s="171"/>
      <c r="SBQ6" s="171"/>
      <c r="SBR6" s="171"/>
      <c r="SBS6" s="171"/>
      <c r="SBT6" s="171"/>
      <c r="SBU6" s="171"/>
      <c r="SBV6" s="171"/>
      <c r="SBW6" s="171"/>
      <c r="SBX6" s="171"/>
      <c r="SBY6" s="171"/>
      <c r="SBZ6" s="171"/>
      <c r="SCA6" s="171"/>
      <c r="SCB6" s="171"/>
      <c r="SCC6" s="171"/>
      <c r="SCD6" s="171"/>
      <c r="SCE6" s="171"/>
      <c r="SCF6" s="171"/>
      <c r="SCG6" s="171"/>
      <c r="SCH6" s="171"/>
      <c r="SCI6" s="171"/>
      <c r="SCJ6" s="171"/>
      <c r="SCK6" s="171"/>
      <c r="SCL6" s="171"/>
      <c r="SCM6" s="171"/>
      <c r="SCN6" s="171"/>
      <c r="SCO6" s="171"/>
      <c r="SCP6" s="171"/>
      <c r="SCQ6" s="171"/>
      <c r="SCR6" s="171"/>
      <c r="SCS6" s="171"/>
      <c r="SCT6" s="171"/>
      <c r="SCU6" s="171"/>
      <c r="SCV6" s="171"/>
      <c r="SCW6" s="171"/>
      <c r="SCX6" s="171"/>
      <c r="SCY6" s="171"/>
      <c r="SCZ6" s="171"/>
      <c r="SDA6" s="171"/>
      <c r="SDB6" s="171"/>
      <c r="SDC6" s="171"/>
      <c r="SDD6" s="171"/>
      <c r="SDE6" s="171"/>
      <c r="SDF6" s="171"/>
      <c r="SDG6" s="171"/>
      <c r="SDH6" s="171"/>
      <c r="SDI6" s="171"/>
      <c r="SDJ6" s="171"/>
      <c r="SDK6" s="171"/>
      <c r="SDL6" s="171"/>
      <c r="SDM6" s="171"/>
      <c r="SDN6" s="171"/>
      <c r="SDO6" s="171"/>
      <c r="SDP6" s="171"/>
      <c r="SDQ6" s="171"/>
      <c r="SDR6" s="171"/>
      <c r="SDS6" s="171"/>
      <c r="SDT6" s="171"/>
      <c r="SDU6" s="171"/>
      <c r="SDV6" s="171"/>
      <c r="SDW6" s="171"/>
      <c r="SDX6" s="171"/>
      <c r="SDY6" s="171"/>
      <c r="SDZ6" s="171"/>
      <c r="SEA6" s="171"/>
      <c r="SEB6" s="171"/>
      <c r="SEC6" s="171"/>
      <c r="SED6" s="171"/>
      <c r="SEE6" s="171"/>
      <c r="SEF6" s="171"/>
      <c r="SEG6" s="171"/>
      <c r="SEH6" s="171"/>
      <c r="SEI6" s="171"/>
      <c r="SEJ6" s="171"/>
      <c r="SEK6" s="171"/>
      <c r="SEL6" s="171"/>
      <c r="SEM6" s="171"/>
      <c r="SEN6" s="171"/>
      <c r="SEO6" s="171"/>
      <c r="SEP6" s="171"/>
      <c r="SEQ6" s="171"/>
      <c r="SER6" s="171"/>
      <c r="SES6" s="171"/>
      <c r="SET6" s="171"/>
      <c r="SEU6" s="171"/>
      <c r="SEV6" s="171"/>
      <c r="SEW6" s="171"/>
      <c r="SEX6" s="171"/>
      <c r="SEY6" s="171"/>
      <c r="SEZ6" s="171"/>
      <c r="SFA6" s="171"/>
      <c r="SFB6" s="171"/>
      <c r="SFC6" s="171"/>
      <c r="SFD6" s="171"/>
      <c r="SFE6" s="171"/>
      <c r="SFF6" s="171"/>
      <c r="SFG6" s="171"/>
      <c r="SFH6" s="171"/>
      <c r="SFI6" s="171"/>
      <c r="SFJ6" s="171"/>
      <c r="SFK6" s="171"/>
      <c r="SFL6" s="171"/>
      <c r="SFM6" s="171"/>
      <c r="SFN6" s="171"/>
      <c r="SFO6" s="171"/>
      <c r="SFP6" s="171"/>
      <c r="SFQ6" s="171"/>
      <c r="SFR6" s="171"/>
      <c r="SFS6" s="171"/>
      <c r="SFT6" s="171"/>
      <c r="SFU6" s="171"/>
      <c r="SFV6" s="171"/>
      <c r="SFW6" s="171"/>
      <c r="SFX6" s="171"/>
      <c r="SFY6" s="171"/>
      <c r="SFZ6" s="171"/>
      <c r="SGA6" s="171"/>
      <c r="SGB6" s="171"/>
      <c r="SGC6" s="171"/>
      <c r="SGD6" s="171"/>
      <c r="SGE6" s="171"/>
      <c r="SGF6" s="171"/>
      <c r="SGG6" s="171"/>
      <c r="SGH6" s="171"/>
      <c r="SGI6" s="171"/>
      <c r="SGJ6" s="171"/>
      <c r="SGK6" s="171"/>
      <c r="SGL6" s="171"/>
      <c r="SGM6" s="171"/>
      <c r="SGN6" s="171"/>
      <c r="SGO6" s="171"/>
      <c r="SGP6" s="171"/>
      <c r="SGQ6" s="171"/>
      <c r="SGR6" s="171"/>
      <c r="SGS6" s="171"/>
      <c r="SGT6" s="171"/>
      <c r="SGU6" s="171"/>
      <c r="SGV6" s="171"/>
      <c r="SGW6" s="171"/>
      <c r="SGX6" s="171"/>
      <c r="SGY6" s="171"/>
      <c r="SGZ6" s="171"/>
      <c r="SHA6" s="171"/>
      <c r="SHB6" s="171"/>
      <c r="SHC6" s="171"/>
      <c r="SHD6" s="171"/>
      <c r="SHE6" s="171"/>
      <c r="SHF6" s="171"/>
      <c r="SHG6" s="171"/>
      <c r="SHH6" s="171"/>
      <c r="SHI6" s="171"/>
      <c r="SHJ6" s="171"/>
      <c r="SHK6" s="171"/>
      <c r="SHL6" s="171"/>
      <c r="SHM6" s="171"/>
      <c r="SHN6" s="171"/>
      <c r="SHO6" s="171"/>
      <c r="SHP6" s="171"/>
      <c r="SHQ6" s="171"/>
      <c r="SHR6" s="171"/>
      <c r="SHS6" s="171"/>
      <c r="SHT6" s="171"/>
      <c r="SHU6" s="171"/>
      <c r="SHV6" s="171"/>
      <c r="SHW6" s="171"/>
      <c r="SHX6" s="171"/>
      <c r="SHY6" s="171"/>
      <c r="SHZ6" s="171"/>
      <c r="SIA6" s="171"/>
      <c r="SIB6" s="171"/>
      <c r="SIC6" s="171"/>
      <c r="SID6" s="171"/>
      <c r="SIE6" s="171"/>
      <c r="SIF6" s="171"/>
      <c r="SIG6" s="171"/>
      <c r="SIH6" s="171"/>
      <c r="SII6" s="171"/>
      <c r="SIJ6" s="171"/>
      <c r="SIK6" s="171"/>
      <c r="SIL6" s="171"/>
      <c r="SIM6" s="171"/>
      <c r="SIN6" s="171"/>
      <c r="SIO6" s="171"/>
      <c r="SIP6" s="171"/>
      <c r="SIQ6" s="171"/>
      <c r="SIR6" s="171"/>
      <c r="SIS6" s="171"/>
      <c r="SIT6" s="171"/>
      <c r="SIU6" s="171"/>
      <c r="SIV6" s="171"/>
      <c r="SIW6" s="171"/>
      <c r="SIX6" s="171"/>
      <c r="SIY6" s="171"/>
      <c r="SIZ6" s="171"/>
      <c r="SJA6" s="171"/>
      <c r="SJB6" s="171"/>
      <c r="SJC6" s="171"/>
      <c r="SJD6" s="171"/>
      <c r="SJE6" s="171"/>
      <c r="SJF6" s="171"/>
      <c r="SJG6" s="171"/>
      <c r="SJH6" s="171"/>
      <c r="SJI6" s="171"/>
      <c r="SJJ6" s="171"/>
      <c r="SJK6" s="171"/>
      <c r="SJL6" s="171"/>
      <c r="SJM6" s="171"/>
      <c r="SJN6" s="171"/>
      <c r="SJO6" s="171"/>
      <c r="SJP6" s="171"/>
      <c r="SJQ6" s="171"/>
      <c r="SJR6" s="171"/>
      <c r="SJS6" s="171"/>
      <c r="SJT6" s="171"/>
      <c r="SJU6" s="171"/>
      <c r="SJV6" s="171"/>
      <c r="SJW6" s="171"/>
      <c r="SJX6" s="171"/>
      <c r="SJY6" s="171"/>
      <c r="SJZ6" s="171"/>
      <c r="SKA6" s="171"/>
      <c r="SKB6" s="171"/>
      <c r="SKC6" s="171"/>
      <c r="SKD6" s="171"/>
      <c r="SKE6" s="171"/>
      <c r="SKF6" s="171"/>
      <c r="SKG6" s="171"/>
      <c r="SKH6" s="171"/>
      <c r="SKI6" s="171"/>
      <c r="SKJ6" s="171"/>
      <c r="SKK6" s="171"/>
      <c r="SKL6" s="171"/>
      <c r="SKM6" s="171"/>
      <c r="SKN6" s="171"/>
      <c r="SKO6" s="171"/>
      <c r="SKP6" s="171"/>
      <c r="SKQ6" s="171"/>
      <c r="SKR6" s="171"/>
      <c r="SKS6" s="171"/>
      <c r="SKT6" s="171"/>
      <c r="SKU6" s="171"/>
      <c r="SKV6" s="171"/>
      <c r="SKW6" s="171"/>
      <c r="SKX6" s="171"/>
      <c r="SKY6" s="171"/>
      <c r="SKZ6" s="171"/>
      <c r="SLA6" s="171"/>
      <c r="SLB6" s="171"/>
      <c r="SLC6" s="171"/>
      <c r="SLD6" s="171"/>
      <c r="SLE6" s="171"/>
      <c r="SLF6" s="171"/>
      <c r="SLG6" s="171"/>
      <c r="SLH6" s="171"/>
      <c r="SLI6" s="171"/>
      <c r="SLJ6" s="171"/>
      <c r="SLK6" s="171"/>
      <c r="SLL6" s="171"/>
      <c r="SLM6" s="171"/>
      <c r="SLN6" s="171"/>
      <c r="SLO6" s="171"/>
      <c r="SLP6" s="171"/>
      <c r="SLQ6" s="171"/>
      <c r="SLR6" s="171"/>
      <c r="SLS6" s="171"/>
      <c r="SLT6" s="171"/>
      <c r="SLU6" s="171"/>
      <c r="SLV6" s="171"/>
      <c r="SLW6" s="171"/>
      <c r="SLX6" s="171"/>
      <c r="SLY6" s="171"/>
      <c r="SLZ6" s="171"/>
      <c r="SMA6" s="171"/>
      <c r="SMB6" s="171"/>
      <c r="SMC6" s="171"/>
      <c r="SMD6" s="171"/>
      <c r="SME6" s="171"/>
      <c r="SMF6" s="171"/>
      <c r="SMG6" s="171"/>
      <c r="SMH6" s="171"/>
      <c r="SMI6" s="171"/>
      <c r="SMJ6" s="171"/>
      <c r="SMK6" s="171"/>
      <c r="SML6" s="171"/>
      <c r="SMM6" s="171"/>
      <c r="SMN6" s="171"/>
      <c r="SMO6" s="171"/>
      <c r="SMP6" s="171"/>
      <c r="SMQ6" s="171"/>
      <c r="SMR6" s="171"/>
      <c r="SMS6" s="171"/>
      <c r="SMT6" s="171"/>
      <c r="SMU6" s="171"/>
      <c r="SMV6" s="171"/>
      <c r="SMW6" s="171"/>
      <c r="SMX6" s="171"/>
      <c r="SMY6" s="171"/>
      <c r="SMZ6" s="171"/>
      <c r="SNA6" s="171"/>
      <c r="SNB6" s="171"/>
      <c r="SNC6" s="171"/>
      <c r="SND6" s="171"/>
      <c r="SNE6" s="171"/>
      <c r="SNF6" s="171"/>
      <c r="SNG6" s="171"/>
      <c r="SNH6" s="171"/>
      <c r="SNI6" s="171"/>
      <c r="SNJ6" s="171"/>
      <c r="SNK6" s="171"/>
      <c r="SNL6" s="171"/>
      <c r="SNM6" s="171"/>
      <c r="SNN6" s="171"/>
      <c r="SNO6" s="171"/>
      <c r="SNP6" s="171"/>
      <c r="SNQ6" s="171"/>
      <c r="SNR6" s="171"/>
      <c r="SNS6" s="171"/>
      <c r="SNT6" s="171"/>
      <c r="SNU6" s="171"/>
      <c r="SNV6" s="171"/>
      <c r="SNW6" s="171"/>
      <c r="SNX6" s="171"/>
      <c r="SNY6" s="171"/>
      <c r="SNZ6" s="171"/>
      <c r="SOA6" s="171"/>
      <c r="SOB6" s="171"/>
      <c r="SOC6" s="171"/>
      <c r="SOD6" s="171"/>
      <c r="SOE6" s="171"/>
      <c r="SOF6" s="171"/>
      <c r="SOG6" s="171"/>
      <c r="SOH6" s="171"/>
      <c r="SOI6" s="171"/>
      <c r="SOJ6" s="171"/>
      <c r="SOK6" s="171"/>
      <c r="SOL6" s="171"/>
      <c r="SOM6" s="171"/>
      <c r="SON6" s="171"/>
      <c r="SOO6" s="171"/>
      <c r="SOP6" s="171"/>
      <c r="SOQ6" s="171"/>
      <c r="SOR6" s="171"/>
      <c r="SOS6" s="171"/>
      <c r="SOT6" s="171"/>
      <c r="SOU6" s="171"/>
      <c r="SOV6" s="171"/>
      <c r="SOW6" s="171"/>
      <c r="SOX6" s="171"/>
      <c r="SOY6" s="171"/>
      <c r="SOZ6" s="171"/>
      <c r="SPA6" s="171"/>
      <c r="SPB6" s="171"/>
      <c r="SPC6" s="171"/>
      <c r="SPD6" s="171"/>
      <c r="SPE6" s="171"/>
      <c r="SPF6" s="171"/>
      <c r="SPG6" s="171"/>
      <c r="SPH6" s="171"/>
      <c r="SPI6" s="171"/>
      <c r="SPJ6" s="171"/>
      <c r="SPK6" s="171"/>
      <c r="SPL6" s="171"/>
      <c r="SPM6" s="171"/>
      <c r="SPN6" s="171"/>
      <c r="SPO6" s="171"/>
      <c r="SPP6" s="171"/>
      <c r="SPQ6" s="171"/>
      <c r="SPR6" s="171"/>
      <c r="SPS6" s="171"/>
      <c r="SPT6" s="171"/>
      <c r="SPU6" s="171"/>
      <c r="SPV6" s="171"/>
      <c r="SPW6" s="171"/>
      <c r="SPX6" s="171"/>
      <c r="SPY6" s="171"/>
      <c r="SPZ6" s="171"/>
      <c r="SQA6" s="171"/>
      <c r="SQB6" s="171"/>
      <c r="SQC6" s="171"/>
      <c r="SQD6" s="171"/>
      <c r="SQE6" s="171"/>
      <c r="SQF6" s="171"/>
      <c r="SQG6" s="171"/>
      <c r="SQH6" s="171"/>
      <c r="SQI6" s="171"/>
      <c r="SQJ6" s="171"/>
      <c r="SQK6" s="171"/>
      <c r="SQL6" s="171"/>
      <c r="SQM6" s="171"/>
      <c r="SQN6" s="171"/>
      <c r="SQO6" s="171"/>
      <c r="SQP6" s="171"/>
      <c r="SQQ6" s="171"/>
      <c r="SQR6" s="171"/>
      <c r="SQS6" s="171"/>
      <c r="SQT6" s="171"/>
      <c r="SQU6" s="171"/>
      <c r="SQV6" s="171"/>
      <c r="SQW6" s="171"/>
      <c r="SQX6" s="171"/>
      <c r="SQY6" s="171"/>
      <c r="SQZ6" s="171"/>
      <c r="SRA6" s="171"/>
      <c r="SRB6" s="171"/>
      <c r="SRC6" s="171"/>
      <c r="SRD6" s="171"/>
      <c r="SRE6" s="171"/>
      <c r="SRF6" s="171"/>
      <c r="SRG6" s="171"/>
      <c r="SRH6" s="171"/>
      <c r="SRI6" s="171"/>
      <c r="SRJ6" s="171"/>
      <c r="SRK6" s="171"/>
      <c r="SRL6" s="171"/>
      <c r="SRM6" s="171"/>
      <c r="SRN6" s="171"/>
      <c r="SRO6" s="171"/>
      <c r="SRP6" s="171"/>
      <c r="SRQ6" s="171"/>
      <c r="SRR6" s="171"/>
      <c r="SRS6" s="171"/>
      <c r="SRT6" s="171"/>
      <c r="SRU6" s="171"/>
      <c r="SRV6" s="171"/>
      <c r="SRW6" s="171"/>
      <c r="SRX6" s="171"/>
      <c r="SRY6" s="171"/>
      <c r="SRZ6" s="171"/>
      <c r="SSA6" s="171"/>
      <c r="SSB6" s="171"/>
      <c r="SSC6" s="171"/>
      <c r="SSD6" s="171"/>
      <c r="SSE6" s="171"/>
      <c r="SSF6" s="171"/>
      <c r="SSG6" s="171"/>
      <c r="SSH6" s="171"/>
      <c r="SSI6" s="171"/>
      <c r="SSJ6" s="171"/>
      <c r="SSK6" s="171"/>
      <c r="SSL6" s="171"/>
      <c r="SSM6" s="171"/>
      <c r="SSN6" s="171"/>
      <c r="SSO6" s="171"/>
      <c r="SSP6" s="171"/>
      <c r="SSQ6" s="171"/>
      <c r="SSR6" s="171"/>
      <c r="SSS6" s="171"/>
      <c r="SST6" s="171"/>
      <c r="SSU6" s="171"/>
      <c r="SSV6" s="171"/>
      <c r="SSW6" s="171"/>
      <c r="SSX6" s="171"/>
      <c r="SSY6" s="171"/>
      <c r="SSZ6" s="171"/>
      <c r="STA6" s="171"/>
      <c r="STB6" s="171"/>
      <c r="STC6" s="171"/>
      <c r="STD6" s="171"/>
      <c r="STE6" s="171"/>
      <c r="STF6" s="171"/>
      <c r="STG6" s="171"/>
      <c r="STH6" s="171"/>
      <c r="STI6" s="171"/>
      <c r="STJ6" s="171"/>
      <c r="STK6" s="171"/>
      <c r="STL6" s="171"/>
      <c r="STM6" s="171"/>
      <c r="STN6" s="171"/>
      <c r="STO6" s="171"/>
      <c r="STP6" s="171"/>
      <c r="STQ6" s="171"/>
      <c r="STR6" s="171"/>
      <c r="STS6" s="171"/>
      <c r="STT6" s="171"/>
      <c r="STU6" s="171"/>
      <c r="STV6" s="171"/>
      <c r="STW6" s="171"/>
      <c r="STX6" s="171"/>
      <c r="STY6" s="171"/>
      <c r="STZ6" s="171"/>
      <c r="SUA6" s="171"/>
      <c r="SUB6" s="171"/>
      <c r="SUC6" s="171"/>
      <c r="SUD6" s="171"/>
      <c r="SUE6" s="171"/>
      <c r="SUF6" s="171"/>
      <c r="SUG6" s="171"/>
      <c r="SUH6" s="171"/>
      <c r="SUI6" s="171"/>
      <c r="SUJ6" s="171"/>
      <c r="SUK6" s="171"/>
      <c r="SUL6" s="171"/>
      <c r="SUM6" s="171"/>
      <c r="SUN6" s="171"/>
      <c r="SUO6" s="171"/>
      <c r="SUP6" s="171"/>
      <c r="SUQ6" s="171"/>
      <c r="SUR6" s="171"/>
      <c r="SUS6" s="171"/>
      <c r="SUT6" s="171"/>
      <c r="SUU6" s="171"/>
      <c r="SUV6" s="171"/>
      <c r="SUW6" s="171"/>
      <c r="SUX6" s="171"/>
      <c r="SUY6" s="171"/>
      <c r="SUZ6" s="171"/>
      <c r="SVA6" s="171"/>
      <c r="SVB6" s="171"/>
      <c r="SVC6" s="171"/>
      <c r="SVD6" s="171"/>
      <c r="SVE6" s="171"/>
      <c r="SVF6" s="171"/>
      <c r="SVG6" s="171"/>
      <c r="SVH6" s="171"/>
      <c r="SVI6" s="171"/>
      <c r="SVJ6" s="171"/>
      <c r="SVK6" s="171"/>
      <c r="SVL6" s="171"/>
      <c r="SVM6" s="171"/>
      <c r="SVN6" s="171"/>
      <c r="SVO6" s="171"/>
      <c r="SVP6" s="171"/>
      <c r="SVQ6" s="171"/>
      <c r="SVR6" s="171"/>
      <c r="SVS6" s="171"/>
      <c r="SVT6" s="171"/>
      <c r="SVU6" s="171"/>
      <c r="SVV6" s="171"/>
      <c r="SVW6" s="171"/>
      <c r="SVX6" s="171"/>
      <c r="SVY6" s="171"/>
      <c r="SVZ6" s="171"/>
      <c r="SWA6" s="171"/>
      <c r="SWB6" s="171"/>
      <c r="SWC6" s="171"/>
      <c r="SWD6" s="171"/>
      <c r="SWE6" s="171"/>
      <c r="SWF6" s="171"/>
      <c r="SWG6" s="171"/>
      <c r="SWH6" s="171"/>
      <c r="SWI6" s="171"/>
      <c r="SWJ6" s="171"/>
      <c r="SWK6" s="171"/>
      <c r="SWL6" s="171"/>
      <c r="SWM6" s="171"/>
      <c r="SWN6" s="171"/>
      <c r="SWO6" s="171"/>
      <c r="SWP6" s="171"/>
      <c r="SWQ6" s="171"/>
      <c r="SWR6" s="171"/>
      <c r="SWS6" s="171"/>
      <c r="SWT6" s="171"/>
      <c r="SWU6" s="171"/>
      <c r="SWV6" s="171"/>
      <c r="SWW6" s="171"/>
      <c r="SWX6" s="171"/>
      <c r="SWY6" s="171"/>
      <c r="SWZ6" s="171"/>
      <c r="SXA6" s="171"/>
      <c r="SXB6" s="171"/>
      <c r="SXC6" s="171"/>
      <c r="SXD6" s="171"/>
      <c r="SXE6" s="171"/>
      <c r="SXF6" s="171"/>
      <c r="SXG6" s="171"/>
      <c r="SXH6" s="171"/>
      <c r="SXI6" s="171"/>
      <c r="SXJ6" s="171"/>
      <c r="SXK6" s="171"/>
      <c r="SXL6" s="171"/>
      <c r="SXM6" s="171"/>
      <c r="SXN6" s="171"/>
      <c r="SXO6" s="171"/>
      <c r="SXP6" s="171"/>
      <c r="SXQ6" s="171"/>
      <c r="SXR6" s="171"/>
      <c r="SXS6" s="171"/>
      <c r="SXT6" s="171"/>
      <c r="SXU6" s="171"/>
      <c r="SXV6" s="171"/>
      <c r="SXW6" s="171"/>
      <c r="SXX6" s="171"/>
      <c r="SXY6" s="171"/>
      <c r="SXZ6" s="171"/>
      <c r="SYA6" s="171"/>
      <c r="SYB6" s="171"/>
      <c r="SYC6" s="171"/>
      <c r="SYD6" s="171"/>
      <c r="SYE6" s="171"/>
      <c r="SYF6" s="171"/>
      <c r="SYG6" s="171"/>
      <c r="SYH6" s="171"/>
      <c r="SYI6" s="171"/>
      <c r="SYJ6" s="171"/>
      <c r="SYK6" s="171"/>
      <c r="SYL6" s="171"/>
      <c r="SYM6" s="171"/>
      <c r="SYN6" s="171"/>
      <c r="SYO6" s="171"/>
      <c r="SYP6" s="171"/>
      <c r="SYQ6" s="171"/>
      <c r="SYR6" s="171"/>
      <c r="SYS6" s="171"/>
      <c r="SYT6" s="171"/>
      <c r="SYU6" s="171"/>
      <c r="SYV6" s="171"/>
      <c r="SYW6" s="171"/>
      <c r="SYX6" s="171"/>
      <c r="SYY6" s="171"/>
      <c r="SYZ6" s="171"/>
      <c r="SZA6" s="171"/>
      <c r="SZB6" s="171"/>
      <c r="SZC6" s="171"/>
      <c r="SZD6" s="171"/>
      <c r="SZE6" s="171"/>
      <c r="SZF6" s="171"/>
      <c r="SZG6" s="171"/>
      <c r="SZH6" s="171"/>
      <c r="SZI6" s="171"/>
      <c r="SZJ6" s="171"/>
      <c r="SZK6" s="171"/>
      <c r="SZL6" s="171"/>
      <c r="SZM6" s="171"/>
      <c r="SZN6" s="171"/>
      <c r="SZO6" s="171"/>
      <c r="SZP6" s="171"/>
      <c r="SZQ6" s="171"/>
      <c r="SZR6" s="171"/>
      <c r="SZS6" s="171"/>
      <c r="SZT6" s="171"/>
      <c r="SZU6" s="171"/>
      <c r="SZV6" s="171"/>
      <c r="SZW6" s="171"/>
      <c r="SZX6" s="171"/>
      <c r="SZY6" s="171"/>
      <c r="SZZ6" s="171"/>
      <c r="TAA6" s="171"/>
      <c r="TAB6" s="171"/>
      <c r="TAC6" s="171"/>
      <c r="TAD6" s="171"/>
      <c r="TAE6" s="171"/>
      <c r="TAF6" s="171"/>
      <c r="TAG6" s="171"/>
      <c r="TAH6" s="171"/>
      <c r="TAI6" s="171"/>
      <c r="TAJ6" s="171"/>
      <c r="TAK6" s="171"/>
      <c r="TAL6" s="171"/>
      <c r="TAM6" s="171"/>
      <c r="TAN6" s="171"/>
      <c r="TAO6" s="171"/>
      <c r="TAP6" s="171"/>
      <c r="TAQ6" s="171"/>
      <c r="TAR6" s="171"/>
      <c r="TAS6" s="171"/>
      <c r="TAT6" s="171"/>
      <c r="TAU6" s="171"/>
      <c r="TAV6" s="171"/>
      <c r="TAW6" s="171"/>
      <c r="TAX6" s="171"/>
      <c r="TAY6" s="171"/>
      <c r="TAZ6" s="171"/>
      <c r="TBA6" s="171"/>
      <c r="TBB6" s="171"/>
      <c r="TBC6" s="171"/>
      <c r="TBD6" s="171"/>
      <c r="TBE6" s="171"/>
      <c r="TBF6" s="171"/>
      <c r="TBG6" s="171"/>
      <c r="TBH6" s="171"/>
      <c r="TBI6" s="171"/>
      <c r="TBJ6" s="171"/>
      <c r="TBK6" s="171"/>
      <c r="TBL6" s="171"/>
      <c r="TBM6" s="171"/>
      <c r="TBN6" s="171"/>
      <c r="TBO6" s="171"/>
      <c r="TBP6" s="171"/>
      <c r="TBQ6" s="171"/>
      <c r="TBR6" s="171"/>
      <c r="TBS6" s="171"/>
      <c r="TBT6" s="171"/>
      <c r="TBU6" s="171"/>
      <c r="TBV6" s="171"/>
      <c r="TBW6" s="171"/>
      <c r="TBX6" s="171"/>
      <c r="TBY6" s="171"/>
      <c r="TBZ6" s="171"/>
      <c r="TCA6" s="171"/>
      <c r="TCB6" s="171"/>
      <c r="TCC6" s="171"/>
      <c r="TCD6" s="171"/>
      <c r="TCE6" s="171"/>
      <c r="TCF6" s="171"/>
      <c r="TCG6" s="171"/>
      <c r="TCH6" s="171"/>
      <c r="TCI6" s="171"/>
      <c r="TCJ6" s="171"/>
      <c r="TCK6" s="171"/>
      <c r="TCL6" s="171"/>
      <c r="TCM6" s="171"/>
      <c r="TCN6" s="171"/>
      <c r="TCO6" s="171"/>
      <c r="TCP6" s="171"/>
      <c r="TCQ6" s="171"/>
      <c r="TCR6" s="171"/>
      <c r="TCS6" s="171"/>
      <c r="TCT6" s="171"/>
      <c r="TCU6" s="171"/>
      <c r="TCV6" s="171"/>
      <c r="TCW6" s="171"/>
      <c r="TCX6" s="171"/>
      <c r="TCY6" s="171"/>
      <c r="TCZ6" s="171"/>
      <c r="TDA6" s="171"/>
      <c r="TDB6" s="171"/>
      <c r="TDC6" s="171"/>
      <c r="TDD6" s="171"/>
      <c r="TDE6" s="171"/>
      <c r="TDF6" s="171"/>
      <c r="TDG6" s="171"/>
      <c r="TDH6" s="171"/>
      <c r="TDI6" s="171"/>
      <c r="TDJ6" s="171"/>
      <c r="TDK6" s="171"/>
      <c r="TDL6" s="171"/>
      <c r="TDM6" s="171"/>
      <c r="TDN6" s="171"/>
      <c r="TDO6" s="171"/>
      <c r="TDP6" s="171"/>
      <c r="TDQ6" s="171"/>
      <c r="TDR6" s="171"/>
      <c r="TDS6" s="171"/>
      <c r="TDT6" s="171"/>
      <c r="TDU6" s="171"/>
      <c r="TDV6" s="171"/>
      <c r="TDW6" s="171"/>
      <c r="TDX6" s="171"/>
      <c r="TDY6" s="171"/>
      <c r="TDZ6" s="171"/>
      <c r="TEA6" s="171"/>
      <c r="TEB6" s="171"/>
      <c r="TEC6" s="171"/>
      <c r="TED6" s="171"/>
      <c r="TEE6" s="171"/>
      <c r="TEF6" s="171"/>
      <c r="TEG6" s="171"/>
      <c r="TEH6" s="171"/>
      <c r="TEI6" s="171"/>
      <c r="TEJ6" s="171"/>
      <c r="TEK6" s="171"/>
      <c r="TEL6" s="171"/>
      <c r="TEM6" s="171"/>
      <c r="TEN6" s="171"/>
      <c r="TEO6" s="171"/>
      <c r="TEP6" s="171"/>
      <c r="TEQ6" s="171"/>
      <c r="TER6" s="171"/>
      <c r="TES6" s="171"/>
      <c r="TET6" s="171"/>
      <c r="TEU6" s="171"/>
      <c r="TEV6" s="171"/>
      <c r="TEW6" s="171"/>
      <c r="TEX6" s="171"/>
      <c r="TEY6" s="171"/>
      <c r="TEZ6" s="171"/>
      <c r="TFA6" s="171"/>
      <c r="TFB6" s="171"/>
      <c r="TFC6" s="171"/>
      <c r="TFD6" s="171"/>
      <c r="TFE6" s="171"/>
      <c r="TFF6" s="171"/>
      <c r="TFG6" s="171"/>
      <c r="TFH6" s="171"/>
      <c r="TFI6" s="171"/>
      <c r="TFJ6" s="171"/>
      <c r="TFK6" s="171"/>
      <c r="TFL6" s="171"/>
      <c r="TFM6" s="171"/>
      <c r="TFN6" s="171"/>
      <c r="TFO6" s="171"/>
      <c r="TFP6" s="171"/>
      <c r="TFQ6" s="171"/>
      <c r="TFR6" s="171"/>
      <c r="TFS6" s="171"/>
      <c r="TFT6" s="171"/>
      <c r="TFU6" s="171"/>
      <c r="TFV6" s="171"/>
      <c r="TFW6" s="171"/>
      <c r="TFX6" s="171"/>
      <c r="TFY6" s="171"/>
      <c r="TFZ6" s="171"/>
      <c r="TGA6" s="171"/>
      <c r="TGB6" s="171"/>
      <c r="TGC6" s="171"/>
      <c r="TGD6" s="171"/>
      <c r="TGE6" s="171"/>
      <c r="TGF6" s="171"/>
      <c r="TGG6" s="171"/>
      <c r="TGH6" s="171"/>
      <c r="TGI6" s="171"/>
      <c r="TGJ6" s="171"/>
      <c r="TGK6" s="171"/>
      <c r="TGL6" s="171"/>
      <c r="TGM6" s="171"/>
      <c r="TGN6" s="171"/>
      <c r="TGO6" s="171"/>
      <c r="TGP6" s="171"/>
      <c r="TGQ6" s="171"/>
      <c r="TGR6" s="171"/>
      <c r="TGS6" s="171"/>
      <c r="TGT6" s="171"/>
      <c r="TGU6" s="171"/>
      <c r="TGV6" s="171"/>
      <c r="TGW6" s="171"/>
      <c r="TGX6" s="171"/>
      <c r="TGY6" s="171"/>
      <c r="TGZ6" s="171"/>
      <c r="THA6" s="171"/>
      <c r="THB6" s="171"/>
      <c r="THC6" s="171"/>
      <c r="THD6" s="171"/>
      <c r="THE6" s="171"/>
      <c r="THF6" s="171"/>
      <c r="THG6" s="171"/>
      <c r="THH6" s="171"/>
      <c r="THI6" s="171"/>
      <c r="THJ6" s="171"/>
      <c r="THK6" s="171"/>
      <c r="THL6" s="171"/>
      <c r="THM6" s="171"/>
      <c r="THN6" s="171"/>
      <c r="THO6" s="171"/>
      <c r="THP6" s="171"/>
      <c r="THQ6" s="171"/>
      <c r="THR6" s="171"/>
      <c r="THS6" s="171"/>
      <c r="THT6" s="171"/>
      <c r="THU6" s="171"/>
      <c r="THV6" s="171"/>
      <c r="THW6" s="171"/>
      <c r="THX6" s="171"/>
      <c r="THY6" s="171"/>
      <c r="THZ6" s="171"/>
      <c r="TIA6" s="171"/>
      <c r="TIB6" s="171"/>
      <c r="TIC6" s="171"/>
      <c r="TID6" s="171"/>
      <c r="TIE6" s="171"/>
      <c r="TIF6" s="171"/>
      <c r="TIG6" s="171"/>
      <c r="TIH6" s="171"/>
      <c r="TII6" s="171"/>
      <c r="TIJ6" s="171"/>
      <c r="TIK6" s="171"/>
      <c r="TIL6" s="171"/>
      <c r="TIM6" s="171"/>
      <c r="TIN6" s="171"/>
      <c r="TIO6" s="171"/>
      <c r="TIP6" s="171"/>
      <c r="TIQ6" s="171"/>
      <c r="TIR6" s="171"/>
      <c r="TIS6" s="171"/>
      <c r="TIT6" s="171"/>
      <c r="TIU6" s="171"/>
      <c r="TIV6" s="171"/>
      <c r="TIW6" s="171"/>
      <c r="TIX6" s="171"/>
      <c r="TIY6" s="171"/>
      <c r="TIZ6" s="171"/>
      <c r="TJA6" s="171"/>
      <c r="TJB6" s="171"/>
      <c r="TJC6" s="171"/>
      <c r="TJD6" s="171"/>
      <c r="TJE6" s="171"/>
      <c r="TJF6" s="171"/>
      <c r="TJG6" s="171"/>
      <c r="TJH6" s="171"/>
      <c r="TJI6" s="171"/>
      <c r="TJJ6" s="171"/>
      <c r="TJK6" s="171"/>
      <c r="TJL6" s="171"/>
      <c r="TJM6" s="171"/>
      <c r="TJN6" s="171"/>
      <c r="TJO6" s="171"/>
      <c r="TJP6" s="171"/>
      <c r="TJQ6" s="171"/>
      <c r="TJR6" s="171"/>
      <c r="TJS6" s="171"/>
      <c r="TJT6" s="171"/>
      <c r="TJU6" s="171"/>
      <c r="TJV6" s="171"/>
      <c r="TJW6" s="171"/>
      <c r="TJX6" s="171"/>
      <c r="TJY6" s="171"/>
      <c r="TJZ6" s="171"/>
      <c r="TKA6" s="171"/>
      <c r="TKB6" s="171"/>
      <c r="TKC6" s="171"/>
      <c r="TKD6" s="171"/>
      <c r="TKE6" s="171"/>
      <c r="TKF6" s="171"/>
      <c r="TKG6" s="171"/>
      <c r="TKH6" s="171"/>
      <c r="TKI6" s="171"/>
      <c r="TKJ6" s="171"/>
      <c r="TKK6" s="171"/>
      <c r="TKL6" s="171"/>
      <c r="TKM6" s="171"/>
      <c r="TKN6" s="171"/>
      <c r="TKO6" s="171"/>
      <c r="TKP6" s="171"/>
      <c r="TKQ6" s="171"/>
      <c r="TKR6" s="171"/>
      <c r="TKS6" s="171"/>
      <c r="TKT6" s="171"/>
      <c r="TKU6" s="171"/>
      <c r="TKV6" s="171"/>
      <c r="TKW6" s="171"/>
      <c r="TKX6" s="171"/>
      <c r="TKY6" s="171"/>
      <c r="TKZ6" s="171"/>
      <c r="TLA6" s="171"/>
      <c r="TLB6" s="171"/>
      <c r="TLC6" s="171"/>
      <c r="TLD6" s="171"/>
      <c r="TLE6" s="171"/>
      <c r="TLF6" s="171"/>
      <c r="TLG6" s="171"/>
      <c r="TLH6" s="171"/>
      <c r="TLI6" s="171"/>
      <c r="TLJ6" s="171"/>
      <c r="TLK6" s="171"/>
      <c r="TLL6" s="171"/>
      <c r="TLM6" s="171"/>
      <c r="TLN6" s="171"/>
      <c r="TLO6" s="171"/>
      <c r="TLP6" s="171"/>
      <c r="TLQ6" s="171"/>
      <c r="TLR6" s="171"/>
      <c r="TLS6" s="171"/>
      <c r="TLT6" s="171"/>
      <c r="TLU6" s="171"/>
      <c r="TLV6" s="171"/>
      <c r="TLW6" s="171"/>
      <c r="TLX6" s="171"/>
      <c r="TLY6" s="171"/>
      <c r="TLZ6" s="171"/>
      <c r="TMA6" s="171"/>
      <c r="TMB6" s="171"/>
      <c r="TMC6" s="171"/>
      <c r="TMD6" s="171"/>
      <c r="TME6" s="171"/>
      <c r="TMF6" s="171"/>
      <c r="TMG6" s="171"/>
      <c r="TMH6" s="171"/>
      <c r="TMI6" s="171"/>
      <c r="TMJ6" s="171"/>
      <c r="TMK6" s="171"/>
      <c r="TML6" s="171"/>
      <c r="TMM6" s="171"/>
      <c r="TMN6" s="171"/>
      <c r="TMO6" s="171"/>
      <c r="TMP6" s="171"/>
      <c r="TMQ6" s="171"/>
      <c r="TMR6" s="171"/>
      <c r="TMS6" s="171"/>
      <c r="TMT6" s="171"/>
      <c r="TMU6" s="171"/>
      <c r="TMV6" s="171"/>
      <c r="TMW6" s="171"/>
      <c r="TMX6" s="171"/>
      <c r="TMY6" s="171"/>
      <c r="TMZ6" s="171"/>
      <c r="TNA6" s="171"/>
      <c r="TNB6" s="171"/>
      <c r="TNC6" s="171"/>
      <c r="TND6" s="171"/>
      <c r="TNE6" s="171"/>
      <c r="TNF6" s="171"/>
      <c r="TNG6" s="171"/>
      <c r="TNH6" s="171"/>
      <c r="TNI6" s="171"/>
      <c r="TNJ6" s="171"/>
      <c r="TNK6" s="171"/>
      <c r="TNL6" s="171"/>
      <c r="TNM6" s="171"/>
      <c r="TNN6" s="171"/>
      <c r="TNO6" s="171"/>
      <c r="TNP6" s="171"/>
      <c r="TNQ6" s="171"/>
      <c r="TNR6" s="171"/>
      <c r="TNS6" s="171"/>
      <c r="TNT6" s="171"/>
      <c r="TNU6" s="171"/>
      <c r="TNV6" s="171"/>
      <c r="TNW6" s="171"/>
      <c r="TNX6" s="171"/>
      <c r="TNY6" s="171"/>
      <c r="TNZ6" s="171"/>
      <c r="TOA6" s="171"/>
      <c r="TOB6" s="171"/>
      <c r="TOC6" s="171"/>
      <c r="TOD6" s="171"/>
      <c r="TOE6" s="171"/>
      <c r="TOF6" s="171"/>
      <c r="TOG6" s="171"/>
      <c r="TOH6" s="171"/>
      <c r="TOI6" s="171"/>
      <c r="TOJ6" s="171"/>
      <c r="TOK6" s="171"/>
      <c r="TOL6" s="171"/>
      <c r="TOM6" s="171"/>
      <c r="TON6" s="171"/>
      <c r="TOO6" s="171"/>
      <c r="TOP6" s="171"/>
      <c r="TOQ6" s="171"/>
      <c r="TOR6" s="171"/>
      <c r="TOS6" s="171"/>
      <c r="TOT6" s="171"/>
      <c r="TOU6" s="171"/>
      <c r="TOV6" s="171"/>
      <c r="TOW6" s="171"/>
      <c r="TOX6" s="171"/>
      <c r="TOY6" s="171"/>
      <c r="TOZ6" s="171"/>
      <c r="TPA6" s="171"/>
      <c r="TPB6" s="171"/>
      <c r="TPC6" s="171"/>
      <c r="TPD6" s="171"/>
      <c r="TPE6" s="171"/>
      <c r="TPF6" s="171"/>
      <c r="TPG6" s="171"/>
      <c r="TPH6" s="171"/>
      <c r="TPI6" s="171"/>
      <c r="TPJ6" s="171"/>
      <c r="TPK6" s="171"/>
      <c r="TPL6" s="171"/>
      <c r="TPM6" s="171"/>
      <c r="TPN6" s="171"/>
      <c r="TPO6" s="171"/>
      <c r="TPP6" s="171"/>
      <c r="TPQ6" s="171"/>
      <c r="TPR6" s="171"/>
      <c r="TPS6" s="171"/>
      <c r="TPT6" s="171"/>
      <c r="TPU6" s="171"/>
      <c r="TPV6" s="171"/>
      <c r="TPW6" s="171"/>
      <c r="TPX6" s="171"/>
      <c r="TPY6" s="171"/>
      <c r="TPZ6" s="171"/>
      <c r="TQA6" s="171"/>
      <c r="TQB6" s="171"/>
      <c r="TQC6" s="171"/>
      <c r="TQD6" s="171"/>
      <c r="TQE6" s="171"/>
      <c r="TQF6" s="171"/>
      <c r="TQG6" s="171"/>
      <c r="TQH6" s="171"/>
      <c r="TQI6" s="171"/>
      <c r="TQJ6" s="171"/>
      <c r="TQK6" s="171"/>
      <c r="TQL6" s="171"/>
      <c r="TQM6" s="171"/>
      <c r="TQN6" s="171"/>
      <c r="TQO6" s="171"/>
      <c r="TQP6" s="171"/>
      <c r="TQQ6" s="171"/>
      <c r="TQR6" s="171"/>
      <c r="TQS6" s="171"/>
      <c r="TQT6" s="171"/>
      <c r="TQU6" s="171"/>
      <c r="TQV6" s="171"/>
      <c r="TQW6" s="171"/>
      <c r="TQX6" s="171"/>
      <c r="TQY6" s="171"/>
      <c r="TQZ6" s="171"/>
      <c r="TRA6" s="171"/>
      <c r="TRB6" s="171"/>
      <c r="TRC6" s="171"/>
      <c r="TRD6" s="171"/>
      <c r="TRE6" s="171"/>
      <c r="TRF6" s="171"/>
      <c r="TRG6" s="171"/>
      <c r="TRH6" s="171"/>
      <c r="TRI6" s="171"/>
      <c r="TRJ6" s="171"/>
      <c r="TRK6" s="171"/>
      <c r="TRL6" s="171"/>
      <c r="TRM6" s="171"/>
      <c r="TRN6" s="171"/>
      <c r="TRO6" s="171"/>
      <c r="TRP6" s="171"/>
      <c r="TRQ6" s="171"/>
      <c r="TRR6" s="171"/>
      <c r="TRS6" s="171"/>
      <c r="TRT6" s="171"/>
      <c r="TRU6" s="171"/>
      <c r="TRV6" s="171"/>
      <c r="TRW6" s="171"/>
      <c r="TRX6" s="171"/>
      <c r="TRY6" s="171"/>
      <c r="TRZ6" s="171"/>
      <c r="TSA6" s="171"/>
      <c r="TSB6" s="171"/>
      <c r="TSC6" s="171"/>
      <c r="TSD6" s="171"/>
      <c r="TSE6" s="171"/>
      <c r="TSF6" s="171"/>
      <c r="TSG6" s="171"/>
      <c r="TSH6" s="171"/>
      <c r="TSI6" s="171"/>
      <c r="TSJ6" s="171"/>
      <c r="TSK6" s="171"/>
      <c r="TSL6" s="171"/>
      <c r="TSM6" s="171"/>
      <c r="TSN6" s="171"/>
      <c r="TSO6" s="171"/>
      <c r="TSP6" s="171"/>
      <c r="TSQ6" s="171"/>
      <c r="TSR6" s="171"/>
      <c r="TSS6" s="171"/>
      <c r="TST6" s="171"/>
      <c r="TSU6" s="171"/>
      <c r="TSV6" s="171"/>
      <c r="TSW6" s="171"/>
      <c r="TSX6" s="171"/>
      <c r="TSY6" s="171"/>
      <c r="TSZ6" s="171"/>
      <c r="TTA6" s="171"/>
      <c r="TTB6" s="171"/>
      <c r="TTC6" s="171"/>
      <c r="TTD6" s="171"/>
      <c r="TTE6" s="171"/>
      <c r="TTF6" s="171"/>
      <c r="TTG6" s="171"/>
      <c r="TTH6" s="171"/>
      <c r="TTI6" s="171"/>
      <c r="TTJ6" s="171"/>
      <c r="TTK6" s="171"/>
      <c r="TTL6" s="171"/>
      <c r="TTM6" s="171"/>
      <c r="TTN6" s="171"/>
      <c r="TTO6" s="171"/>
      <c r="TTP6" s="171"/>
      <c r="TTQ6" s="171"/>
      <c r="TTR6" s="171"/>
      <c r="TTS6" s="171"/>
      <c r="TTT6" s="171"/>
      <c r="TTU6" s="171"/>
      <c r="TTV6" s="171"/>
      <c r="TTW6" s="171"/>
      <c r="TTX6" s="171"/>
      <c r="TTY6" s="171"/>
      <c r="TTZ6" s="171"/>
      <c r="TUA6" s="171"/>
      <c r="TUB6" s="171"/>
      <c r="TUC6" s="171"/>
      <c r="TUD6" s="171"/>
      <c r="TUE6" s="171"/>
      <c r="TUF6" s="171"/>
      <c r="TUG6" s="171"/>
      <c r="TUH6" s="171"/>
      <c r="TUI6" s="171"/>
      <c r="TUJ6" s="171"/>
      <c r="TUK6" s="171"/>
      <c r="TUL6" s="171"/>
      <c r="TUM6" s="171"/>
      <c r="TUN6" s="171"/>
      <c r="TUO6" s="171"/>
      <c r="TUP6" s="171"/>
      <c r="TUQ6" s="171"/>
      <c r="TUR6" s="171"/>
      <c r="TUS6" s="171"/>
      <c r="TUT6" s="171"/>
      <c r="TUU6" s="171"/>
      <c r="TUV6" s="171"/>
      <c r="TUW6" s="171"/>
      <c r="TUX6" s="171"/>
      <c r="TUY6" s="171"/>
      <c r="TUZ6" s="171"/>
      <c r="TVA6" s="171"/>
      <c r="TVB6" s="171"/>
      <c r="TVC6" s="171"/>
      <c r="TVD6" s="171"/>
      <c r="TVE6" s="171"/>
      <c r="TVF6" s="171"/>
      <c r="TVG6" s="171"/>
      <c r="TVH6" s="171"/>
      <c r="TVI6" s="171"/>
      <c r="TVJ6" s="171"/>
      <c r="TVK6" s="171"/>
      <c r="TVL6" s="171"/>
      <c r="TVM6" s="171"/>
      <c r="TVN6" s="171"/>
      <c r="TVO6" s="171"/>
      <c r="TVP6" s="171"/>
      <c r="TVQ6" s="171"/>
      <c r="TVR6" s="171"/>
      <c r="TVS6" s="171"/>
      <c r="TVT6" s="171"/>
      <c r="TVU6" s="171"/>
      <c r="TVV6" s="171"/>
      <c r="TVW6" s="171"/>
      <c r="TVX6" s="171"/>
      <c r="TVY6" s="171"/>
      <c r="TVZ6" s="171"/>
      <c r="TWA6" s="171"/>
      <c r="TWB6" s="171"/>
      <c r="TWC6" s="171"/>
      <c r="TWD6" s="171"/>
      <c r="TWE6" s="171"/>
      <c r="TWF6" s="171"/>
      <c r="TWG6" s="171"/>
      <c r="TWH6" s="171"/>
      <c r="TWI6" s="171"/>
      <c r="TWJ6" s="171"/>
      <c r="TWK6" s="171"/>
      <c r="TWL6" s="171"/>
      <c r="TWM6" s="171"/>
      <c r="TWN6" s="171"/>
      <c r="TWO6" s="171"/>
      <c r="TWP6" s="171"/>
      <c r="TWQ6" s="171"/>
      <c r="TWR6" s="171"/>
      <c r="TWS6" s="171"/>
      <c r="TWT6" s="171"/>
      <c r="TWU6" s="171"/>
      <c r="TWV6" s="171"/>
      <c r="TWW6" s="171"/>
      <c r="TWX6" s="171"/>
      <c r="TWY6" s="171"/>
      <c r="TWZ6" s="171"/>
      <c r="TXA6" s="171"/>
      <c r="TXB6" s="171"/>
      <c r="TXC6" s="171"/>
      <c r="TXD6" s="171"/>
      <c r="TXE6" s="171"/>
      <c r="TXF6" s="171"/>
      <c r="TXG6" s="171"/>
      <c r="TXH6" s="171"/>
      <c r="TXI6" s="171"/>
      <c r="TXJ6" s="171"/>
      <c r="TXK6" s="171"/>
      <c r="TXL6" s="171"/>
      <c r="TXM6" s="171"/>
      <c r="TXN6" s="171"/>
      <c r="TXO6" s="171"/>
      <c r="TXP6" s="171"/>
      <c r="TXQ6" s="171"/>
      <c r="TXR6" s="171"/>
      <c r="TXS6" s="171"/>
      <c r="TXT6" s="171"/>
      <c r="TXU6" s="171"/>
      <c r="TXV6" s="171"/>
      <c r="TXW6" s="171"/>
      <c r="TXX6" s="171"/>
      <c r="TXY6" s="171"/>
      <c r="TXZ6" s="171"/>
      <c r="TYA6" s="171"/>
      <c r="TYB6" s="171"/>
      <c r="TYC6" s="171"/>
      <c r="TYD6" s="171"/>
      <c r="TYE6" s="171"/>
      <c r="TYF6" s="171"/>
      <c r="TYG6" s="171"/>
      <c r="TYH6" s="171"/>
      <c r="TYI6" s="171"/>
      <c r="TYJ6" s="171"/>
      <c r="TYK6" s="171"/>
      <c r="TYL6" s="171"/>
      <c r="TYM6" s="171"/>
      <c r="TYN6" s="171"/>
      <c r="TYO6" s="171"/>
      <c r="TYP6" s="171"/>
      <c r="TYQ6" s="171"/>
      <c r="TYR6" s="171"/>
      <c r="TYS6" s="171"/>
      <c r="TYT6" s="171"/>
      <c r="TYU6" s="171"/>
      <c r="TYV6" s="171"/>
      <c r="TYW6" s="171"/>
      <c r="TYX6" s="171"/>
      <c r="TYY6" s="171"/>
      <c r="TYZ6" s="171"/>
      <c r="TZA6" s="171"/>
      <c r="TZB6" s="171"/>
      <c r="TZC6" s="171"/>
      <c r="TZD6" s="171"/>
      <c r="TZE6" s="171"/>
      <c r="TZF6" s="171"/>
      <c r="TZG6" s="171"/>
      <c r="TZH6" s="171"/>
      <c r="TZI6" s="171"/>
      <c r="TZJ6" s="171"/>
      <c r="TZK6" s="171"/>
      <c r="TZL6" s="171"/>
      <c r="TZM6" s="171"/>
      <c r="TZN6" s="171"/>
      <c r="TZO6" s="171"/>
      <c r="TZP6" s="171"/>
      <c r="TZQ6" s="171"/>
      <c r="TZR6" s="171"/>
      <c r="TZS6" s="171"/>
      <c r="TZT6" s="171"/>
      <c r="TZU6" s="171"/>
      <c r="TZV6" s="171"/>
      <c r="TZW6" s="171"/>
      <c r="TZX6" s="171"/>
      <c r="TZY6" s="171"/>
      <c r="TZZ6" s="171"/>
      <c r="UAA6" s="171"/>
      <c r="UAB6" s="171"/>
      <c r="UAC6" s="171"/>
      <c r="UAD6" s="171"/>
      <c r="UAE6" s="171"/>
      <c r="UAF6" s="171"/>
      <c r="UAG6" s="171"/>
      <c r="UAH6" s="171"/>
      <c r="UAI6" s="171"/>
      <c r="UAJ6" s="171"/>
      <c r="UAK6" s="171"/>
      <c r="UAL6" s="171"/>
      <c r="UAM6" s="171"/>
      <c r="UAN6" s="171"/>
      <c r="UAO6" s="171"/>
      <c r="UAP6" s="171"/>
      <c r="UAQ6" s="171"/>
      <c r="UAR6" s="171"/>
      <c r="UAS6" s="171"/>
      <c r="UAT6" s="171"/>
      <c r="UAU6" s="171"/>
      <c r="UAV6" s="171"/>
      <c r="UAW6" s="171"/>
      <c r="UAX6" s="171"/>
      <c r="UAY6" s="171"/>
      <c r="UAZ6" s="171"/>
      <c r="UBA6" s="171"/>
      <c r="UBB6" s="171"/>
      <c r="UBC6" s="171"/>
      <c r="UBD6" s="171"/>
      <c r="UBE6" s="171"/>
      <c r="UBF6" s="171"/>
      <c r="UBG6" s="171"/>
      <c r="UBH6" s="171"/>
      <c r="UBI6" s="171"/>
      <c r="UBJ6" s="171"/>
      <c r="UBK6" s="171"/>
      <c r="UBL6" s="171"/>
      <c r="UBM6" s="171"/>
      <c r="UBN6" s="171"/>
      <c r="UBO6" s="171"/>
      <c r="UBP6" s="171"/>
      <c r="UBQ6" s="171"/>
      <c r="UBR6" s="171"/>
      <c r="UBS6" s="171"/>
      <c r="UBT6" s="171"/>
      <c r="UBU6" s="171"/>
      <c r="UBV6" s="171"/>
      <c r="UBW6" s="171"/>
      <c r="UBX6" s="171"/>
      <c r="UBY6" s="171"/>
      <c r="UBZ6" s="171"/>
      <c r="UCA6" s="171"/>
      <c r="UCB6" s="171"/>
      <c r="UCC6" s="171"/>
      <c r="UCD6" s="171"/>
      <c r="UCE6" s="171"/>
      <c r="UCF6" s="171"/>
      <c r="UCG6" s="171"/>
      <c r="UCH6" s="171"/>
      <c r="UCI6" s="171"/>
      <c r="UCJ6" s="171"/>
      <c r="UCK6" s="171"/>
      <c r="UCL6" s="171"/>
      <c r="UCM6" s="171"/>
      <c r="UCN6" s="171"/>
      <c r="UCO6" s="171"/>
      <c r="UCP6" s="171"/>
      <c r="UCQ6" s="171"/>
      <c r="UCR6" s="171"/>
      <c r="UCS6" s="171"/>
      <c r="UCT6" s="171"/>
      <c r="UCU6" s="171"/>
      <c r="UCV6" s="171"/>
      <c r="UCW6" s="171"/>
      <c r="UCX6" s="171"/>
      <c r="UCY6" s="171"/>
      <c r="UCZ6" s="171"/>
      <c r="UDA6" s="171"/>
      <c r="UDB6" s="171"/>
      <c r="UDC6" s="171"/>
      <c r="UDD6" s="171"/>
      <c r="UDE6" s="171"/>
      <c r="UDF6" s="171"/>
      <c r="UDG6" s="171"/>
      <c r="UDH6" s="171"/>
      <c r="UDI6" s="171"/>
      <c r="UDJ6" s="171"/>
      <c r="UDK6" s="171"/>
      <c r="UDL6" s="171"/>
      <c r="UDM6" s="171"/>
      <c r="UDN6" s="171"/>
      <c r="UDO6" s="171"/>
      <c r="UDP6" s="171"/>
      <c r="UDQ6" s="171"/>
      <c r="UDR6" s="171"/>
      <c r="UDS6" s="171"/>
      <c r="UDT6" s="171"/>
      <c r="UDU6" s="171"/>
      <c r="UDV6" s="171"/>
      <c r="UDW6" s="171"/>
      <c r="UDX6" s="171"/>
      <c r="UDY6" s="171"/>
      <c r="UDZ6" s="171"/>
      <c r="UEA6" s="171"/>
      <c r="UEB6" s="171"/>
      <c r="UEC6" s="171"/>
      <c r="UED6" s="171"/>
      <c r="UEE6" s="171"/>
      <c r="UEF6" s="171"/>
      <c r="UEG6" s="171"/>
      <c r="UEH6" s="171"/>
      <c r="UEI6" s="171"/>
      <c r="UEJ6" s="171"/>
      <c r="UEK6" s="171"/>
      <c r="UEL6" s="171"/>
      <c r="UEM6" s="171"/>
      <c r="UEN6" s="171"/>
      <c r="UEO6" s="171"/>
      <c r="UEP6" s="171"/>
      <c r="UEQ6" s="171"/>
      <c r="UER6" s="171"/>
      <c r="UES6" s="171"/>
      <c r="UET6" s="171"/>
      <c r="UEU6" s="171"/>
      <c r="UEV6" s="171"/>
      <c r="UEW6" s="171"/>
      <c r="UEX6" s="171"/>
      <c r="UEY6" s="171"/>
      <c r="UEZ6" s="171"/>
      <c r="UFA6" s="171"/>
      <c r="UFB6" s="171"/>
      <c r="UFC6" s="171"/>
      <c r="UFD6" s="171"/>
      <c r="UFE6" s="171"/>
      <c r="UFF6" s="171"/>
      <c r="UFG6" s="171"/>
      <c r="UFH6" s="171"/>
      <c r="UFI6" s="171"/>
      <c r="UFJ6" s="171"/>
      <c r="UFK6" s="171"/>
      <c r="UFL6" s="171"/>
      <c r="UFM6" s="171"/>
      <c r="UFN6" s="171"/>
      <c r="UFO6" s="171"/>
      <c r="UFP6" s="171"/>
      <c r="UFQ6" s="171"/>
      <c r="UFR6" s="171"/>
      <c r="UFS6" s="171"/>
      <c r="UFT6" s="171"/>
      <c r="UFU6" s="171"/>
      <c r="UFV6" s="171"/>
      <c r="UFW6" s="171"/>
      <c r="UFX6" s="171"/>
      <c r="UFY6" s="171"/>
      <c r="UFZ6" s="171"/>
      <c r="UGA6" s="171"/>
      <c r="UGB6" s="171"/>
      <c r="UGC6" s="171"/>
      <c r="UGD6" s="171"/>
      <c r="UGE6" s="171"/>
      <c r="UGF6" s="171"/>
      <c r="UGG6" s="171"/>
      <c r="UGH6" s="171"/>
      <c r="UGI6" s="171"/>
      <c r="UGJ6" s="171"/>
      <c r="UGK6" s="171"/>
      <c r="UGL6" s="171"/>
      <c r="UGM6" s="171"/>
      <c r="UGN6" s="171"/>
      <c r="UGO6" s="171"/>
      <c r="UGP6" s="171"/>
      <c r="UGQ6" s="171"/>
      <c r="UGR6" s="171"/>
      <c r="UGS6" s="171"/>
      <c r="UGT6" s="171"/>
      <c r="UGU6" s="171"/>
      <c r="UGV6" s="171"/>
      <c r="UGW6" s="171"/>
      <c r="UGX6" s="171"/>
      <c r="UGY6" s="171"/>
      <c r="UGZ6" s="171"/>
      <c r="UHA6" s="171"/>
      <c r="UHB6" s="171"/>
      <c r="UHC6" s="171"/>
      <c r="UHD6" s="171"/>
      <c r="UHE6" s="171"/>
      <c r="UHF6" s="171"/>
      <c r="UHG6" s="171"/>
      <c r="UHH6" s="171"/>
      <c r="UHI6" s="171"/>
      <c r="UHJ6" s="171"/>
      <c r="UHK6" s="171"/>
      <c r="UHL6" s="171"/>
      <c r="UHM6" s="171"/>
      <c r="UHN6" s="171"/>
      <c r="UHO6" s="171"/>
      <c r="UHP6" s="171"/>
      <c r="UHQ6" s="171"/>
      <c r="UHR6" s="171"/>
      <c r="UHS6" s="171"/>
      <c r="UHT6" s="171"/>
      <c r="UHU6" s="171"/>
      <c r="UHV6" s="171"/>
      <c r="UHW6" s="171"/>
      <c r="UHX6" s="171"/>
      <c r="UHY6" s="171"/>
      <c r="UHZ6" s="171"/>
      <c r="UIA6" s="171"/>
      <c r="UIB6" s="171"/>
      <c r="UIC6" s="171"/>
      <c r="UID6" s="171"/>
      <c r="UIE6" s="171"/>
      <c r="UIF6" s="171"/>
      <c r="UIG6" s="171"/>
      <c r="UIH6" s="171"/>
      <c r="UII6" s="171"/>
      <c r="UIJ6" s="171"/>
      <c r="UIK6" s="171"/>
      <c r="UIL6" s="171"/>
      <c r="UIM6" s="171"/>
      <c r="UIN6" s="171"/>
      <c r="UIO6" s="171"/>
      <c r="UIP6" s="171"/>
      <c r="UIQ6" s="171"/>
      <c r="UIR6" s="171"/>
      <c r="UIS6" s="171"/>
      <c r="UIT6" s="171"/>
      <c r="UIU6" s="171"/>
      <c r="UIV6" s="171"/>
      <c r="UIW6" s="171"/>
      <c r="UIX6" s="171"/>
      <c r="UIY6" s="171"/>
      <c r="UIZ6" s="171"/>
      <c r="UJA6" s="171"/>
      <c r="UJB6" s="171"/>
      <c r="UJC6" s="171"/>
      <c r="UJD6" s="171"/>
      <c r="UJE6" s="171"/>
      <c r="UJF6" s="171"/>
      <c r="UJG6" s="171"/>
      <c r="UJH6" s="171"/>
      <c r="UJI6" s="171"/>
      <c r="UJJ6" s="171"/>
      <c r="UJK6" s="171"/>
      <c r="UJL6" s="171"/>
      <c r="UJM6" s="171"/>
      <c r="UJN6" s="171"/>
      <c r="UJO6" s="171"/>
      <c r="UJP6" s="171"/>
      <c r="UJQ6" s="171"/>
      <c r="UJR6" s="171"/>
      <c r="UJS6" s="171"/>
      <c r="UJT6" s="171"/>
      <c r="UJU6" s="171"/>
      <c r="UJV6" s="171"/>
      <c r="UJW6" s="171"/>
      <c r="UJX6" s="171"/>
      <c r="UJY6" s="171"/>
      <c r="UJZ6" s="171"/>
      <c r="UKA6" s="171"/>
      <c r="UKB6" s="171"/>
      <c r="UKC6" s="171"/>
      <c r="UKD6" s="171"/>
      <c r="UKE6" s="171"/>
      <c r="UKF6" s="171"/>
      <c r="UKG6" s="171"/>
      <c r="UKH6" s="171"/>
      <c r="UKI6" s="171"/>
      <c r="UKJ6" s="171"/>
      <c r="UKK6" s="171"/>
      <c r="UKL6" s="171"/>
      <c r="UKM6" s="171"/>
      <c r="UKN6" s="171"/>
      <c r="UKO6" s="171"/>
      <c r="UKP6" s="171"/>
      <c r="UKQ6" s="171"/>
      <c r="UKR6" s="171"/>
      <c r="UKS6" s="171"/>
      <c r="UKT6" s="171"/>
      <c r="UKU6" s="171"/>
      <c r="UKV6" s="171"/>
      <c r="UKW6" s="171"/>
      <c r="UKX6" s="171"/>
      <c r="UKY6" s="171"/>
      <c r="UKZ6" s="171"/>
      <c r="ULA6" s="171"/>
      <c r="ULB6" s="171"/>
      <c r="ULC6" s="171"/>
      <c r="ULD6" s="171"/>
      <c r="ULE6" s="171"/>
      <c r="ULF6" s="171"/>
      <c r="ULG6" s="171"/>
      <c r="ULH6" s="171"/>
      <c r="ULI6" s="171"/>
      <c r="ULJ6" s="171"/>
      <c r="ULK6" s="171"/>
      <c r="ULL6" s="171"/>
      <c r="ULM6" s="171"/>
      <c r="ULN6" s="171"/>
      <c r="ULO6" s="171"/>
      <c r="ULP6" s="171"/>
      <c r="ULQ6" s="171"/>
      <c r="ULR6" s="171"/>
      <c r="ULS6" s="171"/>
      <c r="ULT6" s="171"/>
      <c r="ULU6" s="171"/>
      <c r="ULV6" s="171"/>
      <c r="ULW6" s="171"/>
      <c r="ULX6" s="171"/>
      <c r="ULY6" s="171"/>
      <c r="ULZ6" s="171"/>
      <c r="UMA6" s="171"/>
      <c r="UMB6" s="171"/>
      <c r="UMC6" s="171"/>
      <c r="UMD6" s="171"/>
      <c r="UME6" s="171"/>
      <c r="UMF6" s="171"/>
      <c r="UMG6" s="171"/>
      <c r="UMH6" s="171"/>
      <c r="UMI6" s="171"/>
      <c r="UMJ6" s="171"/>
      <c r="UMK6" s="171"/>
      <c r="UML6" s="171"/>
      <c r="UMM6" s="171"/>
      <c r="UMN6" s="171"/>
      <c r="UMO6" s="171"/>
      <c r="UMP6" s="171"/>
      <c r="UMQ6" s="171"/>
      <c r="UMR6" s="171"/>
      <c r="UMS6" s="171"/>
      <c r="UMT6" s="171"/>
      <c r="UMU6" s="171"/>
      <c r="UMV6" s="171"/>
      <c r="UMW6" s="171"/>
      <c r="UMX6" s="171"/>
      <c r="UMY6" s="171"/>
      <c r="UMZ6" s="171"/>
      <c r="UNA6" s="171"/>
      <c r="UNB6" s="171"/>
      <c r="UNC6" s="171"/>
      <c r="UND6" s="171"/>
      <c r="UNE6" s="171"/>
      <c r="UNF6" s="171"/>
      <c r="UNG6" s="171"/>
      <c r="UNH6" s="171"/>
      <c r="UNI6" s="171"/>
      <c r="UNJ6" s="171"/>
      <c r="UNK6" s="171"/>
      <c r="UNL6" s="171"/>
      <c r="UNM6" s="171"/>
      <c r="UNN6" s="171"/>
      <c r="UNO6" s="171"/>
      <c r="UNP6" s="171"/>
      <c r="UNQ6" s="171"/>
      <c r="UNR6" s="171"/>
      <c r="UNS6" s="171"/>
      <c r="UNT6" s="171"/>
      <c r="UNU6" s="171"/>
      <c r="UNV6" s="171"/>
      <c r="UNW6" s="171"/>
      <c r="UNX6" s="171"/>
      <c r="UNY6" s="171"/>
      <c r="UNZ6" s="171"/>
      <c r="UOA6" s="171"/>
      <c r="UOB6" s="171"/>
      <c r="UOC6" s="171"/>
      <c r="UOD6" s="171"/>
      <c r="UOE6" s="171"/>
      <c r="UOF6" s="171"/>
      <c r="UOG6" s="171"/>
      <c r="UOH6" s="171"/>
      <c r="UOI6" s="171"/>
      <c r="UOJ6" s="171"/>
      <c r="UOK6" s="171"/>
      <c r="UOL6" s="171"/>
      <c r="UOM6" s="171"/>
      <c r="UON6" s="171"/>
      <c r="UOO6" s="171"/>
      <c r="UOP6" s="171"/>
      <c r="UOQ6" s="171"/>
      <c r="UOR6" s="171"/>
      <c r="UOS6" s="171"/>
      <c r="UOT6" s="171"/>
      <c r="UOU6" s="171"/>
      <c r="UOV6" s="171"/>
      <c r="UOW6" s="171"/>
      <c r="UOX6" s="171"/>
      <c r="UOY6" s="171"/>
      <c r="UOZ6" s="171"/>
      <c r="UPA6" s="171"/>
      <c r="UPB6" s="171"/>
      <c r="UPC6" s="171"/>
      <c r="UPD6" s="171"/>
      <c r="UPE6" s="171"/>
      <c r="UPF6" s="171"/>
      <c r="UPG6" s="171"/>
      <c r="UPH6" s="171"/>
      <c r="UPI6" s="171"/>
      <c r="UPJ6" s="171"/>
      <c r="UPK6" s="171"/>
      <c r="UPL6" s="171"/>
      <c r="UPM6" s="171"/>
      <c r="UPN6" s="171"/>
      <c r="UPO6" s="171"/>
      <c r="UPP6" s="171"/>
      <c r="UPQ6" s="171"/>
      <c r="UPR6" s="171"/>
      <c r="UPS6" s="171"/>
      <c r="UPT6" s="171"/>
      <c r="UPU6" s="171"/>
      <c r="UPV6" s="171"/>
      <c r="UPW6" s="171"/>
      <c r="UPX6" s="171"/>
      <c r="UPY6" s="171"/>
      <c r="UPZ6" s="171"/>
      <c r="UQA6" s="171"/>
      <c r="UQB6" s="171"/>
      <c r="UQC6" s="171"/>
      <c r="UQD6" s="171"/>
      <c r="UQE6" s="171"/>
      <c r="UQF6" s="171"/>
      <c r="UQG6" s="171"/>
      <c r="UQH6" s="171"/>
      <c r="UQI6" s="171"/>
      <c r="UQJ6" s="171"/>
      <c r="UQK6" s="171"/>
      <c r="UQL6" s="171"/>
      <c r="UQM6" s="171"/>
      <c r="UQN6" s="171"/>
      <c r="UQO6" s="171"/>
      <c r="UQP6" s="171"/>
      <c r="UQQ6" s="171"/>
      <c r="UQR6" s="171"/>
      <c r="UQS6" s="171"/>
      <c r="UQT6" s="171"/>
      <c r="UQU6" s="171"/>
      <c r="UQV6" s="171"/>
      <c r="UQW6" s="171"/>
      <c r="UQX6" s="171"/>
      <c r="UQY6" s="171"/>
      <c r="UQZ6" s="171"/>
      <c r="URA6" s="171"/>
      <c r="URB6" s="171"/>
      <c r="URC6" s="171"/>
      <c r="URD6" s="171"/>
      <c r="URE6" s="171"/>
      <c r="URF6" s="171"/>
      <c r="URG6" s="171"/>
      <c r="URH6" s="171"/>
      <c r="URI6" s="171"/>
      <c r="URJ6" s="171"/>
      <c r="URK6" s="171"/>
      <c r="URL6" s="171"/>
      <c r="URM6" s="171"/>
      <c r="URN6" s="171"/>
      <c r="URO6" s="171"/>
      <c r="URP6" s="171"/>
      <c r="URQ6" s="171"/>
      <c r="URR6" s="171"/>
      <c r="URS6" s="171"/>
      <c r="URT6" s="171"/>
      <c r="URU6" s="171"/>
      <c r="URV6" s="171"/>
      <c r="URW6" s="171"/>
      <c r="URX6" s="171"/>
      <c r="URY6" s="171"/>
      <c r="URZ6" s="171"/>
      <c r="USA6" s="171"/>
      <c r="USB6" s="171"/>
      <c r="USC6" s="171"/>
      <c r="USD6" s="171"/>
      <c r="USE6" s="171"/>
      <c r="USF6" s="171"/>
      <c r="USG6" s="171"/>
      <c r="USH6" s="171"/>
      <c r="USI6" s="171"/>
      <c r="USJ6" s="171"/>
      <c r="USK6" s="171"/>
      <c r="USL6" s="171"/>
      <c r="USM6" s="171"/>
      <c r="USN6" s="171"/>
      <c r="USO6" s="171"/>
      <c r="USP6" s="171"/>
      <c r="USQ6" s="171"/>
      <c r="USR6" s="171"/>
      <c r="USS6" s="171"/>
      <c r="UST6" s="171"/>
      <c r="USU6" s="171"/>
      <c r="USV6" s="171"/>
      <c r="USW6" s="171"/>
      <c r="USX6" s="171"/>
      <c r="USY6" s="171"/>
      <c r="USZ6" s="171"/>
      <c r="UTA6" s="171"/>
      <c r="UTB6" s="171"/>
      <c r="UTC6" s="171"/>
      <c r="UTD6" s="171"/>
      <c r="UTE6" s="171"/>
      <c r="UTF6" s="171"/>
      <c r="UTG6" s="171"/>
      <c r="UTH6" s="171"/>
      <c r="UTI6" s="171"/>
      <c r="UTJ6" s="171"/>
      <c r="UTK6" s="171"/>
      <c r="UTL6" s="171"/>
      <c r="UTM6" s="171"/>
      <c r="UTN6" s="171"/>
      <c r="UTO6" s="171"/>
      <c r="UTP6" s="171"/>
      <c r="UTQ6" s="171"/>
      <c r="UTR6" s="171"/>
      <c r="UTS6" s="171"/>
      <c r="UTT6" s="171"/>
      <c r="UTU6" s="171"/>
      <c r="UTV6" s="171"/>
      <c r="UTW6" s="171"/>
      <c r="UTX6" s="171"/>
      <c r="UTY6" s="171"/>
      <c r="UTZ6" s="171"/>
      <c r="UUA6" s="171"/>
      <c r="UUB6" s="171"/>
      <c r="UUC6" s="171"/>
      <c r="UUD6" s="171"/>
      <c r="UUE6" s="171"/>
      <c r="UUF6" s="171"/>
      <c r="UUG6" s="171"/>
      <c r="UUH6" s="171"/>
      <c r="UUI6" s="171"/>
      <c r="UUJ6" s="171"/>
      <c r="UUK6" s="171"/>
      <c r="UUL6" s="171"/>
      <c r="UUM6" s="171"/>
      <c r="UUN6" s="171"/>
      <c r="UUO6" s="171"/>
      <c r="UUP6" s="171"/>
      <c r="UUQ6" s="171"/>
      <c r="UUR6" s="171"/>
      <c r="UUS6" s="171"/>
      <c r="UUT6" s="171"/>
      <c r="UUU6" s="171"/>
      <c r="UUV6" s="171"/>
      <c r="UUW6" s="171"/>
      <c r="UUX6" s="171"/>
      <c r="UUY6" s="171"/>
      <c r="UUZ6" s="171"/>
      <c r="UVA6" s="171"/>
      <c r="UVB6" s="171"/>
      <c r="UVC6" s="171"/>
      <c r="UVD6" s="171"/>
      <c r="UVE6" s="171"/>
      <c r="UVF6" s="171"/>
      <c r="UVG6" s="171"/>
      <c r="UVH6" s="171"/>
      <c r="UVI6" s="171"/>
      <c r="UVJ6" s="171"/>
      <c r="UVK6" s="171"/>
      <c r="UVL6" s="171"/>
      <c r="UVM6" s="171"/>
      <c r="UVN6" s="171"/>
      <c r="UVO6" s="171"/>
      <c r="UVP6" s="171"/>
      <c r="UVQ6" s="171"/>
      <c r="UVR6" s="171"/>
      <c r="UVS6" s="171"/>
      <c r="UVT6" s="171"/>
      <c r="UVU6" s="171"/>
      <c r="UVV6" s="171"/>
      <c r="UVW6" s="171"/>
      <c r="UVX6" s="171"/>
      <c r="UVY6" s="171"/>
      <c r="UVZ6" s="171"/>
      <c r="UWA6" s="171"/>
      <c r="UWB6" s="171"/>
      <c r="UWC6" s="171"/>
      <c r="UWD6" s="171"/>
      <c r="UWE6" s="171"/>
      <c r="UWF6" s="171"/>
      <c r="UWG6" s="171"/>
      <c r="UWH6" s="171"/>
      <c r="UWI6" s="171"/>
      <c r="UWJ6" s="171"/>
      <c r="UWK6" s="171"/>
      <c r="UWL6" s="171"/>
      <c r="UWM6" s="171"/>
      <c r="UWN6" s="171"/>
      <c r="UWO6" s="171"/>
      <c r="UWP6" s="171"/>
      <c r="UWQ6" s="171"/>
      <c r="UWR6" s="171"/>
      <c r="UWS6" s="171"/>
      <c r="UWT6" s="171"/>
      <c r="UWU6" s="171"/>
      <c r="UWV6" s="171"/>
      <c r="UWW6" s="171"/>
      <c r="UWX6" s="171"/>
      <c r="UWY6" s="171"/>
      <c r="UWZ6" s="171"/>
      <c r="UXA6" s="171"/>
      <c r="UXB6" s="171"/>
      <c r="UXC6" s="171"/>
      <c r="UXD6" s="171"/>
      <c r="UXE6" s="171"/>
      <c r="UXF6" s="171"/>
      <c r="UXG6" s="171"/>
      <c r="UXH6" s="171"/>
      <c r="UXI6" s="171"/>
      <c r="UXJ6" s="171"/>
      <c r="UXK6" s="171"/>
      <c r="UXL6" s="171"/>
      <c r="UXM6" s="171"/>
      <c r="UXN6" s="171"/>
      <c r="UXO6" s="171"/>
      <c r="UXP6" s="171"/>
      <c r="UXQ6" s="171"/>
      <c r="UXR6" s="171"/>
      <c r="UXS6" s="171"/>
      <c r="UXT6" s="171"/>
      <c r="UXU6" s="171"/>
      <c r="UXV6" s="171"/>
      <c r="UXW6" s="171"/>
      <c r="UXX6" s="171"/>
      <c r="UXY6" s="171"/>
      <c r="UXZ6" s="171"/>
      <c r="UYA6" s="171"/>
      <c r="UYB6" s="171"/>
      <c r="UYC6" s="171"/>
      <c r="UYD6" s="171"/>
      <c r="UYE6" s="171"/>
      <c r="UYF6" s="171"/>
      <c r="UYG6" s="171"/>
      <c r="UYH6" s="171"/>
      <c r="UYI6" s="171"/>
      <c r="UYJ6" s="171"/>
      <c r="UYK6" s="171"/>
      <c r="UYL6" s="171"/>
      <c r="UYM6" s="171"/>
      <c r="UYN6" s="171"/>
      <c r="UYO6" s="171"/>
      <c r="UYP6" s="171"/>
      <c r="UYQ6" s="171"/>
      <c r="UYR6" s="171"/>
      <c r="UYS6" s="171"/>
      <c r="UYT6" s="171"/>
      <c r="UYU6" s="171"/>
      <c r="UYV6" s="171"/>
      <c r="UYW6" s="171"/>
      <c r="UYX6" s="171"/>
      <c r="UYY6" s="171"/>
      <c r="UYZ6" s="171"/>
      <c r="UZA6" s="171"/>
      <c r="UZB6" s="171"/>
      <c r="UZC6" s="171"/>
      <c r="UZD6" s="171"/>
      <c r="UZE6" s="171"/>
      <c r="UZF6" s="171"/>
      <c r="UZG6" s="171"/>
      <c r="UZH6" s="171"/>
      <c r="UZI6" s="171"/>
      <c r="UZJ6" s="171"/>
      <c r="UZK6" s="171"/>
      <c r="UZL6" s="171"/>
      <c r="UZM6" s="171"/>
      <c r="UZN6" s="171"/>
      <c r="UZO6" s="171"/>
      <c r="UZP6" s="171"/>
      <c r="UZQ6" s="171"/>
      <c r="UZR6" s="171"/>
      <c r="UZS6" s="171"/>
      <c r="UZT6" s="171"/>
      <c r="UZU6" s="171"/>
      <c r="UZV6" s="171"/>
      <c r="UZW6" s="171"/>
      <c r="UZX6" s="171"/>
      <c r="UZY6" s="171"/>
      <c r="UZZ6" s="171"/>
      <c r="VAA6" s="171"/>
      <c r="VAB6" s="171"/>
      <c r="VAC6" s="171"/>
      <c r="VAD6" s="171"/>
      <c r="VAE6" s="171"/>
      <c r="VAF6" s="171"/>
      <c r="VAG6" s="171"/>
      <c r="VAH6" s="171"/>
      <c r="VAI6" s="171"/>
      <c r="VAJ6" s="171"/>
      <c r="VAK6" s="171"/>
      <c r="VAL6" s="171"/>
      <c r="VAM6" s="171"/>
      <c r="VAN6" s="171"/>
      <c r="VAO6" s="171"/>
      <c r="VAP6" s="171"/>
      <c r="VAQ6" s="171"/>
      <c r="VAR6" s="171"/>
      <c r="VAS6" s="171"/>
      <c r="VAT6" s="171"/>
      <c r="VAU6" s="171"/>
      <c r="VAV6" s="171"/>
      <c r="VAW6" s="171"/>
      <c r="VAX6" s="171"/>
      <c r="VAY6" s="171"/>
      <c r="VAZ6" s="171"/>
      <c r="VBA6" s="171"/>
      <c r="VBB6" s="171"/>
      <c r="VBC6" s="171"/>
      <c r="VBD6" s="171"/>
      <c r="VBE6" s="171"/>
      <c r="VBF6" s="171"/>
      <c r="VBG6" s="171"/>
      <c r="VBH6" s="171"/>
      <c r="VBI6" s="171"/>
      <c r="VBJ6" s="171"/>
      <c r="VBK6" s="171"/>
      <c r="VBL6" s="171"/>
      <c r="VBM6" s="171"/>
      <c r="VBN6" s="171"/>
      <c r="VBO6" s="171"/>
      <c r="VBP6" s="171"/>
      <c r="VBQ6" s="171"/>
      <c r="VBR6" s="171"/>
      <c r="VBS6" s="171"/>
      <c r="VBT6" s="171"/>
      <c r="VBU6" s="171"/>
      <c r="VBV6" s="171"/>
      <c r="VBW6" s="171"/>
      <c r="VBX6" s="171"/>
      <c r="VBY6" s="171"/>
      <c r="VBZ6" s="171"/>
      <c r="VCA6" s="171"/>
      <c r="VCB6" s="171"/>
      <c r="VCC6" s="171"/>
      <c r="VCD6" s="171"/>
      <c r="VCE6" s="171"/>
      <c r="VCF6" s="171"/>
      <c r="VCG6" s="171"/>
      <c r="VCH6" s="171"/>
      <c r="VCI6" s="171"/>
      <c r="VCJ6" s="171"/>
      <c r="VCK6" s="171"/>
      <c r="VCL6" s="171"/>
      <c r="VCM6" s="171"/>
      <c r="VCN6" s="171"/>
      <c r="VCO6" s="171"/>
      <c r="VCP6" s="171"/>
      <c r="VCQ6" s="171"/>
      <c r="VCR6" s="171"/>
      <c r="VCS6" s="171"/>
      <c r="VCT6" s="171"/>
      <c r="VCU6" s="171"/>
      <c r="VCV6" s="171"/>
      <c r="VCW6" s="171"/>
      <c r="VCX6" s="171"/>
      <c r="VCY6" s="171"/>
      <c r="VCZ6" s="171"/>
      <c r="VDA6" s="171"/>
      <c r="VDB6" s="171"/>
      <c r="VDC6" s="171"/>
      <c r="VDD6" s="171"/>
      <c r="VDE6" s="171"/>
      <c r="VDF6" s="171"/>
      <c r="VDG6" s="171"/>
      <c r="VDH6" s="171"/>
      <c r="VDI6" s="171"/>
      <c r="VDJ6" s="171"/>
      <c r="VDK6" s="171"/>
      <c r="VDL6" s="171"/>
      <c r="VDM6" s="171"/>
      <c r="VDN6" s="171"/>
      <c r="VDO6" s="171"/>
      <c r="VDP6" s="171"/>
      <c r="VDQ6" s="171"/>
      <c r="VDR6" s="171"/>
      <c r="VDS6" s="171"/>
      <c r="VDT6" s="171"/>
      <c r="VDU6" s="171"/>
      <c r="VDV6" s="171"/>
      <c r="VDW6" s="171"/>
      <c r="VDX6" s="171"/>
      <c r="VDY6" s="171"/>
      <c r="VDZ6" s="171"/>
      <c r="VEA6" s="171"/>
      <c r="VEB6" s="171"/>
      <c r="VEC6" s="171"/>
      <c r="VED6" s="171"/>
      <c r="VEE6" s="171"/>
      <c r="VEF6" s="171"/>
      <c r="VEG6" s="171"/>
      <c r="VEH6" s="171"/>
      <c r="VEI6" s="171"/>
      <c r="VEJ6" s="171"/>
      <c r="VEK6" s="171"/>
      <c r="VEL6" s="171"/>
      <c r="VEM6" s="171"/>
      <c r="VEN6" s="171"/>
      <c r="VEO6" s="171"/>
      <c r="VEP6" s="171"/>
      <c r="VEQ6" s="171"/>
      <c r="VER6" s="171"/>
      <c r="VES6" s="171"/>
      <c r="VET6" s="171"/>
      <c r="VEU6" s="171"/>
      <c r="VEV6" s="171"/>
      <c r="VEW6" s="171"/>
      <c r="VEX6" s="171"/>
      <c r="VEY6" s="171"/>
      <c r="VEZ6" s="171"/>
      <c r="VFA6" s="171"/>
      <c r="VFB6" s="171"/>
      <c r="VFC6" s="171"/>
      <c r="VFD6" s="171"/>
      <c r="VFE6" s="171"/>
      <c r="VFF6" s="171"/>
      <c r="VFG6" s="171"/>
      <c r="VFH6" s="171"/>
      <c r="VFI6" s="171"/>
      <c r="VFJ6" s="171"/>
      <c r="VFK6" s="171"/>
      <c r="VFL6" s="171"/>
      <c r="VFM6" s="171"/>
      <c r="VFN6" s="171"/>
      <c r="VFO6" s="171"/>
      <c r="VFP6" s="171"/>
      <c r="VFQ6" s="171"/>
      <c r="VFR6" s="171"/>
      <c r="VFS6" s="171"/>
      <c r="VFT6" s="171"/>
      <c r="VFU6" s="171"/>
      <c r="VFV6" s="171"/>
      <c r="VFW6" s="171"/>
      <c r="VFX6" s="171"/>
      <c r="VFY6" s="171"/>
      <c r="VFZ6" s="171"/>
      <c r="VGA6" s="171"/>
      <c r="VGB6" s="171"/>
      <c r="VGC6" s="171"/>
      <c r="VGD6" s="171"/>
      <c r="VGE6" s="171"/>
      <c r="VGF6" s="171"/>
      <c r="VGG6" s="171"/>
      <c r="VGH6" s="171"/>
      <c r="VGI6" s="171"/>
      <c r="VGJ6" s="171"/>
      <c r="VGK6" s="171"/>
      <c r="VGL6" s="171"/>
      <c r="VGM6" s="171"/>
      <c r="VGN6" s="171"/>
      <c r="VGO6" s="171"/>
      <c r="VGP6" s="171"/>
      <c r="VGQ6" s="171"/>
      <c r="VGR6" s="171"/>
      <c r="VGS6" s="171"/>
      <c r="VGT6" s="171"/>
      <c r="VGU6" s="171"/>
      <c r="VGV6" s="171"/>
      <c r="VGW6" s="171"/>
      <c r="VGX6" s="171"/>
      <c r="VGY6" s="171"/>
      <c r="VGZ6" s="171"/>
      <c r="VHA6" s="171"/>
      <c r="VHB6" s="171"/>
      <c r="VHC6" s="171"/>
      <c r="VHD6" s="171"/>
      <c r="VHE6" s="171"/>
      <c r="VHF6" s="171"/>
      <c r="VHG6" s="171"/>
      <c r="VHH6" s="171"/>
      <c r="VHI6" s="171"/>
      <c r="VHJ6" s="171"/>
      <c r="VHK6" s="171"/>
      <c r="VHL6" s="171"/>
      <c r="VHM6" s="171"/>
      <c r="VHN6" s="171"/>
      <c r="VHO6" s="171"/>
      <c r="VHP6" s="171"/>
      <c r="VHQ6" s="171"/>
      <c r="VHR6" s="171"/>
      <c r="VHS6" s="171"/>
      <c r="VHT6" s="171"/>
      <c r="VHU6" s="171"/>
      <c r="VHV6" s="171"/>
      <c r="VHW6" s="171"/>
      <c r="VHX6" s="171"/>
      <c r="VHY6" s="171"/>
      <c r="VHZ6" s="171"/>
      <c r="VIA6" s="171"/>
      <c r="VIB6" s="171"/>
      <c r="VIC6" s="171"/>
      <c r="VID6" s="171"/>
      <c r="VIE6" s="171"/>
      <c r="VIF6" s="171"/>
      <c r="VIG6" s="171"/>
      <c r="VIH6" s="171"/>
      <c r="VII6" s="171"/>
      <c r="VIJ6" s="171"/>
      <c r="VIK6" s="171"/>
      <c r="VIL6" s="171"/>
      <c r="VIM6" s="171"/>
      <c r="VIN6" s="171"/>
      <c r="VIO6" s="171"/>
      <c r="VIP6" s="171"/>
      <c r="VIQ6" s="171"/>
      <c r="VIR6" s="171"/>
      <c r="VIS6" s="171"/>
      <c r="VIT6" s="171"/>
      <c r="VIU6" s="171"/>
      <c r="VIV6" s="171"/>
      <c r="VIW6" s="171"/>
      <c r="VIX6" s="171"/>
      <c r="VIY6" s="171"/>
      <c r="VIZ6" s="171"/>
      <c r="VJA6" s="171"/>
      <c r="VJB6" s="171"/>
      <c r="VJC6" s="171"/>
      <c r="VJD6" s="171"/>
      <c r="VJE6" s="171"/>
      <c r="VJF6" s="171"/>
      <c r="VJG6" s="171"/>
      <c r="VJH6" s="171"/>
      <c r="VJI6" s="171"/>
      <c r="VJJ6" s="171"/>
      <c r="VJK6" s="171"/>
      <c r="VJL6" s="171"/>
      <c r="VJM6" s="171"/>
      <c r="VJN6" s="171"/>
      <c r="VJO6" s="171"/>
      <c r="VJP6" s="171"/>
      <c r="VJQ6" s="171"/>
      <c r="VJR6" s="171"/>
      <c r="VJS6" s="171"/>
      <c r="VJT6" s="171"/>
      <c r="VJU6" s="171"/>
      <c r="VJV6" s="171"/>
      <c r="VJW6" s="171"/>
      <c r="VJX6" s="171"/>
      <c r="VJY6" s="171"/>
      <c r="VJZ6" s="171"/>
      <c r="VKA6" s="171"/>
      <c r="VKB6" s="171"/>
      <c r="VKC6" s="171"/>
      <c r="VKD6" s="171"/>
      <c r="VKE6" s="171"/>
      <c r="VKF6" s="171"/>
      <c r="VKG6" s="171"/>
      <c r="VKH6" s="171"/>
      <c r="VKI6" s="171"/>
      <c r="VKJ6" s="171"/>
      <c r="VKK6" s="171"/>
      <c r="VKL6" s="171"/>
      <c r="VKM6" s="171"/>
      <c r="VKN6" s="171"/>
      <c r="VKO6" s="171"/>
      <c r="VKP6" s="171"/>
      <c r="VKQ6" s="171"/>
      <c r="VKR6" s="171"/>
      <c r="VKS6" s="171"/>
      <c r="VKT6" s="171"/>
      <c r="VKU6" s="171"/>
      <c r="VKV6" s="171"/>
      <c r="VKW6" s="171"/>
      <c r="VKX6" s="171"/>
      <c r="VKY6" s="171"/>
      <c r="VKZ6" s="171"/>
      <c r="VLA6" s="171"/>
      <c r="VLB6" s="171"/>
      <c r="VLC6" s="171"/>
      <c r="VLD6" s="171"/>
      <c r="VLE6" s="171"/>
      <c r="VLF6" s="171"/>
      <c r="VLG6" s="171"/>
      <c r="VLH6" s="171"/>
      <c r="VLI6" s="171"/>
      <c r="VLJ6" s="171"/>
      <c r="VLK6" s="171"/>
      <c r="VLL6" s="171"/>
      <c r="VLM6" s="171"/>
      <c r="VLN6" s="171"/>
      <c r="VLO6" s="171"/>
      <c r="VLP6" s="171"/>
      <c r="VLQ6" s="171"/>
      <c r="VLR6" s="171"/>
      <c r="VLS6" s="171"/>
      <c r="VLT6" s="171"/>
      <c r="VLU6" s="171"/>
      <c r="VLV6" s="171"/>
      <c r="VLW6" s="171"/>
      <c r="VLX6" s="171"/>
      <c r="VLY6" s="171"/>
      <c r="VLZ6" s="171"/>
      <c r="VMA6" s="171"/>
      <c r="VMB6" s="171"/>
      <c r="VMC6" s="171"/>
      <c r="VMD6" s="171"/>
      <c r="VME6" s="171"/>
      <c r="VMF6" s="171"/>
      <c r="VMG6" s="171"/>
      <c r="VMH6" s="171"/>
      <c r="VMI6" s="171"/>
      <c r="VMJ6" s="171"/>
      <c r="VMK6" s="171"/>
      <c r="VML6" s="171"/>
      <c r="VMM6" s="171"/>
      <c r="VMN6" s="171"/>
      <c r="VMO6" s="171"/>
      <c r="VMP6" s="171"/>
      <c r="VMQ6" s="171"/>
      <c r="VMR6" s="171"/>
      <c r="VMS6" s="171"/>
      <c r="VMT6" s="171"/>
      <c r="VMU6" s="171"/>
      <c r="VMV6" s="171"/>
      <c r="VMW6" s="171"/>
      <c r="VMX6" s="171"/>
      <c r="VMY6" s="171"/>
      <c r="VMZ6" s="171"/>
      <c r="VNA6" s="171"/>
      <c r="VNB6" s="171"/>
      <c r="VNC6" s="171"/>
      <c r="VND6" s="171"/>
      <c r="VNE6" s="171"/>
      <c r="VNF6" s="171"/>
      <c r="VNG6" s="171"/>
      <c r="VNH6" s="171"/>
      <c r="VNI6" s="171"/>
      <c r="VNJ6" s="171"/>
      <c r="VNK6" s="171"/>
      <c r="VNL6" s="171"/>
      <c r="VNM6" s="171"/>
      <c r="VNN6" s="171"/>
      <c r="VNO6" s="171"/>
      <c r="VNP6" s="171"/>
      <c r="VNQ6" s="171"/>
      <c r="VNR6" s="171"/>
      <c r="VNS6" s="171"/>
      <c r="VNT6" s="171"/>
      <c r="VNU6" s="171"/>
      <c r="VNV6" s="171"/>
      <c r="VNW6" s="171"/>
      <c r="VNX6" s="171"/>
      <c r="VNY6" s="171"/>
      <c r="VNZ6" s="171"/>
      <c r="VOA6" s="171"/>
      <c r="VOB6" s="171"/>
      <c r="VOC6" s="171"/>
      <c r="VOD6" s="171"/>
      <c r="VOE6" s="171"/>
      <c r="VOF6" s="171"/>
      <c r="VOG6" s="171"/>
      <c r="VOH6" s="171"/>
      <c r="VOI6" s="171"/>
      <c r="VOJ6" s="171"/>
      <c r="VOK6" s="171"/>
      <c r="VOL6" s="171"/>
      <c r="VOM6" s="171"/>
      <c r="VON6" s="171"/>
      <c r="VOO6" s="171"/>
      <c r="VOP6" s="171"/>
      <c r="VOQ6" s="171"/>
      <c r="VOR6" s="171"/>
      <c r="VOS6" s="171"/>
      <c r="VOT6" s="171"/>
      <c r="VOU6" s="171"/>
      <c r="VOV6" s="171"/>
      <c r="VOW6" s="171"/>
      <c r="VOX6" s="171"/>
      <c r="VOY6" s="171"/>
      <c r="VOZ6" s="171"/>
      <c r="VPA6" s="171"/>
      <c r="VPB6" s="171"/>
      <c r="VPC6" s="171"/>
      <c r="VPD6" s="171"/>
      <c r="VPE6" s="171"/>
      <c r="VPF6" s="171"/>
      <c r="VPG6" s="171"/>
      <c r="VPH6" s="171"/>
      <c r="VPI6" s="171"/>
      <c r="VPJ6" s="171"/>
      <c r="VPK6" s="171"/>
      <c r="VPL6" s="171"/>
      <c r="VPM6" s="171"/>
      <c r="VPN6" s="171"/>
      <c r="VPO6" s="171"/>
      <c r="VPP6" s="171"/>
      <c r="VPQ6" s="171"/>
      <c r="VPR6" s="171"/>
      <c r="VPS6" s="171"/>
      <c r="VPT6" s="171"/>
      <c r="VPU6" s="171"/>
      <c r="VPV6" s="171"/>
      <c r="VPW6" s="171"/>
      <c r="VPX6" s="171"/>
      <c r="VPY6" s="171"/>
      <c r="VPZ6" s="171"/>
      <c r="VQA6" s="171"/>
      <c r="VQB6" s="171"/>
      <c r="VQC6" s="171"/>
      <c r="VQD6" s="171"/>
      <c r="VQE6" s="171"/>
      <c r="VQF6" s="171"/>
      <c r="VQG6" s="171"/>
      <c r="VQH6" s="171"/>
      <c r="VQI6" s="171"/>
      <c r="VQJ6" s="171"/>
      <c r="VQK6" s="171"/>
      <c r="VQL6" s="171"/>
      <c r="VQM6" s="171"/>
      <c r="VQN6" s="171"/>
      <c r="VQO6" s="171"/>
      <c r="VQP6" s="171"/>
      <c r="VQQ6" s="171"/>
      <c r="VQR6" s="171"/>
      <c r="VQS6" s="171"/>
      <c r="VQT6" s="171"/>
      <c r="VQU6" s="171"/>
      <c r="VQV6" s="171"/>
      <c r="VQW6" s="171"/>
      <c r="VQX6" s="171"/>
      <c r="VQY6" s="171"/>
      <c r="VQZ6" s="171"/>
      <c r="VRA6" s="171"/>
      <c r="VRB6" s="171"/>
      <c r="VRC6" s="171"/>
      <c r="VRD6" s="171"/>
      <c r="VRE6" s="171"/>
      <c r="VRF6" s="171"/>
      <c r="VRG6" s="171"/>
      <c r="VRH6" s="171"/>
      <c r="VRI6" s="171"/>
      <c r="VRJ6" s="171"/>
      <c r="VRK6" s="171"/>
      <c r="VRL6" s="171"/>
      <c r="VRM6" s="171"/>
      <c r="VRN6" s="171"/>
      <c r="VRO6" s="171"/>
      <c r="VRP6" s="171"/>
      <c r="VRQ6" s="171"/>
      <c r="VRR6" s="171"/>
      <c r="VRS6" s="171"/>
      <c r="VRT6" s="171"/>
      <c r="VRU6" s="171"/>
      <c r="VRV6" s="171"/>
      <c r="VRW6" s="171"/>
      <c r="VRX6" s="171"/>
      <c r="VRY6" s="171"/>
      <c r="VRZ6" s="171"/>
      <c r="VSA6" s="171"/>
      <c r="VSB6" s="171"/>
      <c r="VSC6" s="171"/>
      <c r="VSD6" s="171"/>
      <c r="VSE6" s="171"/>
      <c r="VSF6" s="171"/>
      <c r="VSG6" s="171"/>
      <c r="VSH6" s="171"/>
      <c r="VSI6" s="171"/>
      <c r="VSJ6" s="171"/>
      <c r="VSK6" s="171"/>
      <c r="VSL6" s="171"/>
      <c r="VSM6" s="171"/>
      <c r="VSN6" s="171"/>
      <c r="VSO6" s="171"/>
      <c r="VSP6" s="171"/>
      <c r="VSQ6" s="171"/>
      <c r="VSR6" s="171"/>
      <c r="VSS6" s="171"/>
      <c r="VST6" s="171"/>
      <c r="VSU6" s="171"/>
      <c r="VSV6" s="171"/>
      <c r="VSW6" s="171"/>
      <c r="VSX6" s="171"/>
      <c r="VSY6" s="171"/>
      <c r="VSZ6" s="171"/>
      <c r="VTA6" s="171"/>
      <c r="VTB6" s="171"/>
      <c r="VTC6" s="171"/>
      <c r="VTD6" s="171"/>
      <c r="VTE6" s="171"/>
      <c r="VTF6" s="171"/>
      <c r="VTG6" s="171"/>
      <c r="VTH6" s="171"/>
      <c r="VTI6" s="171"/>
      <c r="VTJ6" s="171"/>
      <c r="VTK6" s="171"/>
      <c r="VTL6" s="171"/>
      <c r="VTM6" s="171"/>
      <c r="VTN6" s="171"/>
      <c r="VTO6" s="171"/>
      <c r="VTP6" s="171"/>
      <c r="VTQ6" s="171"/>
      <c r="VTR6" s="171"/>
      <c r="VTS6" s="171"/>
      <c r="VTT6" s="171"/>
      <c r="VTU6" s="171"/>
      <c r="VTV6" s="171"/>
      <c r="VTW6" s="171"/>
      <c r="VTX6" s="171"/>
      <c r="VTY6" s="171"/>
      <c r="VTZ6" s="171"/>
      <c r="VUA6" s="171"/>
      <c r="VUB6" s="171"/>
      <c r="VUC6" s="171"/>
      <c r="VUD6" s="171"/>
      <c r="VUE6" s="171"/>
      <c r="VUF6" s="171"/>
      <c r="VUG6" s="171"/>
      <c r="VUH6" s="171"/>
      <c r="VUI6" s="171"/>
      <c r="VUJ6" s="171"/>
      <c r="VUK6" s="171"/>
      <c r="VUL6" s="171"/>
      <c r="VUM6" s="171"/>
      <c r="VUN6" s="171"/>
      <c r="VUO6" s="171"/>
      <c r="VUP6" s="171"/>
      <c r="VUQ6" s="171"/>
      <c r="VUR6" s="171"/>
      <c r="VUS6" s="171"/>
      <c r="VUT6" s="171"/>
      <c r="VUU6" s="171"/>
      <c r="VUV6" s="171"/>
      <c r="VUW6" s="171"/>
      <c r="VUX6" s="171"/>
      <c r="VUY6" s="171"/>
      <c r="VUZ6" s="171"/>
      <c r="VVA6" s="171"/>
      <c r="VVB6" s="171"/>
      <c r="VVC6" s="171"/>
      <c r="VVD6" s="171"/>
      <c r="VVE6" s="171"/>
      <c r="VVF6" s="171"/>
      <c r="VVG6" s="171"/>
      <c r="VVH6" s="171"/>
      <c r="VVI6" s="171"/>
      <c r="VVJ6" s="171"/>
      <c r="VVK6" s="171"/>
      <c r="VVL6" s="171"/>
      <c r="VVM6" s="171"/>
      <c r="VVN6" s="171"/>
      <c r="VVO6" s="171"/>
      <c r="VVP6" s="171"/>
      <c r="VVQ6" s="171"/>
      <c r="VVR6" s="171"/>
      <c r="VVS6" s="171"/>
      <c r="VVT6" s="171"/>
      <c r="VVU6" s="171"/>
      <c r="VVV6" s="171"/>
      <c r="VVW6" s="171"/>
      <c r="VVX6" s="171"/>
      <c r="VVY6" s="171"/>
      <c r="VVZ6" s="171"/>
      <c r="VWA6" s="171"/>
      <c r="VWB6" s="171"/>
      <c r="VWC6" s="171"/>
      <c r="VWD6" s="171"/>
      <c r="VWE6" s="171"/>
      <c r="VWF6" s="171"/>
      <c r="VWG6" s="171"/>
      <c r="VWH6" s="171"/>
      <c r="VWI6" s="171"/>
      <c r="VWJ6" s="171"/>
      <c r="VWK6" s="171"/>
      <c r="VWL6" s="171"/>
      <c r="VWM6" s="171"/>
      <c r="VWN6" s="171"/>
      <c r="VWO6" s="171"/>
      <c r="VWP6" s="171"/>
      <c r="VWQ6" s="171"/>
      <c r="VWR6" s="171"/>
      <c r="VWS6" s="171"/>
      <c r="VWT6" s="171"/>
      <c r="VWU6" s="171"/>
      <c r="VWV6" s="171"/>
      <c r="VWW6" s="171"/>
      <c r="VWX6" s="171"/>
      <c r="VWY6" s="171"/>
      <c r="VWZ6" s="171"/>
      <c r="VXA6" s="171"/>
      <c r="VXB6" s="171"/>
      <c r="VXC6" s="171"/>
      <c r="VXD6" s="171"/>
      <c r="VXE6" s="171"/>
      <c r="VXF6" s="171"/>
      <c r="VXG6" s="171"/>
      <c r="VXH6" s="171"/>
      <c r="VXI6" s="171"/>
      <c r="VXJ6" s="171"/>
      <c r="VXK6" s="171"/>
      <c r="VXL6" s="171"/>
      <c r="VXM6" s="171"/>
      <c r="VXN6" s="171"/>
      <c r="VXO6" s="171"/>
      <c r="VXP6" s="171"/>
      <c r="VXQ6" s="171"/>
      <c r="VXR6" s="171"/>
      <c r="VXS6" s="171"/>
      <c r="VXT6" s="171"/>
      <c r="VXU6" s="171"/>
      <c r="VXV6" s="171"/>
      <c r="VXW6" s="171"/>
      <c r="VXX6" s="171"/>
      <c r="VXY6" s="171"/>
      <c r="VXZ6" s="171"/>
      <c r="VYA6" s="171"/>
      <c r="VYB6" s="171"/>
      <c r="VYC6" s="171"/>
      <c r="VYD6" s="171"/>
      <c r="VYE6" s="171"/>
      <c r="VYF6" s="171"/>
      <c r="VYG6" s="171"/>
      <c r="VYH6" s="171"/>
      <c r="VYI6" s="171"/>
      <c r="VYJ6" s="171"/>
      <c r="VYK6" s="171"/>
      <c r="VYL6" s="171"/>
      <c r="VYM6" s="171"/>
      <c r="VYN6" s="171"/>
      <c r="VYO6" s="171"/>
      <c r="VYP6" s="171"/>
      <c r="VYQ6" s="171"/>
      <c r="VYR6" s="171"/>
      <c r="VYS6" s="171"/>
      <c r="VYT6" s="171"/>
      <c r="VYU6" s="171"/>
      <c r="VYV6" s="171"/>
      <c r="VYW6" s="171"/>
      <c r="VYX6" s="171"/>
      <c r="VYY6" s="171"/>
      <c r="VYZ6" s="171"/>
      <c r="VZA6" s="171"/>
      <c r="VZB6" s="171"/>
      <c r="VZC6" s="171"/>
      <c r="VZD6" s="171"/>
      <c r="VZE6" s="171"/>
      <c r="VZF6" s="171"/>
      <c r="VZG6" s="171"/>
      <c r="VZH6" s="171"/>
      <c r="VZI6" s="171"/>
      <c r="VZJ6" s="171"/>
      <c r="VZK6" s="171"/>
      <c r="VZL6" s="171"/>
      <c r="VZM6" s="171"/>
      <c r="VZN6" s="171"/>
      <c r="VZO6" s="171"/>
      <c r="VZP6" s="171"/>
      <c r="VZQ6" s="171"/>
      <c r="VZR6" s="171"/>
      <c r="VZS6" s="171"/>
      <c r="VZT6" s="171"/>
      <c r="VZU6" s="171"/>
      <c r="VZV6" s="171"/>
      <c r="VZW6" s="171"/>
      <c r="VZX6" s="171"/>
      <c r="VZY6" s="171"/>
      <c r="VZZ6" s="171"/>
      <c r="WAA6" s="171"/>
      <c r="WAB6" s="171"/>
      <c r="WAC6" s="171"/>
      <c r="WAD6" s="171"/>
      <c r="WAE6" s="171"/>
      <c r="WAF6" s="171"/>
      <c r="WAG6" s="171"/>
      <c r="WAH6" s="171"/>
      <c r="WAI6" s="171"/>
      <c r="WAJ6" s="171"/>
      <c r="WAK6" s="171"/>
      <c r="WAL6" s="171"/>
      <c r="WAM6" s="171"/>
      <c r="WAN6" s="171"/>
      <c r="WAO6" s="171"/>
      <c r="WAP6" s="171"/>
      <c r="WAQ6" s="171"/>
      <c r="WAR6" s="171"/>
      <c r="WAS6" s="171"/>
      <c r="WAT6" s="171"/>
      <c r="WAU6" s="171"/>
      <c r="WAV6" s="171"/>
      <c r="WAW6" s="171"/>
      <c r="WAX6" s="171"/>
      <c r="WAY6" s="171"/>
      <c r="WAZ6" s="171"/>
      <c r="WBA6" s="171"/>
      <c r="WBB6" s="171"/>
      <c r="WBC6" s="171"/>
      <c r="WBD6" s="171"/>
      <c r="WBE6" s="171"/>
      <c r="WBF6" s="171"/>
      <c r="WBG6" s="171"/>
      <c r="WBH6" s="171"/>
      <c r="WBI6" s="171"/>
      <c r="WBJ6" s="171"/>
      <c r="WBK6" s="171"/>
      <c r="WBL6" s="171"/>
      <c r="WBM6" s="171"/>
      <c r="WBN6" s="171"/>
      <c r="WBO6" s="171"/>
      <c r="WBP6" s="171"/>
      <c r="WBQ6" s="171"/>
      <c r="WBR6" s="171"/>
      <c r="WBS6" s="171"/>
      <c r="WBT6" s="171"/>
      <c r="WBU6" s="171"/>
      <c r="WBV6" s="171"/>
      <c r="WBW6" s="171"/>
      <c r="WBX6" s="171"/>
      <c r="WBY6" s="171"/>
      <c r="WBZ6" s="171"/>
      <c r="WCA6" s="171"/>
      <c r="WCB6" s="171"/>
      <c r="WCC6" s="171"/>
      <c r="WCD6" s="171"/>
      <c r="WCE6" s="171"/>
      <c r="WCF6" s="171"/>
      <c r="WCG6" s="171"/>
      <c r="WCH6" s="171"/>
      <c r="WCI6" s="171"/>
      <c r="WCJ6" s="171"/>
      <c r="WCK6" s="171"/>
      <c r="WCL6" s="171"/>
      <c r="WCM6" s="171"/>
      <c r="WCN6" s="171"/>
      <c r="WCO6" s="171"/>
      <c r="WCP6" s="171"/>
      <c r="WCQ6" s="171"/>
      <c r="WCR6" s="171"/>
      <c r="WCS6" s="171"/>
      <c r="WCT6" s="171"/>
      <c r="WCU6" s="171"/>
      <c r="WCV6" s="171"/>
      <c r="WCW6" s="171"/>
      <c r="WCX6" s="171"/>
      <c r="WCY6" s="171"/>
      <c r="WCZ6" s="171"/>
      <c r="WDA6" s="171"/>
      <c r="WDB6" s="171"/>
      <c r="WDC6" s="171"/>
      <c r="WDD6" s="171"/>
      <c r="WDE6" s="171"/>
      <c r="WDF6" s="171"/>
      <c r="WDG6" s="171"/>
      <c r="WDH6" s="171"/>
      <c r="WDI6" s="171"/>
      <c r="WDJ6" s="171"/>
      <c r="WDK6" s="171"/>
      <c r="WDL6" s="171"/>
      <c r="WDM6" s="171"/>
      <c r="WDN6" s="171"/>
      <c r="WDO6" s="171"/>
      <c r="WDP6" s="171"/>
      <c r="WDQ6" s="171"/>
      <c r="WDR6" s="171"/>
      <c r="WDS6" s="171"/>
      <c r="WDT6" s="171"/>
      <c r="WDU6" s="171"/>
      <c r="WDV6" s="171"/>
      <c r="WDW6" s="171"/>
      <c r="WDX6" s="171"/>
      <c r="WDY6" s="171"/>
      <c r="WDZ6" s="171"/>
      <c r="WEA6" s="171"/>
      <c r="WEB6" s="171"/>
      <c r="WEC6" s="171"/>
      <c r="WED6" s="171"/>
      <c r="WEE6" s="171"/>
      <c r="WEF6" s="171"/>
      <c r="WEG6" s="171"/>
      <c r="WEH6" s="171"/>
      <c r="WEI6" s="171"/>
      <c r="WEJ6" s="171"/>
      <c r="WEK6" s="171"/>
      <c r="WEL6" s="171"/>
      <c r="WEM6" s="171"/>
      <c r="WEN6" s="171"/>
      <c r="WEO6" s="171"/>
      <c r="WEP6" s="171"/>
      <c r="WEQ6" s="171"/>
      <c r="WER6" s="171"/>
      <c r="WES6" s="171"/>
      <c r="WET6" s="171"/>
      <c r="WEU6" s="171"/>
      <c r="WEV6" s="171"/>
      <c r="WEW6" s="171"/>
      <c r="WEX6" s="171"/>
      <c r="WEY6" s="171"/>
      <c r="WEZ6" s="171"/>
      <c r="WFA6" s="171"/>
      <c r="WFB6" s="171"/>
      <c r="WFC6" s="171"/>
      <c r="WFD6" s="171"/>
      <c r="WFE6" s="171"/>
      <c r="WFF6" s="171"/>
      <c r="WFG6" s="171"/>
      <c r="WFH6" s="171"/>
      <c r="WFI6" s="171"/>
      <c r="WFJ6" s="171"/>
      <c r="WFK6" s="171"/>
      <c r="WFL6" s="171"/>
      <c r="WFM6" s="171"/>
      <c r="WFN6" s="171"/>
      <c r="WFO6" s="171"/>
      <c r="WFP6" s="171"/>
      <c r="WFQ6" s="171"/>
      <c r="WFR6" s="171"/>
      <c r="WFS6" s="171"/>
      <c r="WFT6" s="171"/>
      <c r="WFU6" s="171"/>
      <c r="WFV6" s="171"/>
      <c r="WFW6" s="171"/>
      <c r="WFX6" s="171"/>
      <c r="WFY6" s="171"/>
      <c r="WFZ6" s="171"/>
      <c r="WGA6" s="171"/>
      <c r="WGB6" s="171"/>
      <c r="WGC6" s="171"/>
      <c r="WGD6" s="171"/>
      <c r="WGE6" s="171"/>
      <c r="WGF6" s="171"/>
      <c r="WGG6" s="171"/>
      <c r="WGH6" s="171"/>
      <c r="WGI6" s="171"/>
      <c r="WGJ6" s="171"/>
      <c r="WGK6" s="171"/>
      <c r="WGL6" s="171"/>
      <c r="WGM6" s="171"/>
      <c r="WGN6" s="171"/>
      <c r="WGO6" s="171"/>
      <c r="WGP6" s="171"/>
      <c r="WGQ6" s="171"/>
      <c r="WGR6" s="171"/>
      <c r="WGS6" s="171"/>
      <c r="WGT6" s="171"/>
      <c r="WGU6" s="171"/>
      <c r="WGV6" s="171"/>
      <c r="WGW6" s="171"/>
      <c r="WGX6" s="171"/>
      <c r="WGY6" s="171"/>
      <c r="WGZ6" s="171"/>
      <c r="WHA6" s="171"/>
      <c r="WHB6" s="171"/>
      <c r="WHC6" s="171"/>
      <c r="WHD6" s="171"/>
      <c r="WHE6" s="171"/>
      <c r="WHF6" s="171"/>
      <c r="WHG6" s="171"/>
      <c r="WHH6" s="171"/>
      <c r="WHI6" s="171"/>
      <c r="WHJ6" s="171"/>
      <c r="WHK6" s="171"/>
      <c r="WHL6" s="171"/>
      <c r="WHM6" s="171"/>
      <c r="WHN6" s="171"/>
      <c r="WHO6" s="171"/>
      <c r="WHP6" s="171"/>
      <c r="WHQ6" s="171"/>
      <c r="WHR6" s="171"/>
      <c r="WHS6" s="171"/>
      <c r="WHT6" s="171"/>
      <c r="WHU6" s="171"/>
      <c r="WHV6" s="171"/>
      <c r="WHW6" s="171"/>
      <c r="WHX6" s="171"/>
      <c r="WHY6" s="171"/>
      <c r="WHZ6" s="171"/>
      <c r="WIA6" s="171"/>
      <c r="WIB6" s="171"/>
      <c r="WIC6" s="171"/>
      <c r="WID6" s="171"/>
      <c r="WIE6" s="171"/>
      <c r="WIF6" s="171"/>
      <c r="WIG6" s="171"/>
      <c r="WIH6" s="171"/>
      <c r="WII6" s="171"/>
      <c r="WIJ6" s="171"/>
      <c r="WIK6" s="171"/>
      <c r="WIL6" s="171"/>
      <c r="WIM6" s="171"/>
      <c r="WIN6" s="171"/>
      <c r="WIO6" s="171"/>
      <c r="WIP6" s="171"/>
      <c r="WIQ6" s="171"/>
      <c r="WIR6" s="171"/>
      <c r="WIS6" s="171"/>
      <c r="WIT6" s="171"/>
      <c r="WIU6" s="171"/>
      <c r="WIV6" s="171"/>
      <c r="WIW6" s="171"/>
      <c r="WIX6" s="171"/>
      <c r="WIY6" s="171"/>
      <c r="WIZ6" s="171"/>
      <c r="WJA6" s="171"/>
      <c r="WJB6" s="171"/>
      <c r="WJC6" s="171"/>
      <c r="WJD6" s="171"/>
      <c r="WJE6" s="171"/>
      <c r="WJF6" s="171"/>
      <c r="WJG6" s="171"/>
      <c r="WJH6" s="171"/>
      <c r="WJI6" s="171"/>
      <c r="WJJ6" s="171"/>
      <c r="WJK6" s="171"/>
      <c r="WJL6" s="171"/>
      <c r="WJM6" s="171"/>
      <c r="WJN6" s="171"/>
      <c r="WJO6" s="171"/>
      <c r="WJP6" s="171"/>
      <c r="WJQ6" s="171"/>
      <c r="WJR6" s="171"/>
      <c r="WJS6" s="171"/>
      <c r="WJT6" s="171"/>
      <c r="WJU6" s="171"/>
      <c r="WJV6" s="171"/>
      <c r="WJW6" s="171"/>
      <c r="WJX6" s="171"/>
      <c r="WJY6" s="171"/>
      <c r="WJZ6" s="171"/>
      <c r="WKA6" s="171"/>
      <c r="WKB6" s="171"/>
      <c r="WKC6" s="171"/>
      <c r="WKD6" s="171"/>
      <c r="WKE6" s="171"/>
      <c r="WKF6" s="171"/>
      <c r="WKG6" s="171"/>
      <c r="WKH6" s="171"/>
      <c r="WKI6" s="171"/>
      <c r="WKJ6" s="171"/>
      <c r="WKK6" s="171"/>
      <c r="WKL6" s="171"/>
      <c r="WKM6" s="171"/>
      <c r="WKN6" s="171"/>
      <c r="WKO6" s="171"/>
      <c r="WKP6" s="171"/>
      <c r="WKQ6" s="171"/>
      <c r="WKR6" s="171"/>
      <c r="WKS6" s="171"/>
      <c r="WKT6" s="171"/>
      <c r="WKU6" s="171"/>
      <c r="WKV6" s="171"/>
      <c r="WKW6" s="171"/>
      <c r="WKX6" s="171"/>
      <c r="WKY6" s="171"/>
      <c r="WKZ6" s="171"/>
      <c r="WLA6" s="171"/>
      <c r="WLB6" s="171"/>
      <c r="WLC6" s="171"/>
      <c r="WLD6" s="171"/>
      <c r="WLE6" s="171"/>
      <c r="WLF6" s="171"/>
      <c r="WLG6" s="171"/>
      <c r="WLH6" s="171"/>
      <c r="WLI6" s="171"/>
      <c r="WLJ6" s="171"/>
      <c r="WLK6" s="171"/>
      <c r="WLL6" s="171"/>
      <c r="WLM6" s="171"/>
      <c r="WLN6" s="171"/>
      <c r="WLO6" s="171"/>
      <c r="WLP6" s="171"/>
      <c r="WLQ6" s="171"/>
      <c r="WLR6" s="171"/>
      <c r="WLS6" s="171"/>
      <c r="WLT6" s="171"/>
      <c r="WLU6" s="171"/>
      <c r="WLV6" s="171"/>
      <c r="WLW6" s="171"/>
      <c r="WLX6" s="171"/>
      <c r="WLY6" s="171"/>
      <c r="WLZ6" s="171"/>
      <c r="WMA6" s="171"/>
      <c r="WMB6" s="171"/>
      <c r="WMC6" s="171"/>
      <c r="WMD6" s="171"/>
      <c r="WME6" s="171"/>
      <c r="WMF6" s="171"/>
      <c r="WMG6" s="171"/>
      <c r="WMH6" s="171"/>
      <c r="WMI6" s="171"/>
      <c r="WMJ6" s="171"/>
      <c r="WMK6" s="171"/>
      <c r="WML6" s="171"/>
      <c r="WMM6" s="171"/>
      <c r="WMN6" s="171"/>
      <c r="WMO6" s="171"/>
      <c r="WMP6" s="171"/>
      <c r="WMQ6" s="171"/>
      <c r="WMR6" s="171"/>
      <c r="WMS6" s="171"/>
      <c r="WMT6" s="171"/>
      <c r="WMU6" s="171"/>
      <c r="WMV6" s="171"/>
      <c r="WMW6" s="171"/>
      <c r="WMX6" s="171"/>
      <c r="WMY6" s="171"/>
      <c r="WMZ6" s="171"/>
      <c r="WNA6" s="171"/>
      <c r="WNB6" s="171"/>
      <c r="WNC6" s="171"/>
      <c r="WND6" s="171"/>
      <c r="WNE6" s="171"/>
      <c r="WNF6" s="171"/>
      <c r="WNG6" s="171"/>
      <c r="WNH6" s="171"/>
      <c r="WNI6" s="171"/>
      <c r="WNJ6" s="171"/>
      <c r="WNK6" s="171"/>
      <c r="WNL6" s="171"/>
      <c r="WNM6" s="171"/>
      <c r="WNN6" s="171"/>
      <c r="WNO6" s="171"/>
      <c r="WNP6" s="171"/>
      <c r="WNQ6" s="171"/>
      <c r="WNR6" s="171"/>
      <c r="WNS6" s="171"/>
      <c r="WNT6" s="171"/>
      <c r="WNU6" s="171"/>
      <c r="WNV6" s="171"/>
      <c r="WNW6" s="171"/>
      <c r="WNX6" s="171"/>
      <c r="WNY6" s="171"/>
      <c r="WNZ6" s="171"/>
      <c r="WOA6" s="171"/>
      <c r="WOB6" s="171"/>
      <c r="WOC6" s="171"/>
      <c r="WOD6" s="171"/>
      <c r="WOE6" s="171"/>
      <c r="WOF6" s="171"/>
      <c r="WOG6" s="171"/>
      <c r="WOH6" s="171"/>
      <c r="WOI6" s="171"/>
      <c r="WOJ6" s="171"/>
      <c r="WOK6" s="171"/>
      <c r="WOL6" s="171"/>
      <c r="WOM6" s="171"/>
      <c r="WON6" s="171"/>
      <c r="WOO6" s="171"/>
      <c r="WOP6" s="171"/>
      <c r="WOQ6" s="171"/>
      <c r="WOR6" s="171"/>
      <c r="WOS6" s="171"/>
      <c r="WOT6" s="171"/>
      <c r="WOU6" s="171"/>
      <c r="WOV6" s="171"/>
      <c r="WOW6" s="171"/>
      <c r="WOX6" s="171"/>
      <c r="WOY6" s="171"/>
      <c r="WOZ6" s="171"/>
      <c r="WPA6" s="171"/>
      <c r="WPB6" s="171"/>
      <c r="WPC6" s="171"/>
      <c r="WPD6" s="171"/>
      <c r="WPE6" s="171"/>
      <c r="WPF6" s="171"/>
      <c r="WPG6" s="171"/>
      <c r="WPH6" s="171"/>
      <c r="WPI6" s="171"/>
      <c r="WPJ6" s="171"/>
      <c r="WPK6" s="171"/>
      <c r="WPL6" s="171"/>
      <c r="WPM6" s="171"/>
      <c r="WPN6" s="171"/>
      <c r="WPO6" s="171"/>
      <c r="WPP6" s="171"/>
      <c r="WPQ6" s="171"/>
      <c r="WPR6" s="171"/>
      <c r="WPS6" s="171"/>
      <c r="WPT6" s="171"/>
      <c r="WPU6" s="171"/>
      <c r="WPV6" s="171"/>
      <c r="WPW6" s="171"/>
      <c r="WPX6" s="171"/>
      <c r="WPY6" s="171"/>
      <c r="WPZ6" s="171"/>
      <c r="WQA6" s="171"/>
      <c r="WQB6" s="171"/>
      <c r="WQC6" s="171"/>
      <c r="WQD6" s="171"/>
      <c r="WQE6" s="171"/>
      <c r="WQF6" s="171"/>
      <c r="WQG6" s="171"/>
      <c r="WQH6" s="171"/>
      <c r="WQI6" s="171"/>
      <c r="WQJ6" s="171"/>
      <c r="WQK6" s="171"/>
      <c r="WQL6" s="171"/>
      <c r="WQM6" s="171"/>
      <c r="WQN6" s="171"/>
      <c r="WQO6" s="171"/>
      <c r="WQP6" s="171"/>
      <c r="WQQ6" s="171"/>
      <c r="WQR6" s="171"/>
      <c r="WQS6" s="171"/>
      <c r="WQT6" s="171"/>
      <c r="WQU6" s="171"/>
      <c r="WQV6" s="171"/>
      <c r="WQW6" s="171"/>
      <c r="WQX6" s="171"/>
      <c r="WQY6" s="171"/>
      <c r="WQZ6" s="171"/>
      <c r="WRA6" s="171"/>
      <c r="WRB6" s="171"/>
      <c r="WRC6" s="171"/>
      <c r="WRD6" s="171"/>
      <c r="WRE6" s="171"/>
      <c r="WRF6" s="171"/>
      <c r="WRG6" s="171"/>
      <c r="WRH6" s="171"/>
      <c r="WRI6" s="171"/>
      <c r="WRJ6" s="171"/>
      <c r="WRK6" s="171"/>
      <c r="WRL6" s="171"/>
      <c r="WRM6" s="171"/>
      <c r="WRN6" s="171"/>
      <c r="WRO6" s="171"/>
      <c r="WRP6" s="171"/>
      <c r="WRQ6" s="171"/>
      <c r="WRR6" s="171"/>
      <c r="WRS6" s="171"/>
      <c r="WRT6" s="171"/>
      <c r="WRU6" s="171"/>
      <c r="WRV6" s="171"/>
      <c r="WRW6" s="171"/>
      <c r="WRX6" s="171"/>
      <c r="WRY6" s="171"/>
      <c r="WRZ6" s="171"/>
      <c r="WSA6" s="171"/>
      <c r="WSB6" s="171"/>
      <c r="WSC6" s="171"/>
      <c r="WSD6" s="171"/>
      <c r="WSE6" s="171"/>
      <c r="WSF6" s="171"/>
      <c r="WSG6" s="171"/>
      <c r="WSH6" s="171"/>
      <c r="WSI6" s="171"/>
      <c r="WSJ6" s="171"/>
      <c r="WSK6" s="171"/>
      <c r="WSL6" s="171"/>
      <c r="WSM6" s="171"/>
      <c r="WSN6" s="171"/>
      <c r="WSO6" s="171"/>
      <c r="WSP6" s="171"/>
      <c r="WSQ6" s="171"/>
      <c r="WSR6" s="171"/>
      <c r="WSS6" s="171"/>
      <c r="WST6" s="171"/>
      <c r="WSU6" s="171"/>
      <c r="WSV6" s="171"/>
      <c r="WSW6" s="171"/>
      <c r="WSX6" s="171"/>
      <c r="WSY6" s="171"/>
      <c r="WSZ6" s="171"/>
      <c r="WTA6" s="171"/>
      <c r="WTB6" s="171"/>
      <c r="WTC6" s="171"/>
      <c r="WTD6" s="171"/>
      <c r="WTE6" s="171"/>
      <c r="WTF6" s="171"/>
      <c r="WTG6" s="171"/>
      <c r="WTH6" s="171"/>
      <c r="WTI6" s="171"/>
      <c r="WTJ6" s="171"/>
      <c r="WTK6" s="171"/>
      <c r="WTL6" s="171"/>
      <c r="WTM6" s="171"/>
      <c r="WTN6" s="171"/>
      <c r="WTO6" s="171"/>
      <c r="WTP6" s="171"/>
      <c r="WTQ6" s="171"/>
      <c r="WTR6" s="171"/>
      <c r="WTS6" s="171"/>
      <c r="WTT6" s="171"/>
      <c r="WTU6" s="171"/>
      <c r="WTV6" s="171"/>
      <c r="WTW6" s="171"/>
      <c r="WTX6" s="171"/>
      <c r="WTY6" s="171"/>
      <c r="WTZ6" s="171"/>
      <c r="WUA6" s="171"/>
      <c r="WUB6" s="171"/>
      <c r="WUC6" s="171"/>
      <c r="WUD6" s="171"/>
      <c r="WUE6" s="171"/>
      <c r="WUF6" s="171"/>
      <c r="WUG6" s="171"/>
      <c r="WUH6" s="171"/>
      <c r="WUI6" s="171"/>
      <c r="WUJ6" s="171"/>
      <c r="WUK6" s="171"/>
      <c r="WUL6" s="171"/>
      <c r="WUM6" s="171"/>
      <c r="WUN6" s="171"/>
      <c r="WUO6" s="171"/>
      <c r="WUP6" s="171"/>
      <c r="WUQ6" s="171"/>
      <c r="WUR6" s="171"/>
      <c r="WUS6" s="171"/>
      <c r="WUT6" s="171"/>
      <c r="WUU6" s="171"/>
      <c r="WUV6" s="171"/>
      <c r="WUW6" s="171"/>
      <c r="WUX6" s="171"/>
      <c r="WUY6" s="171"/>
      <c r="WUZ6" s="171"/>
      <c r="WVA6" s="171"/>
      <c r="WVB6" s="171"/>
      <c r="WVC6" s="171"/>
      <c r="WVD6" s="171"/>
      <c r="WVE6" s="171"/>
      <c r="WVF6" s="171"/>
      <c r="WVG6" s="171"/>
      <c r="WVH6" s="171"/>
      <c r="WVI6" s="171"/>
      <c r="WVJ6" s="171"/>
      <c r="WVK6" s="171"/>
      <c r="WVL6" s="171"/>
      <c r="WVM6" s="171"/>
      <c r="WVN6" s="171"/>
      <c r="WVO6" s="171"/>
      <c r="WVP6" s="171"/>
      <c r="WVQ6" s="171"/>
      <c r="WVR6" s="171"/>
      <c r="WVS6" s="171"/>
      <c r="WVT6" s="171"/>
      <c r="WVU6" s="171"/>
      <c r="WVV6" s="171"/>
      <c r="WVW6" s="171"/>
      <c r="WVX6" s="171"/>
      <c r="WVY6" s="171"/>
      <c r="WVZ6" s="171"/>
      <c r="WWA6" s="171"/>
      <c r="WWB6" s="171"/>
      <c r="WWC6" s="171"/>
      <c r="WWD6" s="171"/>
      <c r="WWE6" s="171"/>
      <c r="WWF6" s="171"/>
      <c r="WWG6" s="171"/>
      <c r="WWH6" s="171"/>
      <c r="WWI6" s="171"/>
      <c r="WWJ6" s="171"/>
      <c r="WWK6" s="171"/>
      <c r="WWL6" s="171"/>
      <c r="WWM6" s="171"/>
      <c r="WWN6" s="171"/>
      <c r="WWO6" s="171"/>
      <c r="WWP6" s="171"/>
      <c r="WWQ6" s="171"/>
      <c r="WWR6" s="171"/>
      <c r="WWS6" s="171"/>
      <c r="WWT6" s="171"/>
      <c r="WWU6" s="171"/>
      <c r="WWV6" s="171"/>
      <c r="WWW6" s="171"/>
      <c r="WWX6" s="171"/>
      <c r="WWY6" s="171"/>
      <c r="WWZ6" s="171"/>
      <c r="WXA6" s="171"/>
      <c r="WXB6" s="171"/>
      <c r="WXC6" s="171"/>
      <c r="WXD6" s="171"/>
      <c r="WXE6" s="171"/>
      <c r="WXF6" s="171"/>
      <c r="WXG6" s="171"/>
      <c r="WXH6" s="171"/>
      <c r="WXI6" s="171"/>
      <c r="WXJ6" s="171"/>
      <c r="WXK6" s="171"/>
      <c r="WXL6" s="171"/>
      <c r="WXM6" s="171"/>
      <c r="WXN6" s="171"/>
      <c r="WXO6" s="171"/>
      <c r="WXP6" s="171"/>
      <c r="WXQ6" s="171"/>
      <c r="WXR6" s="171"/>
      <c r="WXS6" s="171"/>
      <c r="WXT6" s="171"/>
      <c r="WXU6" s="171"/>
      <c r="WXV6" s="171"/>
      <c r="WXW6" s="171"/>
      <c r="WXX6" s="171"/>
      <c r="WXY6" s="171"/>
      <c r="WXZ6" s="171"/>
      <c r="WYA6" s="171"/>
      <c r="WYB6" s="171"/>
      <c r="WYC6" s="171"/>
      <c r="WYD6" s="171"/>
      <c r="WYE6" s="171"/>
      <c r="WYF6" s="171"/>
      <c r="WYG6" s="171"/>
      <c r="WYH6" s="171"/>
      <c r="WYI6" s="171"/>
      <c r="WYJ6" s="171"/>
      <c r="WYK6" s="171"/>
      <c r="WYL6" s="171"/>
      <c r="WYM6" s="171"/>
      <c r="WYN6" s="171"/>
      <c r="WYO6" s="171"/>
      <c r="WYP6" s="171"/>
      <c r="WYQ6" s="171"/>
      <c r="WYR6" s="171"/>
      <c r="WYS6" s="171"/>
      <c r="WYT6" s="171"/>
      <c r="WYU6" s="171"/>
      <c r="WYV6" s="171"/>
      <c r="WYW6" s="171"/>
      <c r="WYX6" s="171"/>
      <c r="WYY6" s="171"/>
      <c r="WYZ6" s="171"/>
      <c r="WZA6" s="171"/>
      <c r="WZB6" s="171"/>
      <c r="WZC6" s="171"/>
      <c r="WZD6" s="171"/>
      <c r="WZE6" s="171"/>
      <c r="WZF6" s="171"/>
      <c r="WZG6" s="171"/>
      <c r="WZH6" s="171"/>
      <c r="WZI6" s="171"/>
      <c r="WZJ6" s="171"/>
      <c r="WZK6" s="171"/>
      <c r="WZL6" s="171"/>
      <c r="WZM6" s="171"/>
      <c r="WZN6" s="171"/>
      <c r="WZO6" s="171"/>
      <c r="WZP6" s="171"/>
      <c r="WZQ6" s="171"/>
      <c r="WZR6" s="171"/>
      <c r="WZS6" s="171"/>
      <c r="WZT6" s="171"/>
      <c r="WZU6" s="171"/>
      <c r="WZV6" s="171"/>
      <c r="WZW6" s="171"/>
      <c r="WZX6" s="171"/>
      <c r="WZY6" s="171"/>
      <c r="WZZ6" s="171"/>
      <c r="XAA6" s="171"/>
      <c r="XAB6" s="171"/>
      <c r="XAC6" s="171"/>
      <c r="XAD6" s="171"/>
      <c r="XAE6" s="171"/>
      <c r="XAF6" s="171"/>
      <c r="XAG6" s="171"/>
      <c r="XAH6" s="171"/>
      <c r="XAI6" s="171"/>
      <c r="XAJ6" s="171"/>
      <c r="XAK6" s="171"/>
      <c r="XAL6" s="171"/>
      <c r="XAM6" s="171"/>
      <c r="XAN6" s="171"/>
      <c r="XAO6" s="171"/>
      <c r="XAP6" s="171"/>
      <c r="XAQ6" s="171"/>
      <c r="XAR6" s="171"/>
      <c r="XAS6" s="171"/>
      <c r="XAT6" s="171"/>
      <c r="XAU6" s="171"/>
      <c r="XAV6" s="171"/>
      <c r="XAW6" s="171"/>
      <c r="XAX6" s="171"/>
      <c r="XAY6" s="171"/>
      <c r="XAZ6" s="171"/>
      <c r="XBA6" s="171"/>
      <c r="XBB6" s="171"/>
      <c r="XBC6" s="171"/>
      <c r="XBD6" s="171"/>
      <c r="XBE6" s="171"/>
      <c r="XBF6" s="171"/>
      <c r="XBG6" s="171"/>
      <c r="XBH6" s="171"/>
      <c r="XBI6" s="171"/>
      <c r="XBJ6" s="171"/>
      <c r="XBK6" s="171"/>
      <c r="XBL6" s="171"/>
      <c r="XBM6" s="171"/>
      <c r="XBN6" s="171"/>
      <c r="XBO6" s="171"/>
      <c r="XBP6" s="171"/>
      <c r="XBQ6" s="171"/>
      <c r="XBR6" s="171"/>
      <c r="XBS6" s="171"/>
      <c r="XBT6" s="171"/>
      <c r="XBU6" s="171"/>
      <c r="XBV6" s="171"/>
      <c r="XBW6" s="171"/>
      <c r="XBX6" s="171"/>
      <c r="XBY6" s="171"/>
      <c r="XBZ6" s="171"/>
      <c r="XCA6" s="171"/>
      <c r="XCB6" s="171"/>
      <c r="XCC6" s="171"/>
      <c r="XCD6" s="171"/>
      <c r="XCE6" s="171"/>
      <c r="XCF6" s="171"/>
      <c r="XCG6" s="171"/>
      <c r="XCH6" s="171"/>
      <c r="XCI6" s="171"/>
      <c r="XCJ6" s="171"/>
      <c r="XCK6" s="171"/>
      <c r="XCL6" s="171"/>
      <c r="XCM6" s="171"/>
      <c r="XCN6" s="171"/>
      <c r="XCO6" s="171"/>
      <c r="XCP6" s="171"/>
      <c r="XCQ6" s="171"/>
      <c r="XCR6" s="171"/>
      <c r="XCS6" s="171"/>
      <c r="XCT6" s="171"/>
      <c r="XCU6" s="171"/>
      <c r="XCV6" s="171"/>
      <c r="XCW6" s="171"/>
      <c r="XCX6" s="171"/>
      <c r="XCY6" s="171"/>
      <c r="XCZ6" s="171"/>
      <c r="XDA6" s="171"/>
      <c r="XDB6" s="171"/>
      <c r="XDC6" s="171"/>
      <c r="XDD6" s="171"/>
      <c r="XDE6" s="171"/>
      <c r="XDF6" s="171"/>
      <c r="XDG6" s="171"/>
      <c r="XDH6" s="171"/>
      <c r="XDI6" s="171"/>
      <c r="XDJ6" s="171"/>
      <c r="XDK6" s="171"/>
      <c r="XDL6" s="171"/>
      <c r="XDM6" s="171"/>
      <c r="XDN6" s="171"/>
      <c r="XDO6" s="171"/>
      <c r="XDP6" s="171"/>
      <c r="XDQ6" s="171"/>
      <c r="XDR6" s="171"/>
      <c r="XDS6" s="171"/>
      <c r="XDT6" s="171"/>
      <c r="XDU6" s="171"/>
      <c r="XDV6" s="171"/>
      <c r="XDW6" s="171"/>
      <c r="XDX6" s="171"/>
      <c r="XDY6" s="171"/>
      <c r="XDZ6" s="171"/>
      <c r="XEA6" s="171"/>
      <c r="XEB6" s="171"/>
      <c r="XEC6" s="171"/>
      <c r="XED6" s="171"/>
      <c r="XEE6" s="171"/>
      <c r="XEF6" s="171"/>
      <c r="XEG6" s="171"/>
      <c r="XEH6" s="171"/>
      <c r="XEI6" s="171"/>
      <c r="XEJ6" s="171"/>
      <c r="XEK6" s="171"/>
      <c r="XEL6" s="171"/>
      <c r="XEM6" s="171"/>
      <c r="XEN6" s="171"/>
      <c r="XEO6" s="171"/>
      <c r="XEP6" s="171"/>
      <c r="XEQ6" s="171"/>
      <c r="XER6" s="171"/>
      <c r="XES6" s="171"/>
      <c r="XET6" s="171"/>
    </row>
    <row r="7" ht="42" customHeight="1" spans="1:219">
      <c r="A7" s="195" t="s">
        <v>166</v>
      </c>
      <c r="B7" s="195" t="s">
        <v>167</v>
      </c>
      <c r="C7" s="206">
        <v>2130204</v>
      </c>
      <c r="D7" s="195" t="s">
        <v>168</v>
      </c>
      <c r="E7" s="207" t="s">
        <v>169</v>
      </c>
      <c r="F7" s="207" t="s">
        <v>170</v>
      </c>
      <c r="G7" s="208">
        <v>368579.04</v>
      </c>
      <c r="H7" s="209"/>
      <c r="I7" s="216"/>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row>
    <row r="8" s="170" customFormat="1" ht="42" customHeight="1" spans="1:243">
      <c r="A8" s="195" t="s">
        <v>171</v>
      </c>
      <c r="B8" s="195" t="s">
        <v>172</v>
      </c>
      <c r="C8" s="206">
        <v>2040203</v>
      </c>
      <c r="D8" s="195" t="s">
        <v>173</v>
      </c>
      <c r="E8" s="207" t="s">
        <v>174</v>
      </c>
      <c r="F8" s="207" t="s">
        <v>175</v>
      </c>
      <c r="G8" s="208">
        <v>302985</v>
      </c>
      <c r="H8" s="209"/>
      <c r="I8" s="216"/>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row>
    <row r="9" s="170" customFormat="1" ht="42" customHeight="1" spans="1:243">
      <c r="A9" s="195" t="s">
        <v>171</v>
      </c>
      <c r="B9" s="195" t="s">
        <v>176</v>
      </c>
      <c r="C9" s="206">
        <v>2010399</v>
      </c>
      <c r="D9" s="195" t="s">
        <v>177</v>
      </c>
      <c r="E9" s="207" t="s">
        <v>174</v>
      </c>
      <c r="F9" s="207" t="s">
        <v>178</v>
      </c>
      <c r="G9" s="208">
        <v>70000</v>
      </c>
      <c r="H9" s="209"/>
      <c r="I9" s="216"/>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row>
    <row r="10" s="170" customFormat="1" ht="42" customHeight="1" spans="1:243">
      <c r="A10" s="195" t="s">
        <v>179</v>
      </c>
      <c r="B10" s="195" t="s">
        <v>180</v>
      </c>
      <c r="C10" s="206">
        <v>2070803</v>
      </c>
      <c r="D10" s="195" t="s">
        <v>181</v>
      </c>
      <c r="E10" s="207" t="s">
        <v>174</v>
      </c>
      <c r="F10" s="207" t="s">
        <v>182</v>
      </c>
      <c r="G10" s="208">
        <v>61221.66</v>
      </c>
      <c r="H10" s="209"/>
      <c r="I10" s="216"/>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row>
    <row r="11" s="170" customFormat="1" ht="42" customHeight="1" spans="1:243">
      <c r="A11" s="195" t="s">
        <v>179</v>
      </c>
      <c r="B11" s="195" t="s">
        <v>183</v>
      </c>
      <c r="C11" s="206">
        <v>2070103</v>
      </c>
      <c r="D11" s="195" t="s">
        <v>184</v>
      </c>
      <c r="E11" s="207" t="s">
        <v>174</v>
      </c>
      <c r="F11" s="207" t="s">
        <v>185</v>
      </c>
      <c r="G11" s="208">
        <v>30000</v>
      </c>
      <c r="H11" s="209"/>
      <c r="I11" s="216"/>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row>
    <row r="12" s="170" customFormat="1" ht="42" customHeight="1" spans="1:243">
      <c r="A12" s="195" t="s">
        <v>186</v>
      </c>
      <c r="B12" s="195" t="s">
        <v>187</v>
      </c>
      <c r="C12" s="206">
        <v>2129901</v>
      </c>
      <c r="D12" s="195" t="s">
        <v>188</v>
      </c>
      <c r="E12" s="207" t="s">
        <v>174</v>
      </c>
      <c r="F12" s="207" t="s">
        <v>189</v>
      </c>
      <c r="G12" s="208">
        <v>365816</v>
      </c>
      <c r="H12" s="209"/>
      <c r="I12" s="216"/>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row>
    <row r="13" s="170" customFormat="1" ht="42" customHeight="1" spans="1:243">
      <c r="A13" s="195" t="s">
        <v>190</v>
      </c>
      <c r="B13" s="195" t="s">
        <v>191</v>
      </c>
      <c r="C13" s="206">
        <v>2130304</v>
      </c>
      <c r="D13" s="195" t="s">
        <v>192</v>
      </c>
      <c r="E13" s="207" t="s">
        <v>174</v>
      </c>
      <c r="F13" s="207" t="s">
        <v>193</v>
      </c>
      <c r="G13" s="208">
        <v>34730.42</v>
      </c>
      <c r="H13" s="209"/>
      <c r="I13" s="216"/>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row>
    <row r="14" s="170" customFormat="1" ht="42" customHeight="1" spans="1:243">
      <c r="A14" s="195" t="s">
        <v>190</v>
      </c>
      <c r="B14" s="195" t="s">
        <v>194</v>
      </c>
      <c r="C14" s="206">
        <v>2080505</v>
      </c>
      <c r="D14" s="195" t="s">
        <v>195</v>
      </c>
      <c r="E14" s="207" t="s">
        <v>174</v>
      </c>
      <c r="F14" s="207" t="s">
        <v>196</v>
      </c>
      <c r="G14" s="208">
        <v>46966.39</v>
      </c>
      <c r="H14" s="209"/>
      <c r="I14" s="216"/>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row>
    <row r="15" s="170" customFormat="1" ht="42" customHeight="1" spans="1:243">
      <c r="A15" s="195" t="s">
        <v>197</v>
      </c>
      <c r="B15" s="195" t="s">
        <v>198</v>
      </c>
      <c r="C15" s="206">
        <v>2160299</v>
      </c>
      <c r="D15" s="195" t="s">
        <v>199</v>
      </c>
      <c r="E15" s="207" t="s">
        <v>174</v>
      </c>
      <c r="F15" s="207" t="s">
        <v>200</v>
      </c>
      <c r="G15" s="208">
        <v>219553</v>
      </c>
      <c r="H15" s="209"/>
      <c r="I15" s="216"/>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row>
    <row r="16" s="170" customFormat="1" ht="49" customHeight="1" spans="1:243">
      <c r="A16" s="195" t="s">
        <v>197</v>
      </c>
      <c r="B16" s="195" t="s">
        <v>201</v>
      </c>
      <c r="C16" s="206">
        <v>2082601</v>
      </c>
      <c r="D16" s="195" t="s">
        <v>202</v>
      </c>
      <c r="E16" s="207" t="s">
        <v>174</v>
      </c>
      <c r="F16" s="207" t="s">
        <v>203</v>
      </c>
      <c r="G16" s="208">
        <v>61883.9</v>
      </c>
      <c r="H16" s="209"/>
      <c r="I16" s="216"/>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row>
    <row r="17" s="170" customFormat="1" ht="39" customHeight="1" spans="1:243">
      <c r="A17" s="195" t="s">
        <v>204</v>
      </c>
      <c r="B17" s="195" t="s">
        <v>205</v>
      </c>
      <c r="C17" s="206">
        <v>2080506</v>
      </c>
      <c r="D17" s="195" t="s">
        <v>206</v>
      </c>
      <c r="E17" s="207" t="s">
        <v>174</v>
      </c>
      <c r="F17" s="207" t="s">
        <v>207</v>
      </c>
      <c r="G17" s="208">
        <v>10945000</v>
      </c>
      <c r="H17" s="209"/>
      <c r="I17" s="216"/>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row>
    <row r="18" s="170" customFormat="1" ht="39" customHeight="1" spans="1:243">
      <c r="A18" s="195" t="s">
        <v>204</v>
      </c>
      <c r="B18" s="195" t="s">
        <v>208</v>
      </c>
      <c r="C18" s="206">
        <v>2080599</v>
      </c>
      <c r="D18" s="195" t="s">
        <v>209</v>
      </c>
      <c r="E18" s="207" t="s">
        <v>174</v>
      </c>
      <c r="F18" s="207" t="s">
        <v>210</v>
      </c>
      <c r="G18" s="208">
        <v>53195</v>
      </c>
      <c r="H18" s="209"/>
      <c r="I18" s="216"/>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row>
    <row r="19" s="170" customFormat="1" ht="39" customHeight="1" spans="1:243">
      <c r="A19" s="195" t="s">
        <v>204</v>
      </c>
      <c r="B19" s="195" t="s">
        <v>211</v>
      </c>
      <c r="C19" s="206">
        <v>2080901</v>
      </c>
      <c r="D19" s="195" t="s">
        <v>212</v>
      </c>
      <c r="E19" s="207" t="s">
        <v>174</v>
      </c>
      <c r="F19" s="207" t="s">
        <v>213</v>
      </c>
      <c r="G19" s="208">
        <v>100000</v>
      </c>
      <c r="H19" s="209"/>
      <c r="I19" s="216"/>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row>
    <row r="20" s="170" customFormat="1" ht="39" customHeight="1" spans="1:243">
      <c r="A20" s="195" t="s">
        <v>204</v>
      </c>
      <c r="B20" s="195" t="s">
        <v>211</v>
      </c>
      <c r="C20" s="206">
        <v>2082899</v>
      </c>
      <c r="D20" s="195" t="s">
        <v>214</v>
      </c>
      <c r="E20" s="207" t="s">
        <v>174</v>
      </c>
      <c r="F20" s="207" t="s">
        <v>215</v>
      </c>
      <c r="G20" s="208">
        <v>920293</v>
      </c>
      <c r="H20" s="209"/>
      <c r="I20" s="216"/>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row>
    <row r="21" s="170" customFormat="1" ht="43" customHeight="1" spans="1:243">
      <c r="A21" s="195" t="s">
        <v>216</v>
      </c>
      <c r="B21" s="195" t="s">
        <v>217</v>
      </c>
      <c r="C21" s="206">
        <v>2080505</v>
      </c>
      <c r="D21" s="195" t="s">
        <v>195</v>
      </c>
      <c r="E21" s="207" t="s">
        <v>174</v>
      </c>
      <c r="F21" s="207" t="s">
        <v>218</v>
      </c>
      <c r="G21" s="208">
        <v>115482.09</v>
      </c>
      <c r="H21" s="209"/>
      <c r="I21" s="216"/>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5"/>
      <c r="GQ21" s="165"/>
      <c r="GR21" s="165"/>
      <c r="GS21" s="165"/>
      <c r="GT21" s="165"/>
      <c r="GU21" s="165"/>
      <c r="GV21" s="165"/>
      <c r="GW21" s="165"/>
      <c r="GX21" s="165"/>
      <c r="GY21" s="165"/>
      <c r="GZ21" s="165"/>
      <c r="HA21" s="165"/>
      <c r="HB21" s="165"/>
      <c r="HC21" s="165"/>
      <c r="HD21" s="165"/>
      <c r="HE21" s="165"/>
      <c r="HF21" s="165"/>
      <c r="HG21" s="165"/>
      <c r="HH21" s="165"/>
      <c r="HI21" s="165"/>
      <c r="HJ21" s="165"/>
      <c r="HK21" s="165"/>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row>
    <row r="22" s="170" customFormat="1" ht="39" customHeight="1" spans="1:243">
      <c r="A22" s="195" t="s">
        <v>166</v>
      </c>
      <c r="B22" s="195" t="s">
        <v>219</v>
      </c>
      <c r="C22" s="206">
        <v>2010403</v>
      </c>
      <c r="D22" s="195" t="s">
        <v>220</v>
      </c>
      <c r="E22" s="207" t="s">
        <v>174</v>
      </c>
      <c r="F22" s="207" t="s">
        <v>221</v>
      </c>
      <c r="G22" s="208">
        <v>91720</v>
      </c>
      <c r="H22" s="209"/>
      <c r="I22" s="216"/>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5"/>
      <c r="GQ22" s="165"/>
      <c r="GR22" s="165"/>
      <c r="GS22" s="165"/>
      <c r="GT22" s="165"/>
      <c r="GU22" s="165"/>
      <c r="GV22" s="165"/>
      <c r="GW22" s="165"/>
      <c r="GX22" s="165"/>
      <c r="GY22" s="165"/>
      <c r="GZ22" s="165"/>
      <c r="HA22" s="165"/>
      <c r="HB22" s="165"/>
      <c r="HC22" s="165"/>
      <c r="HD22" s="165"/>
      <c r="HE22" s="165"/>
      <c r="HF22" s="165"/>
      <c r="HG22" s="165"/>
      <c r="HH22" s="165"/>
      <c r="HI22" s="165"/>
      <c r="HJ22" s="165"/>
      <c r="HK22" s="165"/>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row>
    <row r="23" s="170" customFormat="1" ht="39" customHeight="1" spans="1:243">
      <c r="A23" s="195" t="s">
        <v>197</v>
      </c>
      <c r="B23" s="195" t="s">
        <v>222</v>
      </c>
      <c r="C23" s="206">
        <v>2240201</v>
      </c>
      <c r="D23" s="195" t="s">
        <v>223</v>
      </c>
      <c r="E23" s="207" t="s">
        <v>174</v>
      </c>
      <c r="F23" s="207" t="s">
        <v>224</v>
      </c>
      <c r="G23" s="208">
        <v>95850</v>
      </c>
      <c r="H23" s="209"/>
      <c r="I23" s="216"/>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row>
    <row r="24" s="171" customFormat="1" ht="35" customHeight="1" spans="1:243">
      <c r="A24" s="200"/>
      <c r="B24" s="201" t="s">
        <v>225</v>
      </c>
      <c r="C24" s="202"/>
      <c r="D24" s="202"/>
      <c r="E24" s="202"/>
      <c r="F24" s="203"/>
      <c r="G24" s="210">
        <f>SUM(G25:G121)</f>
        <v>45347888.94</v>
      </c>
      <c r="H24" s="211"/>
      <c r="I24" s="216"/>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row>
    <row r="25" s="170" customFormat="1" ht="39" customHeight="1" spans="1:243">
      <c r="A25" s="195" t="s">
        <v>216</v>
      </c>
      <c r="B25" s="195" t="s">
        <v>226</v>
      </c>
      <c r="C25" s="206">
        <v>2019999</v>
      </c>
      <c r="D25" s="195" t="s">
        <v>227</v>
      </c>
      <c r="E25" s="212" t="s">
        <v>228</v>
      </c>
      <c r="F25" s="207" t="s">
        <v>229</v>
      </c>
      <c r="G25" s="208">
        <v>2000000</v>
      </c>
      <c r="H25" s="209"/>
      <c r="I25" s="216"/>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c r="FY25" s="165"/>
      <c r="FZ25" s="165"/>
      <c r="GA25" s="165"/>
      <c r="GB25" s="165"/>
      <c r="GC25" s="165"/>
      <c r="GD25" s="165"/>
      <c r="GE25" s="165"/>
      <c r="GF25" s="165"/>
      <c r="GG25" s="165"/>
      <c r="GH25" s="165"/>
      <c r="GI25" s="165"/>
      <c r="GJ25" s="165"/>
      <c r="GK25" s="165"/>
      <c r="GL25" s="165"/>
      <c r="GM25" s="165"/>
      <c r="GN25" s="165"/>
      <c r="GO25" s="165"/>
      <c r="GP25" s="165"/>
      <c r="GQ25" s="165"/>
      <c r="GR25" s="165"/>
      <c r="GS25" s="165"/>
      <c r="GT25" s="165"/>
      <c r="GU25" s="165"/>
      <c r="GV25" s="165"/>
      <c r="GW25" s="165"/>
      <c r="GX25" s="165"/>
      <c r="GY25" s="165"/>
      <c r="GZ25" s="165"/>
      <c r="HA25" s="165"/>
      <c r="HB25" s="165"/>
      <c r="HC25" s="165"/>
      <c r="HD25" s="165"/>
      <c r="HE25" s="165"/>
      <c r="HF25" s="165"/>
      <c r="HG25" s="165"/>
      <c r="HH25" s="165"/>
      <c r="HI25" s="165"/>
      <c r="HJ25" s="165"/>
      <c r="HK25" s="165"/>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row>
    <row r="26" s="170" customFormat="1" ht="39" customHeight="1" spans="1:243">
      <c r="A26" s="195" t="s">
        <v>179</v>
      </c>
      <c r="B26" s="195" t="s">
        <v>183</v>
      </c>
      <c r="C26" s="206">
        <v>2070199</v>
      </c>
      <c r="D26" s="195" t="s">
        <v>230</v>
      </c>
      <c r="E26" s="207" t="s">
        <v>231</v>
      </c>
      <c r="F26" s="207" t="s">
        <v>232</v>
      </c>
      <c r="G26" s="208">
        <v>540000</v>
      </c>
      <c r="H26" s="209"/>
      <c r="I26" s="216"/>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c r="HC26" s="165"/>
      <c r="HD26" s="165"/>
      <c r="HE26" s="165"/>
      <c r="HF26" s="165"/>
      <c r="HG26" s="165"/>
      <c r="HH26" s="165"/>
      <c r="HI26" s="165"/>
      <c r="HJ26" s="165"/>
      <c r="HK26" s="165"/>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row>
    <row r="27" s="170" customFormat="1" ht="39" customHeight="1" spans="1:243">
      <c r="A27" s="195" t="s">
        <v>190</v>
      </c>
      <c r="B27" s="195" t="s">
        <v>167</v>
      </c>
      <c r="C27" s="206">
        <v>2130135</v>
      </c>
      <c r="D27" s="195" t="s">
        <v>233</v>
      </c>
      <c r="E27" s="207" t="s">
        <v>234</v>
      </c>
      <c r="F27" s="207" t="s">
        <v>235</v>
      </c>
      <c r="G27" s="208">
        <v>62600</v>
      </c>
      <c r="H27" s="209"/>
      <c r="I27" s="216"/>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row>
    <row r="28" s="170" customFormat="1" ht="39" customHeight="1" spans="1:243">
      <c r="A28" s="195" t="s">
        <v>171</v>
      </c>
      <c r="B28" s="195" t="s">
        <v>236</v>
      </c>
      <c r="C28" s="206">
        <v>2010303</v>
      </c>
      <c r="D28" s="195" t="s">
        <v>220</v>
      </c>
      <c r="E28" s="207" t="s">
        <v>174</v>
      </c>
      <c r="F28" s="207" t="s">
        <v>237</v>
      </c>
      <c r="G28" s="208">
        <v>800000</v>
      </c>
      <c r="H28" s="209"/>
      <c r="I28" s="216"/>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c r="FY28" s="165"/>
      <c r="FZ28" s="165"/>
      <c r="GA28" s="165"/>
      <c r="GB28" s="165"/>
      <c r="GC28" s="165"/>
      <c r="GD28" s="165"/>
      <c r="GE28" s="165"/>
      <c r="GF28" s="165"/>
      <c r="GG28" s="165"/>
      <c r="GH28" s="165"/>
      <c r="GI28" s="165"/>
      <c r="GJ28" s="165"/>
      <c r="GK28" s="165"/>
      <c r="GL28" s="165"/>
      <c r="GM28" s="165"/>
      <c r="GN28" s="165"/>
      <c r="GO28" s="165"/>
      <c r="GP28" s="165"/>
      <c r="GQ28" s="165"/>
      <c r="GR28" s="165"/>
      <c r="GS28" s="165"/>
      <c r="GT28" s="165"/>
      <c r="GU28" s="165"/>
      <c r="GV28" s="165"/>
      <c r="GW28" s="165"/>
      <c r="GX28" s="165"/>
      <c r="GY28" s="165"/>
      <c r="GZ28" s="165"/>
      <c r="HA28" s="165"/>
      <c r="HB28" s="165"/>
      <c r="HC28" s="165"/>
      <c r="HD28" s="165"/>
      <c r="HE28" s="165"/>
      <c r="HF28" s="165"/>
      <c r="HG28" s="165"/>
      <c r="HH28" s="165"/>
      <c r="HI28" s="165"/>
      <c r="HJ28" s="165"/>
      <c r="HK28" s="165"/>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row>
    <row r="29" s="170" customFormat="1" ht="44" customHeight="1" spans="1:243">
      <c r="A29" s="195" t="s">
        <v>171</v>
      </c>
      <c r="B29" s="195" t="s">
        <v>236</v>
      </c>
      <c r="C29" s="206">
        <v>2010399</v>
      </c>
      <c r="D29" s="195" t="s">
        <v>177</v>
      </c>
      <c r="E29" s="207" t="s">
        <v>174</v>
      </c>
      <c r="F29" s="207" t="s">
        <v>238</v>
      </c>
      <c r="G29" s="208">
        <v>700000</v>
      </c>
      <c r="H29" s="209"/>
      <c r="I29" s="216"/>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c r="GN29" s="165"/>
      <c r="GO29" s="165"/>
      <c r="GP29" s="165"/>
      <c r="GQ29" s="165"/>
      <c r="GR29" s="165"/>
      <c r="GS29" s="165"/>
      <c r="GT29" s="165"/>
      <c r="GU29" s="165"/>
      <c r="GV29" s="165"/>
      <c r="GW29" s="165"/>
      <c r="GX29" s="165"/>
      <c r="GY29" s="165"/>
      <c r="GZ29" s="165"/>
      <c r="HA29" s="165"/>
      <c r="HB29" s="165"/>
      <c r="HC29" s="165"/>
      <c r="HD29" s="165"/>
      <c r="HE29" s="165"/>
      <c r="HF29" s="165"/>
      <c r="HG29" s="165"/>
      <c r="HH29" s="165"/>
      <c r="HI29" s="165"/>
      <c r="HJ29" s="165"/>
      <c r="HK29" s="165"/>
      <c r="HL29" s="178"/>
      <c r="HM29" s="178"/>
      <c r="HN29" s="178"/>
      <c r="HO29" s="178"/>
      <c r="HP29" s="178"/>
      <c r="HQ29" s="178"/>
      <c r="HR29" s="178"/>
      <c r="HS29" s="178"/>
      <c r="HT29" s="178"/>
      <c r="HU29" s="178"/>
      <c r="HV29" s="178"/>
      <c r="HW29" s="178"/>
      <c r="HX29" s="178"/>
      <c r="HY29" s="178"/>
      <c r="HZ29" s="178"/>
      <c r="IA29" s="178"/>
      <c r="IB29" s="178"/>
      <c r="IC29" s="178"/>
      <c r="ID29" s="178"/>
      <c r="IE29" s="178"/>
      <c r="IF29" s="178"/>
      <c r="IG29" s="178"/>
      <c r="IH29" s="178"/>
      <c r="II29" s="178"/>
    </row>
    <row r="30" s="170" customFormat="1" ht="44" customHeight="1" spans="1:243">
      <c r="A30" s="195" t="s">
        <v>171</v>
      </c>
      <c r="B30" s="195" t="s">
        <v>236</v>
      </c>
      <c r="C30" s="206">
        <v>2010399</v>
      </c>
      <c r="D30" s="195" t="s">
        <v>177</v>
      </c>
      <c r="E30" s="207" t="s">
        <v>174</v>
      </c>
      <c r="F30" s="207" t="s">
        <v>239</v>
      </c>
      <c r="G30" s="208">
        <v>102932.36</v>
      </c>
      <c r="H30" s="209"/>
      <c r="I30" s="216"/>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165"/>
      <c r="FU30" s="165"/>
      <c r="FV30" s="165"/>
      <c r="FW30" s="165"/>
      <c r="FX30" s="165"/>
      <c r="FY30" s="165"/>
      <c r="FZ30" s="165"/>
      <c r="GA30" s="165"/>
      <c r="GB30" s="165"/>
      <c r="GC30" s="165"/>
      <c r="GD30" s="165"/>
      <c r="GE30" s="165"/>
      <c r="GF30" s="165"/>
      <c r="GG30" s="165"/>
      <c r="GH30" s="165"/>
      <c r="GI30" s="165"/>
      <c r="GJ30" s="165"/>
      <c r="GK30" s="165"/>
      <c r="GL30" s="165"/>
      <c r="GM30" s="165"/>
      <c r="GN30" s="165"/>
      <c r="GO30" s="165"/>
      <c r="GP30" s="165"/>
      <c r="GQ30" s="165"/>
      <c r="GR30" s="165"/>
      <c r="GS30" s="165"/>
      <c r="GT30" s="165"/>
      <c r="GU30" s="165"/>
      <c r="GV30" s="165"/>
      <c r="GW30" s="165"/>
      <c r="GX30" s="165"/>
      <c r="GY30" s="165"/>
      <c r="GZ30" s="165"/>
      <c r="HA30" s="165"/>
      <c r="HB30" s="165"/>
      <c r="HC30" s="165"/>
      <c r="HD30" s="165"/>
      <c r="HE30" s="165"/>
      <c r="HF30" s="165"/>
      <c r="HG30" s="165"/>
      <c r="HH30" s="165"/>
      <c r="HI30" s="165"/>
      <c r="HJ30" s="165"/>
      <c r="HK30" s="165"/>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row>
    <row r="31" s="170" customFormat="1" ht="44" customHeight="1" spans="1:243">
      <c r="A31" s="195" t="s">
        <v>171</v>
      </c>
      <c r="B31" s="195" t="s">
        <v>236</v>
      </c>
      <c r="C31" s="206">
        <v>2010399</v>
      </c>
      <c r="D31" s="195" t="s">
        <v>177</v>
      </c>
      <c r="E31" s="207" t="s">
        <v>174</v>
      </c>
      <c r="F31" s="207" t="s">
        <v>240</v>
      </c>
      <c r="G31" s="208">
        <v>180000</v>
      </c>
      <c r="H31" s="209"/>
      <c r="I31" s="216"/>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78"/>
      <c r="HM31" s="178"/>
      <c r="HN31" s="178"/>
      <c r="HO31" s="178"/>
      <c r="HP31" s="178"/>
      <c r="HQ31" s="178"/>
      <c r="HR31" s="178"/>
      <c r="HS31" s="178"/>
      <c r="HT31" s="178"/>
      <c r="HU31" s="178"/>
      <c r="HV31" s="178"/>
      <c r="HW31" s="178"/>
      <c r="HX31" s="178"/>
      <c r="HY31" s="178"/>
      <c r="HZ31" s="178"/>
      <c r="IA31" s="178"/>
      <c r="IB31" s="178"/>
      <c r="IC31" s="178"/>
      <c r="ID31" s="178"/>
      <c r="IE31" s="178"/>
      <c r="IF31" s="178"/>
      <c r="IG31" s="178"/>
      <c r="IH31" s="178"/>
      <c r="II31" s="178"/>
    </row>
    <row r="32" s="170" customFormat="1" ht="44" customHeight="1" spans="1:243">
      <c r="A32" s="195" t="s">
        <v>171</v>
      </c>
      <c r="B32" s="195" t="s">
        <v>241</v>
      </c>
      <c r="C32" s="206">
        <v>2011199</v>
      </c>
      <c r="D32" s="195" t="s">
        <v>242</v>
      </c>
      <c r="E32" s="207" t="s">
        <v>174</v>
      </c>
      <c r="F32" s="207" t="s">
        <v>243</v>
      </c>
      <c r="G32" s="208">
        <v>800000</v>
      </c>
      <c r="H32" s="209"/>
      <c r="I32" s="216"/>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c r="FY32" s="165"/>
      <c r="FZ32" s="165"/>
      <c r="GA32" s="165"/>
      <c r="GB32" s="165"/>
      <c r="GC32" s="165"/>
      <c r="GD32" s="165"/>
      <c r="GE32" s="165"/>
      <c r="GF32" s="165"/>
      <c r="GG32" s="165"/>
      <c r="GH32" s="165"/>
      <c r="GI32" s="165"/>
      <c r="GJ32" s="165"/>
      <c r="GK32" s="165"/>
      <c r="GL32" s="165"/>
      <c r="GM32" s="165"/>
      <c r="GN32" s="165"/>
      <c r="GO32" s="165"/>
      <c r="GP32" s="165"/>
      <c r="GQ32" s="165"/>
      <c r="GR32" s="165"/>
      <c r="GS32" s="165"/>
      <c r="GT32" s="165"/>
      <c r="GU32" s="165"/>
      <c r="GV32" s="165"/>
      <c r="GW32" s="165"/>
      <c r="GX32" s="165"/>
      <c r="GY32" s="165"/>
      <c r="GZ32" s="165"/>
      <c r="HA32" s="165"/>
      <c r="HB32" s="165"/>
      <c r="HC32" s="165"/>
      <c r="HD32" s="165"/>
      <c r="HE32" s="165"/>
      <c r="HF32" s="165"/>
      <c r="HG32" s="165"/>
      <c r="HH32" s="165"/>
      <c r="HI32" s="165"/>
      <c r="HJ32" s="165"/>
      <c r="HK32" s="165"/>
      <c r="HL32" s="178"/>
      <c r="HM32" s="178"/>
      <c r="HN32" s="178"/>
      <c r="HO32" s="178"/>
      <c r="HP32" s="178"/>
      <c r="HQ32" s="178"/>
      <c r="HR32" s="178"/>
      <c r="HS32" s="178"/>
      <c r="HT32" s="178"/>
      <c r="HU32" s="178"/>
      <c r="HV32" s="178"/>
      <c r="HW32" s="178"/>
      <c r="HX32" s="178"/>
      <c r="HY32" s="178"/>
      <c r="HZ32" s="178"/>
      <c r="IA32" s="178"/>
      <c r="IB32" s="178"/>
      <c r="IC32" s="178"/>
      <c r="ID32" s="178"/>
      <c r="IE32" s="178"/>
      <c r="IF32" s="178"/>
      <c r="IG32" s="178"/>
      <c r="IH32" s="178"/>
      <c r="II32" s="178"/>
    </row>
    <row r="33" s="170" customFormat="1" ht="44" customHeight="1" spans="1:243">
      <c r="A33" s="195" t="s">
        <v>171</v>
      </c>
      <c r="B33" s="195" t="s">
        <v>236</v>
      </c>
      <c r="C33" s="206">
        <v>2010399</v>
      </c>
      <c r="D33" s="195" t="s">
        <v>177</v>
      </c>
      <c r="E33" s="207" t="s">
        <v>174</v>
      </c>
      <c r="F33" s="207" t="s">
        <v>244</v>
      </c>
      <c r="G33" s="208">
        <v>160395.1</v>
      </c>
      <c r="H33" s="209"/>
      <c r="I33" s="216"/>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c r="HC33" s="165"/>
      <c r="HD33" s="165"/>
      <c r="HE33" s="165"/>
      <c r="HF33" s="165"/>
      <c r="HG33" s="165"/>
      <c r="HH33" s="165"/>
      <c r="HI33" s="165"/>
      <c r="HJ33" s="165"/>
      <c r="HK33" s="165"/>
      <c r="HL33" s="178"/>
      <c r="HM33" s="178"/>
      <c r="HN33" s="178"/>
      <c r="HO33" s="178"/>
      <c r="HP33" s="178"/>
      <c r="HQ33" s="178"/>
      <c r="HR33" s="178"/>
      <c r="HS33" s="178"/>
      <c r="HT33" s="178"/>
      <c r="HU33" s="178"/>
      <c r="HV33" s="178"/>
      <c r="HW33" s="178"/>
      <c r="HX33" s="178"/>
      <c r="HY33" s="178"/>
      <c r="HZ33" s="178"/>
      <c r="IA33" s="178"/>
      <c r="IB33" s="178"/>
      <c r="IC33" s="178"/>
      <c r="ID33" s="178"/>
      <c r="IE33" s="178"/>
      <c r="IF33" s="178"/>
      <c r="IG33" s="178"/>
      <c r="IH33" s="178"/>
      <c r="II33" s="178"/>
    </row>
    <row r="34" s="170" customFormat="1" ht="39" customHeight="1" spans="1:243">
      <c r="A34" s="195" t="s">
        <v>171</v>
      </c>
      <c r="B34" s="195" t="s">
        <v>245</v>
      </c>
      <c r="C34" s="206">
        <v>2010199</v>
      </c>
      <c r="D34" s="195" t="s">
        <v>246</v>
      </c>
      <c r="E34" s="207" t="s">
        <v>174</v>
      </c>
      <c r="F34" s="207" t="s">
        <v>247</v>
      </c>
      <c r="G34" s="208">
        <v>406000</v>
      </c>
      <c r="H34" s="209"/>
      <c r="I34" s="216"/>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65"/>
      <c r="EK34" s="165"/>
      <c r="EL34" s="165"/>
      <c r="EM34" s="165"/>
      <c r="EN34" s="165"/>
      <c r="EO34" s="165"/>
      <c r="EP34" s="165"/>
      <c r="EQ34" s="165"/>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5"/>
      <c r="FR34" s="165"/>
      <c r="FS34" s="165"/>
      <c r="FT34" s="165"/>
      <c r="FU34" s="165"/>
      <c r="FV34" s="165"/>
      <c r="FW34" s="165"/>
      <c r="FX34" s="165"/>
      <c r="FY34" s="165"/>
      <c r="FZ34" s="165"/>
      <c r="GA34" s="165"/>
      <c r="GB34" s="165"/>
      <c r="GC34" s="165"/>
      <c r="GD34" s="165"/>
      <c r="GE34" s="165"/>
      <c r="GF34" s="165"/>
      <c r="GG34" s="165"/>
      <c r="GH34" s="165"/>
      <c r="GI34" s="165"/>
      <c r="GJ34" s="165"/>
      <c r="GK34" s="165"/>
      <c r="GL34" s="165"/>
      <c r="GM34" s="165"/>
      <c r="GN34" s="165"/>
      <c r="GO34" s="165"/>
      <c r="GP34" s="165"/>
      <c r="GQ34" s="165"/>
      <c r="GR34" s="165"/>
      <c r="GS34" s="165"/>
      <c r="GT34" s="165"/>
      <c r="GU34" s="165"/>
      <c r="GV34" s="165"/>
      <c r="GW34" s="165"/>
      <c r="GX34" s="165"/>
      <c r="GY34" s="165"/>
      <c r="GZ34" s="165"/>
      <c r="HA34" s="165"/>
      <c r="HB34" s="165"/>
      <c r="HC34" s="165"/>
      <c r="HD34" s="165"/>
      <c r="HE34" s="165"/>
      <c r="HF34" s="165"/>
      <c r="HG34" s="165"/>
      <c r="HH34" s="165"/>
      <c r="HI34" s="165"/>
      <c r="HJ34" s="165"/>
      <c r="HK34" s="165"/>
      <c r="HL34" s="178"/>
      <c r="HM34" s="178"/>
      <c r="HN34" s="178"/>
      <c r="HO34" s="178"/>
      <c r="HP34" s="178"/>
      <c r="HQ34" s="178"/>
      <c r="HR34" s="178"/>
      <c r="HS34" s="178"/>
      <c r="HT34" s="178"/>
      <c r="HU34" s="178"/>
      <c r="HV34" s="178"/>
      <c r="HW34" s="178"/>
      <c r="HX34" s="178"/>
      <c r="HY34" s="178"/>
      <c r="HZ34" s="178"/>
      <c r="IA34" s="178"/>
      <c r="IB34" s="178"/>
      <c r="IC34" s="178"/>
      <c r="ID34" s="178"/>
      <c r="IE34" s="178"/>
      <c r="IF34" s="178"/>
      <c r="IG34" s="178"/>
      <c r="IH34" s="178"/>
      <c r="II34" s="178"/>
    </row>
    <row r="35" s="170" customFormat="1" ht="39" customHeight="1" spans="1:243">
      <c r="A35" s="195" t="s">
        <v>171</v>
      </c>
      <c r="B35" s="195" t="s">
        <v>248</v>
      </c>
      <c r="C35" s="206">
        <v>2013401</v>
      </c>
      <c r="D35" s="195" t="s">
        <v>249</v>
      </c>
      <c r="E35" s="207" t="s">
        <v>174</v>
      </c>
      <c r="F35" s="207" t="s">
        <v>250</v>
      </c>
      <c r="G35" s="208">
        <v>30000</v>
      </c>
      <c r="H35" s="209"/>
      <c r="I35" s="216"/>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c r="EM35" s="165"/>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5"/>
      <c r="FS35" s="165"/>
      <c r="FT35" s="165"/>
      <c r="FU35" s="165"/>
      <c r="FV35" s="165"/>
      <c r="FW35" s="165"/>
      <c r="FX35" s="165"/>
      <c r="FY35" s="165"/>
      <c r="FZ35" s="165"/>
      <c r="GA35" s="165"/>
      <c r="GB35" s="165"/>
      <c r="GC35" s="165"/>
      <c r="GD35" s="165"/>
      <c r="GE35" s="165"/>
      <c r="GF35" s="165"/>
      <c r="GG35" s="165"/>
      <c r="GH35" s="165"/>
      <c r="GI35" s="165"/>
      <c r="GJ35" s="165"/>
      <c r="GK35" s="165"/>
      <c r="GL35" s="165"/>
      <c r="GM35" s="165"/>
      <c r="GN35" s="165"/>
      <c r="GO35" s="165"/>
      <c r="GP35" s="165"/>
      <c r="GQ35" s="165"/>
      <c r="GR35" s="165"/>
      <c r="GS35" s="165"/>
      <c r="GT35" s="165"/>
      <c r="GU35" s="165"/>
      <c r="GV35" s="165"/>
      <c r="GW35" s="165"/>
      <c r="GX35" s="165"/>
      <c r="GY35" s="165"/>
      <c r="GZ35" s="165"/>
      <c r="HA35" s="165"/>
      <c r="HB35" s="165"/>
      <c r="HC35" s="165"/>
      <c r="HD35" s="165"/>
      <c r="HE35" s="165"/>
      <c r="HF35" s="165"/>
      <c r="HG35" s="165"/>
      <c r="HH35" s="165"/>
      <c r="HI35" s="165"/>
      <c r="HJ35" s="165"/>
      <c r="HK35" s="165"/>
      <c r="HL35" s="178"/>
      <c r="HM35" s="178"/>
      <c r="HN35" s="178"/>
      <c r="HO35" s="178"/>
      <c r="HP35" s="178"/>
      <c r="HQ35" s="178"/>
      <c r="HR35" s="178"/>
      <c r="HS35" s="178"/>
      <c r="HT35" s="178"/>
      <c r="HU35" s="178"/>
      <c r="HV35" s="178"/>
      <c r="HW35" s="178"/>
      <c r="HX35" s="178"/>
      <c r="HY35" s="178"/>
      <c r="HZ35" s="178"/>
      <c r="IA35" s="178"/>
      <c r="IB35" s="178"/>
      <c r="IC35" s="178"/>
      <c r="ID35" s="178"/>
      <c r="IE35" s="178"/>
      <c r="IF35" s="178"/>
      <c r="IG35" s="178"/>
      <c r="IH35" s="178"/>
      <c r="II35" s="178"/>
    </row>
    <row r="36" s="170" customFormat="1" ht="39" customHeight="1" spans="1:243">
      <c r="A36" s="195" t="s">
        <v>171</v>
      </c>
      <c r="B36" s="195" t="s">
        <v>251</v>
      </c>
      <c r="C36" s="206">
        <v>2013399</v>
      </c>
      <c r="D36" s="195" t="s">
        <v>252</v>
      </c>
      <c r="E36" s="207" t="s">
        <v>174</v>
      </c>
      <c r="F36" s="207" t="s">
        <v>253</v>
      </c>
      <c r="G36" s="208">
        <v>180000</v>
      </c>
      <c r="H36" s="209"/>
      <c r="I36" s="216"/>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5"/>
      <c r="ED36" s="165"/>
      <c r="EE36" s="165"/>
      <c r="EF36" s="165"/>
      <c r="EG36" s="165"/>
      <c r="EH36" s="165"/>
      <c r="EI36" s="165"/>
      <c r="EJ36" s="165"/>
      <c r="EK36" s="165"/>
      <c r="EL36" s="165"/>
      <c r="EM36" s="165"/>
      <c r="EN36" s="165"/>
      <c r="EO36" s="165"/>
      <c r="EP36" s="165"/>
      <c r="EQ36" s="165"/>
      <c r="ER36" s="165"/>
      <c r="ES36" s="165"/>
      <c r="ET36" s="165"/>
      <c r="EU36" s="165"/>
      <c r="EV36" s="165"/>
      <c r="EW36" s="165"/>
      <c r="EX36" s="165"/>
      <c r="EY36" s="165"/>
      <c r="EZ36" s="165"/>
      <c r="FA36" s="165"/>
      <c r="FB36" s="165"/>
      <c r="FC36" s="165"/>
      <c r="FD36" s="165"/>
      <c r="FE36" s="165"/>
      <c r="FF36" s="165"/>
      <c r="FG36" s="165"/>
      <c r="FH36" s="165"/>
      <c r="FI36" s="165"/>
      <c r="FJ36" s="165"/>
      <c r="FK36" s="165"/>
      <c r="FL36" s="165"/>
      <c r="FM36" s="165"/>
      <c r="FN36" s="165"/>
      <c r="FO36" s="165"/>
      <c r="FP36" s="165"/>
      <c r="FQ36" s="165"/>
      <c r="FR36" s="165"/>
      <c r="FS36" s="165"/>
      <c r="FT36" s="165"/>
      <c r="FU36" s="165"/>
      <c r="FV36" s="165"/>
      <c r="FW36" s="165"/>
      <c r="FX36" s="165"/>
      <c r="FY36" s="165"/>
      <c r="FZ36" s="165"/>
      <c r="GA36" s="165"/>
      <c r="GB36" s="165"/>
      <c r="GC36" s="165"/>
      <c r="GD36" s="165"/>
      <c r="GE36" s="165"/>
      <c r="GF36" s="165"/>
      <c r="GG36" s="165"/>
      <c r="GH36" s="165"/>
      <c r="GI36" s="165"/>
      <c r="GJ36" s="165"/>
      <c r="GK36" s="165"/>
      <c r="GL36" s="165"/>
      <c r="GM36" s="165"/>
      <c r="GN36" s="165"/>
      <c r="GO36" s="165"/>
      <c r="GP36" s="165"/>
      <c r="GQ36" s="165"/>
      <c r="GR36" s="165"/>
      <c r="GS36" s="165"/>
      <c r="GT36" s="165"/>
      <c r="GU36" s="165"/>
      <c r="GV36" s="165"/>
      <c r="GW36" s="165"/>
      <c r="GX36" s="165"/>
      <c r="GY36" s="165"/>
      <c r="GZ36" s="165"/>
      <c r="HA36" s="165"/>
      <c r="HB36" s="165"/>
      <c r="HC36" s="165"/>
      <c r="HD36" s="165"/>
      <c r="HE36" s="165"/>
      <c r="HF36" s="165"/>
      <c r="HG36" s="165"/>
      <c r="HH36" s="165"/>
      <c r="HI36" s="165"/>
      <c r="HJ36" s="165"/>
      <c r="HK36" s="165"/>
      <c r="HL36" s="178"/>
      <c r="HM36" s="178"/>
      <c r="HN36" s="178"/>
      <c r="HO36" s="178"/>
      <c r="HP36" s="178"/>
      <c r="HQ36" s="178"/>
      <c r="HR36" s="178"/>
      <c r="HS36" s="178"/>
      <c r="HT36" s="178"/>
      <c r="HU36" s="178"/>
      <c r="HV36" s="178"/>
      <c r="HW36" s="178"/>
      <c r="HX36" s="178"/>
      <c r="HY36" s="178"/>
      <c r="HZ36" s="178"/>
      <c r="IA36" s="178"/>
      <c r="IB36" s="178"/>
      <c r="IC36" s="178"/>
      <c r="ID36" s="178"/>
      <c r="IE36" s="178"/>
      <c r="IF36" s="178"/>
      <c r="IG36" s="178"/>
      <c r="IH36" s="178"/>
      <c r="II36" s="178"/>
    </row>
    <row r="37" s="170" customFormat="1" ht="39" customHeight="1" spans="1:243">
      <c r="A37" s="195" t="s">
        <v>171</v>
      </c>
      <c r="B37" s="195" t="s">
        <v>251</v>
      </c>
      <c r="C37" s="206">
        <v>2013399</v>
      </c>
      <c r="D37" s="195" t="s">
        <v>252</v>
      </c>
      <c r="E37" s="207" t="s">
        <v>174</v>
      </c>
      <c r="F37" s="207" t="s">
        <v>254</v>
      </c>
      <c r="G37" s="208">
        <v>350000</v>
      </c>
      <c r="H37" s="209"/>
      <c r="I37" s="216"/>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c r="EM37" s="165"/>
      <c r="EN37" s="165"/>
      <c r="EO37" s="165"/>
      <c r="EP37" s="165"/>
      <c r="EQ37" s="165"/>
      <c r="ER37" s="165"/>
      <c r="ES37" s="165"/>
      <c r="ET37" s="165"/>
      <c r="EU37" s="165"/>
      <c r="EV37" s="165"/>
      <c r="EW37" s="165"/>
      <c r="EX37" s="165"/>
      <c r="EY37" s="165"/>
      <c r="EZ37" s="165"/>
      <c r="FA37" s="165"/>
      <c r="FB37" s="165"/>
      <c r="FC37" s="165"/>
      <c r="FD37" s="165"/>
      <c r="FE37" s="165"/>
      <c r="FF37" s="165"/>
      <c r="FG37" s="165"/>
      <c r="FH37" s="165"/>
      <c r="FI37" s="165"/>
      <c r="FJ37" s="165"/>
      <c r="FK37" s="165"/>
      <c r="FL37" s="165"/>
      <c r="FM37" s="165"/>
      <c r="FN37" s="165"/>
      <c r="FO37" s="165"/>
      <c r="FP37" s="165"/>
      <c r="FQ37" s="165"/>
      <c r="FR37" s="165"/>
      <c r="FS37" s="165"/>
      <c r="FT37" s="165"/>
      <c r="FU37" s="165"/>
      <c r="FV37" s="165"/>
      <c r="FW37" s="165"/>
      <c r="FX37" s="165"/>
      <c r="FY37" s="165"/>
      <c r="FZ37" s="165"/>
      <c r="GA37" s="165"/>
      <c r="GB37" s="165"/>
      <c r="GC37" s="165"/>
      <c r="GD37" s="165"/>
      <c r="GE37" s="165"/>
      <c r="GF37" s="165"/>
      <c r="GG37" s="165"/>
      <c r="GH37" s="165"/>
      <c r="GI37" s="165"/>
      <c r="GJ37" s="165"/>
      <c r="GK37" s="165"/>
      <c r="GL37" s="165"/>
      <c r="GM37" s="165"/>
      <c r="GN37" s="165"/>
      <c r="GO37" s="165"/>
      <c r="GP37" s="165"/>
      <c r="GQ37" s="165"/>
      <c r="GR37" s="165"/>
      <c r="GS37" s="165"/>
      <c r="GT37" s="165"/>
      <c r="GU37" s="165"/>
      <c r="GV37" s="165"/>
      <c r="GW37" s="165"/>
      <c r="GX37" s="165"/>
      <c r="GY37" s="165"/>
      <c r="GZ37" s="165"/>
      <c r="HA37" s="165"/>
      <c r="HB37" s="165"/>
      <c r="HC37" s="165"/>
      <c r="HD37" s="165"/>
      <c r="HE37" s="165"/>
      <c r="HF37" s="165"/>
      <c r="HG37" s="165"/>
      <c r="HH37" s="165"/>
      <c r="HI37" s="165"/>
      <c r="HJ37" s="165"/>
      <c r="HK37" s="165"/>
      <c r="HL37" s="178"/>
      <c r="HM37" s="178"/>
      <c r="HN37" s="178"/>
      <c r="HO37" s="178"/>
      <c r="HP37" s="178"/>
      <c r="HQ37" s="178"/>
      <c r="HR37" s="178"/>
      <c r="HS37" s="178"/>
      <c r="HT37" s="178"/>
      <c r="HU37" s="178"/>
      <c r="HV37" s="178"/>
      <c r="HW37" s="178"/>
      <c r="HX37" s="178"/>
      <c r="HY37" s="178"/>
      <c r="HZ37" s="178"/>
      <c r="IA37" s="178"/>
      <c r="IB37" s="178"/>
      <c r="IC37" s="178"/>
      <c r="ID37" s="178"/>
      <c r="IE37" s="178"/>
      <c r="IF37" s="178"/>
      <c r="IG37" s="178"/>
      <c r="IH37" s="178"/>
      <c r="II37" s="178"/>
    </row>
    <row r="38" s="170" customFormat="1" ht="39" customHeight="1" spans="1:243">
      <c r="A38" s="195" t="s">
        <v>171</v>
      </c>
      <c r="B38" s="195" t="s">
        <v>255</v>
      </c>
      <c r="C38" s="206">
        <v>2013899</v>
      </c>
      <c r="D38" s="195" t="s">
        <v>256</v>
      </c>
      <c r="E38" s="207" t="s">
        <v>174</v>
      </c>
      <c r="F38" s="207" t="s">
        <v>257</v>
      </c>
      <c r="G38" s="208">
        <v>160000</v>
      </c>
      <c r="H38" s="209"/>
      <c r="I38" s="216"/>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c r="EY38" s="165"/>
      <c r="EZ38" s="165"/>
      <c r="FA38" s="165"/>
      <c r="FB38" s="165"/>
      <c r="FC38" s="165"/>
      <c r="FD38" s="165"/>
      <c r="FE38" s="165"/>
      <c r="FF38" s="165"/>
      <c r="FG38" s="165"/>
      <c r="FH38" s="165"/>
      <c r="FI38" s="165"/>
      <c r="FJ38" s="165"/>
      <c r="FK38" s="165"/>
      <c r="FL38" s="165"/>
      <c r="FM38" s="165"/>
      <c r="FN38" s="165"/>
      <c r="FO38" s="165"/>
      <c r="FP38" s="165"/>
      <c r="FQ38" s="165"/>
      <c r="FR38" s="165"/>
      <c r="FS38" s="165"/>
      <c r="FT38" s="165"/>
      <c r="FU38" s="165"/>
      <c r="FV38" s="165"/>
      <c r="FW38" s="165"/>
      <c r="FX38" s="165"/>
      <c r="FY38" s="165"/>
      <c r="FZ38" s="165"/>
      <c r="GA38" s="165"/>
      <c r="GB38" s="165"/>
      <c r="GC38" s="165"/>
      <c r="GD38" s="165"/>
      <c r="GE38" s="165"/>
      <c r="GF38" s="165"/>
      <c r="GG38" s="165"/>
      <c r="GH38" s="165"/>
      <c r="GI38" s="165"/>
      <c r="GJ38" s="165"/>
      <c r="GK38" s="165"/>
      <c r="GL38" s="165"/>
      <c r="GM38" s="165"/>
      <c r="GN38" s="165"/>
      <c r="GO38" s="165"/>
      <c r="GP38" s="165"/>
      <c r="GQ38" s="165"/>
      <c r="GR38" s="165"/>
      <c r="GS38" s="165"/>
      <c r="GT38" s="165"/>
      <c r="GU38" s="165"/>
      <c r="GV38" s="165"/>
      <c r="GW38" s="165"/>
      <c r="GX38" s="165"/>
      <c r="GY38" s="165"/>
      <c r="GZ38" s="165"/>
      <c r="HA38" s="165"/>
      <c r="HB38" s="165"/>
      <c r="HC38" s="165"/>
      <c r="HD38" s="165"/>
      <c r="HE38" s="165"/>
      <c r="HF38" s="165"/>
      <c r="HG38" s="165"/>
      <c r="HH38" s="165"/>
      <c r="HI38" s="165"/>
      <c r="HJ38" s="165"/>
      <c r="HK38" s="165"/>
      <c r="HL38" s="178"/>
      <c r="HM38" s="178"/>
      <c r="HN38" s="178"/>
      <c r="HO38" s="178"/>
      <c r="HP38" s="178"/>
      <c r="HQ38" s="178"/>
      <c r="HR38" s="178"/>
      <c r="HS38" s="178"/>
      <c r="HT38" s="178"/>
      <c r="HU38" s="178"/>
      <c r="HV38" s="178"/>
      <c r="HW38" s="178"/>
      <c r="HX38" s="178"/>
      <c r="HY38" s="178"/>
      <c r="HZ38" s="178"/>
      <c r="IA38" s="178"/>
      <c r="IB38" s="178"/>
      <c r="IC38" s="178"/>
      <c r="ID38" s="178"/>
      <c r="IE38" s="178"/>
      <c r="IF38" s="178"/>
      <c r="IG38" s="178"/>
      <c r="IH38" s="178"/>
      <c r="II38" s="178"/>
    </row>
    <row r="39" s="170" customFormat="1" ht="39" customHeight="1" spans="1:243">
      <c r="A39" s="195" t="s">
        <v>171</v>
      </c>
      <c r="B39" s="195" t="s">
        <v>255</v>
      </c>
      <c r="C39" s="206">
        <v>2013899</v>
      </c>
      <c r="D39" s="195" t="s">
        <v>256</v>
      </c>
      <c r="E39" s="207" t="s">
        <v>174</v>
      </c>
      <c r="F39" s="207" t="s">
        <v>258</v>
      </c>
      <c r="G39" s="208">
        <v>185000</v>
      </c>
      <c r="H39" s="209"/>
      <c r="I39" s="216"/>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c r="FQ39" s="165"/>
      <c r="FR39" s="165"/>
      <c r="FS39" s="165"/>
      <c r="FT39" s="165"/>
      <c r="FU39" s="165"/>
      <c r="FV39" s="165"/>
      <c r="FW39" s="165"/>
      <c r="FX39" s="165"/>
      <c r="FY39" s="165"/>
      <c r="FZ39" s="165"/>
      <c r="GA39" s="165"/>
      <c r="GB39" s="165"/>
      <c r="GC39" s="165"/>
      <c r="GD39" s="165"/>
      <c r="GE39" s="165"/>
      <c r="GF39" s="165"/>
      <c r="GG39" s="165"/>
      <c r="GH39" s="165"/>
      <c r="GI39" s="165"/>
      <c r="GJ39" s="165"/>
      <c r="GK39" s="165"/>
      <c r="GL39" s="165"/>
      <c r="GM39" s="165"/>
      <c r="GN39" s="165"/>
      <c r="GO39" s="165"/>
      <c r="GP39" s="165"/>
      <c r="GQ39" s="165"/>
      <c r="GR39" s="165"/>
      <c r="GS39" s="165"/>
      <c r="GT39" s="165"/>
      <c r="GU39" s="165"/>
      <c r="GV39" s="165"/>
      <c r="GW39" s="165"/>
      <c r="GX39" s="165"/>
      <c r="GY39" s="165"/>
      <c r="GZ39" s="165"/>
      <c r="HA39" s="165"/>
      <c r="HB39" s="165"/>
      <c r="HC39" s="165"/>
      <c r="HD39" s="165"/>
      <c r="HE39" s="165"/>
      <c r="HF39" s="165"/>
      <c r="HG39" s="165"/>
      <c r="HH39" s="165"/>
      <c r="HI39" s="165"/>
      <c r="HJ39" s="165"/>
      <c r="HK39" s="165"/>
      <c r="HL39" s="178"/>
      <c r="HM39" s="178"/>
      <c r="HN39" s="178"/>
      <c r="HO39" s="178"/>
      <c r="HP39" s="178"/>
      <c r="HQ39" s="178"/>
      <c r="HR39" s="178"/>
      <c r="HS39" s="178"/>
      <c r="HT39" s="178"/>
      <c r="HU39" s="178"/>
      <c r="HV39" s="178"/>
      <c r="HW39" s="178"/>
      <c r="HX39" s="178"/>
      <c r="HY39" s="178"/>
      <c r="HZ39" s="178"/>
      <c r="IA39" s="178"/>
      <c r="IB39" s="178"/>
      <c r="IC39" s="178"/>
      <c r="ID39" s="178"/>
      <c r="IE39" s="178"/>
      <c r="IF39" s="178"/>
      <c r="IG39" s="178"/>
      <c r="IH39" s="178"/>
      <c r="II39" s="178"/>
    </row>
    <row r="40" s="170" customFormat="1" ht="47" customHeight="1" spans="1:243">
      <c r="A40" s="195" t="s">
        <v>171</v>
      </c>
      <c r="B40" s="195" t="s">
        <v>259</v>
      </c>
      <c r="C40" s="206">
        <v>2013199</v>
      </c>
      <c r="D40" s="195" t="s">
        <v>260</v>
      </c>
      <c r="E40" s="207" t="s">
        <v>174</v>
      </c>
      <c r="F40" s="207" t="s">
        <v>261</v>
      </c>
      <c r="G40" s="208">
        <v>73824</v>
      </c>
      <c r="H40" s="209"/>
      <c r="I40" s="216"/>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165"/>
      <c r="FE40" s="165"/>
      <c r="FF40" s="165"/>
      <c r="FG40" s="165"/>
      <c r="FH40" s="165"/>
      <c r="FI40" s="165"/>
      <c r="FJ40" s="165"/>
      <c r="FK40" s="165"/>
      <c r="FL40" s="165"/>
      <c r="FM40" s="165"/>
      <c r="FN40" s="165"/>
      <c r="FO40" s="165"/>
      <c r="FP40" s="165"/>
      <c r="FQ40" s="165"/>
      <c r="FR40" s="165"/>
      <c r="FS40" s="165"/>
      <c r="FT40" s="165"/>
      <c r="FU40" s="165"/>
      <c r="FV40" s="165"/>
      <c r="FW40" s="165"/>
      <c r="FX40" s="165"/>
      <c r="FY40" s="165"/>
      <c r="FZ40" s="165"/>
      <c r="GA40" s="165"/>
      <c r="GB40" s="165"/>
      <c r="GC40" s="165"/>
      <c r="GD40" s="165"/>
      <c r="GE40" s="165"/>
      <c r="GF40" s="165"/>
      <c r="GG40" s="165"/>
      <c r="GH40" s="165"/>
      <c r="GI40" s="165"/>
      <c r="GJ40" s="165"/>
      <c r="GK40" s="165"/>
      <c r="GL40" s="165"/>
      <c r="GM40" s="165"/>
      <c r="GN40" s="165"/>
      <c r="GO40" s="165"/>
      <c r="GP40" s="165"/>
      <c r="GQ40" s="165"/>
      <c r="GR40" s="165"/>
      <c r="GS40" s="165"/>
      <c r="GT40" s="165"/>
      <c r="GU40" s="165"/>
      <c r="GV40" s="165"/>
      <c r="GW40" s="165"/>
      <c r="GX40" s="165"/>
      <c r="GY40" s="165"/>
      <c r="GZ40" s="165"/>
      <c r="HA40" s="165"/>
      <c r="HB40" s="165"/>
      <c r="HC40" s="165"/>
      <c r="HD40" s="165"/>
      <c r="HE40" s="165"/>
      <c r="HF40" s="165"/>
      <c r="HG40" s="165"/>
      <c r="HH40" s="165"/>
      <c r="HI40" s="165"/>
      <c r="HJ40" s="165"/>
      <c r="HK40" s="165"/>
      <c r="HL40" s="178"/>
      <c r="HM40" s="178"/>
      <c r="HN40" s="178"/>
      <c r="HO40" s="178"/>
      <c r="HP40" s="178"/>
      <c r="HQ40" s="178"/>
      <c r="HR40" s="178"/>
      <c r="HS40" s="178"/>
      <c r="HT40" s="178"/>
      <c r="HU40" s="178"/>
      <c r="HV40" s="178"/>
      <c r="HW40" s="178"/>
      <c r="HX40" s="178"/>
      <c r="HY40" s="178"/>
      <c r="HZ40" s="178"/>
      <c r="IA40" s="178"/>
      <c r="IB40" s="178"/>
      <c r="IC40" s="178"/>
      <c r="ID40" s="178"/>
      <c r="IE40" s="178"/>
      <c r="IF40" s="178"/>
      <c r="IG40" s="178"/>
      <c r="IH40" s="178"/>
      <c r="II40" s="178"/>
    </row>
    <row r="41" s="170" customFormat="1" ht="39" customHeight="1" spans="1:243">
      <c r="A41" s="195" t="s">
        <v>171</v>
      </c>
      <c r="B41" s="195" t="s">
        <v>262</v>
      </c>
      <c r="C41" s="206">
        <v>2011199</v>
      </c>
      <c r="D41" s="195" t="s">
        <v>242</v>
      </c>
      <c r="E41" s="207" t="s">
        <v>174</v>
      </c>
      <c r="F41" s="207" t="s">
        <v>263</v>
      </c>
      <c r="G41" s="208">
        <v>240000</v>
      </c>
      <c r="H41" s="209"/>
      <c r="I41" s="216"/>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165"/>
      <c r="FE41" s="165"/>
      <c r="FF41" s="165"/>
      <c r="FG41" s="165"/>
      <c r="FH41" s="165"/>
      <c r="FI41" s="165"/>
      <c r="FJ41" s="165"/>
      <c r="FK41" s="165"/>
      <c r="FL41" s="165"/>
      <c r="FM41" s="165"/>
      <c r="FN41" s="165"/>
      <c r="FO41" s="165"/>
      <c r="FP41" s="165"/>
      <c r="FQ41" s="165"/>
      <c r="FR41" s="165"/>
      <c r="FS41" s="165"/>
      <c r="FT41" s="165"/>
      <c r="FU41" s="165"/>
      <c r="FV41" s="165"/>
      <c r="FW41" s="165"/>
      <c r="FX41" s="165"/>
      <c r="FY41" s="165"/>
      <c r="FZ41" s="165"/>
      <c r="GA41" s="165"/>
      <c r="GB41" s="165"/>
      <c r="GC41" s="165"/>
      <c r="GD41" s="165"/>
      <c r="GE41" s="165"/>
      <c r="GF41" s="165"/>
      <c r="GG41" s="165"/>
      <c r="GH41" s="165"/>
      <c r="GI41" s="165"/>
      <c r="GJ41" s="165"/>
      <c r="GK41" s="165"/>
      <c r="GL41" s="165"/>
      <c r="GM41" s="165"/>
      <c r="GN41" s="165"/>
      <c r="GO41" s="165"/>
      <c r="GP41" s="165"/>
      <c r="GQ41" s="165"/>
      <c r="GR41" s="165"/>
      <c r="GS41" s="165"/>
      <c r="GT41" s="165"/>
      <c r="GU41" s="165"/>
      <c r="GV41" s="165"/>
      <c r="GW41" s="165"/>
      <c r="GX41" s="165"/>
      <c r="GY41" s="165"/>
      <c r="GZ41" s="165"/>
      <c r="HA41" s="165"/>
      <c r="HB41" s="165"/>
      <c r="HC41" s="165"/>
      <c r="HD41" s="165"/>
      <c r="HE41" s="165"/>
      <c r="HF41" s="165"/>
      <c r="HG41" s="165"/>
      <c r="HH41" s="165"/>
      <c r="HI41" s="165"/>
      <c r="HJ41" s="165"/>
      <c r="HK41" s="165"/>
      <c r="HL41" s="178"/>
      <c r="HM41" s="178"/>
      <c r="HN41" s="178"/>
      <c r="HO41" s="178"/>
      <c r="HP41" s="178"/>
      <c r="HQ41" s="178"/>
      <c r="HR41" s="178"/>
      <c r="HS41" s="178"/>
      <c r="HT41" s="178"/>
      <c r="HU41" s="178"/>
      <c r="HV41" s="178"/>
      <c r="HW41" s="178"/>
      <c r="HX41" s="178"/>
      <c r="HY41" s="178"/>
      <c r="HZ41" s="178"/>
      <c r="IA41" s="178"/>
      <c r="IB41" s="178"/>
      <c r="IC41" s="178"/>
      <c r="ID41" s="178"/>
      <c r="IE41" s="178"/>
      <c r="IF41" s="178"/>
      <c r="IG41" s="178"/>
      <c r="IH41" s="178"/>
      <c r="II41" s="178"/>
    </row>
    <row r="42" s="170" customFormat="1" ht="43.2" spans="1:243">
      <c r="A42" s="195" t="s">
        <v>171</v>
      </c>
      <c r="B42" s="195" t="s">
        <v>264</v>
      </c>
      <c r="C42" s="206">
        <v>2013199</v>
      </c>
      <c r="D42" s="195" t="s">
        <v>260</v>
      </c>
      <c r="E42" s="207" t="s">
        <v>174</v>
      </c>
      <c r="F42" s="207" t="s">
        <v>265</v>
      </c>
      <c r="G42" s="208">
        <v>100000</v>
      </c>
      <c r="H42" s="209"/>
      <c r="I42" s="216"/>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DZ42" s="165"/>
      <c r="EA42" s="165"/>
      <c r="EB42" s="165"/>
      <c r="EC42" s="165"/>
      <c r="ED42" s="165"/>
      <c r="EE42" s="165"/>
      <c r="EF42" s="165"/>
      <c r="EG42" s="165"/>
      <c r="EH42" s="165"/>
      <c r="EI42" s="165"/>
      <c r="EJ42" s="165"/>
      <c r="EK42" s="165"/>
      <c r="EL42" s="165"/>
      <c r="EM42" s="165"/>
      <c r="EN42" s="165"/>
      <c r="EO42" s="165"/>
      <c r="EP42" s="165"/>
      <c r="EQ42" s="165"/>
      <c r="ER42" s="165"/>
      <c r="ES42" s="165"/>
      <c r="ET42" s="165"/>
      <c r="EU42" s="165"/>
      <c r="EV42" s="165"/>
      <c r="EW42" s="165"/>
      <c r="EX42" s="165"/>
      <c r="EY42" s="165"/>
      <c r="EZ42" s="165"/>
      <c r="FA42" s="165"/>
      <c r="FB42" s="165"/>
      <c r="FC42" s="165"/>
      <c r="FD42" s="165"/>
      <c r="FE42" s="165"/>
      <c r="FF42" s="165"/>
      <c r="FG42" s="165"/>
      <c r="FH42" s="165"/>
      <c r="FI42" s="165"/>
      <c r="FJ42" s="165"/>
      <c r="FK42" s="165"/>
      <c r="FL42" s="165"/>
      <c r="FM42" s="165"/>
      <c r="FN42" s="165"/>
      <c r="FO42" s="165"/>
      <c r="FP42" s="165"/>
      <c r="FQ42" s="165"/>
      <c r="FR42" s="165"/>
      <c r="FS42" s="165"/>
      <c r="FT42" s="165"/>
      <c r="FU42" s="165"/>
      <c r="FV42" s="165"/>
      <c r="FW42" s="165"/>
      <c r="FX42" s="165"/>
      <c r="FY42" s="165"/>
      <c r="FZ42" s="165"/>
      <c r="GA42" s="165"/>
      <c r="GB42" s="165"/>
      <c r="GC42" s="165"/>
      <c r="GD42" s="165"/>
      <c r="GE42" s="165"/>
      <c r="GF42" s="165"/>
      <c r="GG42" s="165"/>
      <c r="GH42" s="165"/>
      <c r="GI42" s="165"/>
      <c r="GJ42" s="165"/>
      <c r="GK42" s="165"/>
      <c r="GL42" s="165"/>
      <c r="GM42" s="165"/>
      <c r="GN42" s="165"/>
      <c r="GO42" s="165"/>
      <c r="GP42" s="165"/>
      <c r="GQ42" s="165"/>
      <c r="GR42" s="165"/>
      <c r="GS42" s="165"/>
      <c r="GT42" s="165"/>
      <c r="GU42" s="165"/>
      <c r="GV42" s="165"/>
      <c r="GW42" s="165"/>
      <c r="GX42" s="165"/>
      <c r="GY42" s="165"/>
      <c r="GZ42" s="165"/>
      <c r="HA42" s="165"/>
      <c r="HB42" s="165"/>
      <c r="HC42" s="165"/>
      <c r="HD42" s="165"/>
      <c r="HE42" s="165"/>
      <c r="HF42" s="165"/>
      <c r="HG42" s="165"/>
      <c r="HH42" s="165"/>
      <c r="HI42" s="165"/>
      <c r="HJ42" s="165"/>
      <c r="HK42" s="165"/>
      <c r="HL42" s="178"/>
      <c r="HM42" s="178"/>
      <c r="HN42" s="178"/>
      <c r="HO42" s="178"/>
      <c r="HP42" s="178"/>
      <c r="HQ42" s="178"/>
      <c r="HR42" s="178"/>
      <c r="HS42" s="178"/>
      <c r="HT42" s="178"/>
      <c r="HU42" s="178"/>
      <c r="HV42" s="178"/>
      <c r="HW42" s="178"/>
      <c r="HX42" s="178"/>
      <c r="HY42" s="178"/>
      <c r="HZ42" s="178"/>
      <c r="IA42" s="178"/>
      <c r="IB42" s="178"/>
      <c r="IC42" s="178"/>
      <c r="ID42" s="178"/>
      <c r="IE42" s="178"/>
      <c r="IF42" s="178"/>
      <c r="IG42" s="178"/>
      <c r="IH42" s="178"/>
      <c r="II42" s="178"/>
    </row>
    <row r="43" s="170" customFormat="1" ht="43.2" spans="1:243">
      <c r="A43" s="195" t="s">
        <v>171</v>
      </c>
      <c r="B43" s="195" t="s">
        <v>266</v>
      </c>
      <c r="C43" s="206">
        <v>2010301</v>
      </c>
      <c r="D43" s="195" t="s">
        <v>267</v>
      </c>
      <c r="E43" s="207" t="s">
        <v>174</v>
      </c>
      <c r="F43" s="207" t="s">
        <v>268</v>
      </c>
      <c r="G43" s="208">
        <v>100000</v>
      </c>
      <c r="H43" s="209"/>
      <c r="I43" s="216"/>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c r="EM43" s="165"/>
      <c r="EN43" s="165"/>
      <c r="EO43" s="165"/>
      <c r="EP43" s="165"/>
      <c r="EQ43" s="165"/>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c r="FP43" s="165"/>
      <c r="FQ43" s="165"/>
      <c r="FR43" s="165"/>
      <c r="FS43" s="165"/>
      <c r="FT43" s="165"/>
      <c r="FU43" s="165"/>
      <c r="FV43" s="165"/>
      <c r="FW43" s="165"/>
      <c r="FX43" s="165"/>
      <c r="FY43" s="165"/>
      <c r="FZ43" s="165"/>
      <c r="GA43" s="165"/>
      <c r="GB43" s="165"/>
      <c r="GC43" s="165"/>
      <c r="GD43" s="165"/>
      <c r="GE43" s="165"/>
      <c r="GF43" s="165"/>
      <c r="GG43" s="165"/>
      <c r="GH43" s="165"/>
      <c r="GI43" s="165"/>
      <c r="GJ43" s="165"/>
      <c r="GK43" s="165"/>
      <c r="GL43" s="165"/>
      <c r="GM43" s="165"/>
      <c r="GN43" s="165"/>
      <c r="GO43" s="165"/>
      <c r="GP43" s="165"/>
      <c r="GQ43" s="165"/>
      <c r="GR43" s="165"/>
      <c r="GS43" s="165"/>
      <c r="GT43" s="165"/>
      <c r="GU43" s="165"/>
      <c r="GV43" s="165"/>
      <c r="GW43" s="165"/>
      <c r="GX43" s="165"/>
      <c r="GY43" s="165"/>
      <c r="GZ43" s="165"/>
      <c r="HA43" s="165"/>
      <c r="HB43" s="165"/>
      <c r="HC43" s="165"/>
      <c r="HD43" s="165"/>
      <c r="HE43" s="165"/>
      <c r="HF43" s="165"/>
      <c r="HG43" s="165"/>
      <c r="HH43" s="165"/>
      <c r="HI43" s="165"/>
      <c r="HJ43" s="165"/>
      <c r="HK43" s="165"/>
      <c r="HL43" s="178"/>
      <c r="HM43" s="178"/>
      <c r="HN43" s="178"/>
      <c r="HO43" s="178"/>
      <c r="HP43" s="178"/>
      <c r="HQ43" s="178"/>
      <c r="HR43" s="178"/>
      <c r="HS43" s="178"/>
      <c r="HT43" s="178"/>
      <c r="HU43" s="178"/>
      <c r="HV43" s="178"/>
      <c r="HW43" s="178"/>
      <c r="HX43" s="178"/>
      <c r="HY43" s="178"/>
      <c r="HZ43" s="178"/>
      <c r="IA43" s="178"/>
      <c r="IB43" s="178"/>
      <c r="IC43" s="178"/>
      <c r="ID43" s="178"/>
      <c r="IE43" s="178"/>
      <c r="IF43" s="178"/>
      <c r="IG43" s="178"/>
      <c r="IH43" s="178"/>
      <c r="II43" s="178"/>
    </row>
    <row r="44" s="170" customFormat="1" ht="43.2" spans="1:243">
      <c r="A44" s="195" t="s">
        <v>171</v>
      </c>
      <c r="B44" s="195" t="s">
        <v>266</v>
      </c>
      <c r="C44" s="206">
        <v>2010301</v>
      </c>
      <c r="D44" s="195" t="s">
        <v>267</v>
      </c>
      <c r="E44" s="207" t="s">
        <v>174</v>
      </c>
      <c r="F44" s="207" t="s">
        <v>269</v>
      </c>
      <c r="G44" s="208">
        <v>162600</v>
      </c>
      <c r="H44" s="209"/>
      <c r="I44" s="216"/>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DZ44" s="165"/>
      <c r="EA44" s="165"/>
      <c r="EB44" s="165"/>
      <c r="EC44" s="165"/>
      <c r="ED44" s="165"/>
      <c r="EE44" s="165"/>
      <c r="EF44" s="165"/>
      <c r="EG44" s="165"/>
      <c r="EH44" s="165"/>
      <c r="EI44" s="165"/>
      <c r="EJ44" s="165"/>
      <c r="EK44" s="165"/>
      <c r="EL44" s="165"/>
      <c r="EM44" s="165"/>
      <c r="EN44" s="165"/>
      <c r="EO44" s="165"/>
      <c r="EP44" s="165"/>
      <c r="EQ44" s="165"/>
      <c r="ER44" s="165"/>
      <c r="ES44" s="165"/>
      <c r="ET44" s="165"/>
      <c r="EU44" s="165"/>
      <c r="EV44" s="165"/>
      <c r="EW44" s="165"/>
      <c r="EX44" s="165"/>
      <c r="EY44" s="165"/>
      <c r="EZ44" s="165"/>
      <c r="FA44" s="165"/>
      <c r="FB44" s="165"/>
      <c r="FC44" s="165"/>
      <c r="FD44" s="165"/>
      <c r="FE44" s="165"/>
      <c r="FF44" s="165"/>
      <c r="FG44" s="165"/>
      <c r="FH44" s="165"/>
      <c r="FI44" s="165"/>
      <c r="FJ44" s="165"/>
      <c r="FK44" s="165"/>
      <c r="FL44" s="165"/>
      <c r="FM44" s="165"/>
      <c r="FN44" s="165"/>
      <c r="FO44" s="165"/>
      <c r="FP44" s="165"/>
      <c r="FQ44" s="165"/>
      <c r="FR44" s="165"/>
      <c r="FS44" s="165"/>
      <c r="FT44" s="165"/>
      <c r="FU44" s="165"/>
      <c r="FV44" s="165"/>
      <c r="FW44" s="165"/>
      <c r="FX44" s="165"/>
      <c r="FY44" s="165"/>
      <c r="FZ44" s="165"/>
      <c r="GA44" s="165"/>
      <c r="GB44" s="165"/>
      <c r="GC44" s="165"/>
      <c r="GD44" s="165"/>
      <c r="GE44" s="165"/>
      <c r="GF44" s="165"/>
      <c r="GG44" s="165"/>
      <c r="GH44" s="165"/>
      <c r="GI44" s="165"/>
      <c r="GJ44" s="165"/>
      <c r="GK44" s="165"/>
      <c r="GL44" s="165"/>
      <c r="GM44" s="165"/>
      <c r="GN44" s="165"/>
      <c r="GO44" s="165"/>
      <c r="GP44" s="165"/>
      <c r="GQ44" s="165"/>
      <c r="GR44" s="165"/>
      <c r="GS44" s="165"/>
      <c r="GT44" s="165"/>
      <c r="GU44" s="165"/>
      <c r="GV44" s="165"/>
      <c r="GW44" s="165"/>
      <c r="GX44" s="165"/>
      <c r="GY44" s="165"/>
      <c r="GZ44" s="165"/>
      <c r="HA44" s="165"/>
      <c r="HB44" s="165"/>
      <c r="HC44" s="165"/>
      <c r="HD44" s="165"/>
      <c r="HE44" s="165"/>
      <c r="HF44" s="165"/>
      <c r="HG44" s="165"/>
      <c r="HH44" s="165"/>
      <c r="HI44" s="165"/>
      <c r="HJ44" s="165"/>
      <c r="HK44" s="165"/>
      <c r="HL44" s="178"/>
      <c r="HM44" s="178"/>
      <c r="HN44" s="178"/>
      <c r="HO44" s="178"/>
      <c r="HP44" s="178"/>
      <c r="HQ44" s="178"/>
      <c r="HR44" s="178"/>
      <c r="HS44" s="178"/>
      <c r="HT44" s="178"/>
      <c r="HU44" s="178"/>
      <c r="HV44" s="178"/>
      <c r="HW44" s="178"/>
      <c r="HX44" s="178"/>
      <c r="HY44" s="178"/>
      <c r="HZ44" s="178"/>
      <c r="IA44" s="178"/>
      <c r="IB44" s="178"/>
      <c r="IC44" s="178"/>
      <c r="ID44" s="178"/>
      <c r="IE44" s="178"/>
      <c r="IF44" s="178"/>
      <c r="IG44" s="178"/>
      <c r="IH44" s="178"/>
      <c r="II44" s="178"/>
    </row>
    <row r="45" s="170" customFormat="1" ht="35" customHeight="1" spans="1:243">
      <c r="A45" s="195" t="s">
        <v>171</v>
      </c>
      <c r="B45" s="195" t="s">
        <v>270</v>
      </c>
      <c r="C45" s="206">
        <v>2040607</v>
      </c>
      <c r="D45" s="195" t="s">
        <v>271</v>
      </c>
      <c r="E45" s="207" t="s">
        <v>174</v>
      </c>
      <c r="F45" s="207" t="s">
        <v>272</v>
      </c>
      <c r="G45" s="208">
        <v>100000</v>
      </c>
      <c r="H45" s="209"/>
      <c r="I45" s="216"/>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c r="DY45" s="165"/>
      <c r="DZ45" s="165"/>
      <c r="EA45" s="165"/>
      <c r="EB45" s="165"/>
      <c r="EC45" s="165"/>
      <c r="ED45" s="165"/>
      <c r="EE45" s="165"/>
      <c r="EF45" s="165"/>
      <c r="EG45" s="165"/>
      <c r="EH45" s="165"/>
      <c r="EI45" s="165"/>
      <c r="EJ45" s="165"/>
      <c r="EK45" s="165"/>
      <c r="EL45" s="165"/>
      <c r="EM45" s="165"/>
      <c r="EN45" s="165"/>
      <c r="EO45" s="165"/>
      <c r="EP45" s="165"/>
      <c r="EQ45" s="165"/>
      <c r="ER45" s="165"/>
      <c r="ES45" s="165"/>
      <c r="ET45" s="165"/>
      <c r="EU45" s="165"/>
      <c r="EV45" s="165"/>
      <c r="EW45" s="165"/>
      <c r="EX45" s="165"/>
      <c r="EY45" s="165"/>
      <c r="EZ45" s="165"/>
      <c r="FA45" s="165"/>
      <c r="FB45" s="165"/>
      <c r="FC45" s="165"/>
      <c r="FD45" s="165"/>
      <c r="FE45" s="165"/>
      <c r="FF45" s="165"/>
      <c r="FG45" s="165"/>
      <c r="FH45" s="165"/>
      <c r="FI45" s="165"/>
      <c r="FJ45" s="165"/>
      <c r="FK45" s="165"/>
      <c r="FL45" s="165"/>
      <c r="FM45" s="165"/>
      <c r="FN45" s="165"/>
      <c r="FO45" s="165"/>
      <c r="FP45" s="165"/>
      <c r="FQ45" s="165"/>
      <c r="FR45" s="165"/>
      <c r="FS45" s="165"/>
      <c r="FT45" s="165"/>
      <c r="FU45" s="165"/>
      <c r="FV45" s="165"/>
      <c r="FW45" s="165"/>
      <c r="FX45" s="165"/>
      <c r="FY45" s="165"/>
      <c r="FZ45" s="165"/>
      <c r="GA45" s="165"/>
      <c r="GB45" s="165"/>
      <c r="GC45" s="165"/>
      <c r="GD45" s="165"/>
      <c r="GE45" s="165"/>
      <c r="GF45" s="165"/>
      <c r="GG45" s="165"/>
      <c r="GH45" s="165"/>
      <c r="GI45" s="165"/>
      <c r="GJ45" s="165"/>
      <c r="GK45" s="165"/>
      <c r="GL45" s="165"/>
      <c r="GM45" s="165"/>
      <c r="GN45" s="165"/>
      <c r="GO45" s="165"/>
      <c r="GP45" s="165"/>
      <c r="GQ45" s="165"/>
      <c r="GR45" s="165"/>
      <c r="GS45" s="165"/>
      <c r="GT45" s="165"/>
      <c r="GU45" s="165"/>
      <c r="GV45" s="165"/>
      <c r="GW45" s="165"/>
      <c r="GX45" s="165"/>
      <c r="GY45" s="165"/>
      <c r="GZ45" s="165"/>
      <c r="HA45" s="165"/>
      <c r="HB45" s="165"/>
      <c r="HC45" s="165"/>
      <c r="HD45" s="165"/>
      <c r="HE45" s="165"/>
      <c r="HF45" s="165"/>
      <c r="HG45" s="165"/>
      <c r="HH45" s="165"/>
      <c r="HI45" s="165"/>
      <c r="HJ45" s="165"/>
      <c r="HK45" s="165"/>
      <c r="HL45" s="178"/>
      <c r="HM45" s="178"/>
      <c r="HN45" s="178"/>
      <c r="HO45" s="178"/>
      <c r="HP45" s="178"/>
      <c r="HQ45" s="178"/>
      <c r="HR45" s="178"/>
      <c r="HS45" s="178"/>
      <c r="HT45" s="178"/>
      <c r="HU45" s="178"/>
      <c r="HV45" s="178"/>
      <c r="HW45" s="178"/>
      <c r="HX45" s="178"/>
      <c r="HY45" s="178"/>
      <c r="HZ45" s="178"/>
      <c r="IA45" s="178"/>
      <c r="IB45" s="178"/>
      <c r="IC45" s="178"/>
      <c r="ID45" s="178"/>
      <c r="IE45" s="178"/>
      <c r="IF45" s="178"/>
      <c r="IG45" s="178"/>
      <c r="IH45" s="178"/>
      <c r="II45" s="178"/>
    </row>
    <row r="46" s="170" customFormat="1" ht="35" customHeight="1" spans="1:243">
      <c r="A46" s="195" t="s">
        <v>171</v>
      </c>
      <c r="B46" s="195" t="s">
        <v>270</v>
      </c>
      <c r="C46" s="206">
        <v>2040699</v>
      </c>
      <c r="D46" s="195" t="s">
        <v>273</v>
      </c>
      <c r="E46" s="207" t="s">
        <v>174</v>
      </c>
      <c r="F46" s="207" t="s">
        <v>274</v>
      </c>
      <c r="G46" s="208">
        <v>245000</v>
      </c>
      <c r="H46" s="209"/>
      <c r="I46" s="216"/>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c r="FY46" s="165"/>
      <c r="FZ46" s="165"/>
      <c r="GA46" s="165"/>
      <c r="GB46" s="165"/>
      <c r="GC46" s="165"/>
      <c r="GD46" s="165"/>
      <c r="GE46" s="165"/>
      <c r="GF46" s="165"/>
      <c r="GG46" s="165"/>
      <c r="GH46" s="165"/>
      <c r="GI46" s="165"/>
      <c r="GJ46" s="165"/>
      <c r="GK46" s="165"/>
      <c r="GL46" s="165"/>
      <c r="GM46" s="165"/>
      <c r="GN46" s="165"/>
      <c r="GO46" s="165"/>
      <c r="GP46" s="165"/>
      <c r="GQ46" s="165"/>
      <c r="GR46" s="165"/>
      <c r="GS46" s="165"/>
      <c r="GT46" s="165"/>
      <c r="GU46" s="165"/>
      <c r="GV46" s="165"/>
      <c r="GW46" s="165"/>
      <c r="GX46" s="165"/>
      <c r="GY46" s="165"/>
      <c r="GZ46" s="165"/>
      <c r="HA46" s="165"/>
      <c r="HB46" s="165"/>
      <c r="HC46" s="165"/>
      <c r="HD46" s="165"/>
      <c r="HE46" s="165"/>
      <c r="HF46" s="165"/>
      <c r="HG46" s="165"/>
      <c r="HH46" s="165"/>
      <c r="HI46" s="165"/>
      <c r="HJ46" s="165"/>
      <c r="HK46" s="165"/>
      <c r="HL46" s="178"/>
      <c r="HM46" s="178"/>
      <c r="HN46" s="178"/>
      <c r="HO46" s="178"/>
      <c r="HP46" s="178"/>
      <c r="HQ46" s="178"/>
      <c r="HR46" s="178"/>
      <c r="HS46" s="178"/>
      <c r="HT46" s="178"/>
      <c r="HU46" s="178"/>
      <c r="HV46" s="178"/>
      <c r="HW46" s="178"/>
      <c r="HX46" s="178"/>
      <c r="HY46" s="178"/>
      <c r="HZ46" s="178"/>
      <c r="IA46" s="178"/>
      <c r="IB46" s="178"/>
      <c r="IC46" s="178"/>
      <c r="ID46" s="178"/>
      <c r="IE46" s="178"/>
      <c r="IF46" s="178"/>
      <c r="IG46" s="178"/>
      <c r="IH46" s="178"/>
      <c r="II46" s="178"/>
    </row>
    <row r="47" s="170" customFormat="1" ht="35" customHeight="1" spans="1:243">
      <c r="A47" s="195" t="s">
        <v>171</v>
      </c>
      <c r="B47" s="195" t="s">
        <v>270</v>
      </c>
      <c r="C47" s="206">
        <v>2040699</v>
      </c>
      <c r="D47" s="195" t="s">
        <v>273</v>
      </c>
      <c r="E47" s="207" t="s">
        <v>174</v>
      </c>
      <c r="F47" s="207" t="s">
        <v>275</v>
      </c>
      <c r="G47" s="208">
        <v>325220.48</v>
      </c>
      <c r="H47" s="209"/>
      <c r="I47" s="216"/>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c r="FY47" s="165"/>
      <c r="FZ47" s="165"/>
      <c r="GA47" s="165"/>
      <c r="GB47" s="165"/>
      <c r="GC47" s="165"/>
      <c r="GD47" s="165"/>
      <c r="GE47" s="165"/>
      <c r="GF47" s="165"/>
      <c r="GG47" s="165"/>
      <c r="GH47" s="165"/>
      <c r="GI47" s="165"/>
      <c r="GJ47" s="165"/>
      <c r="GK47" s="165"/>
      <c r="GL47" s="165"/>
      <c r="GM47" s="165"/>
      <c r="GN47" s="165"/>
      <c r="GO47" s="165"/>
      <c r="GP47" s="165"/>
      <c r="GQ47" s="165"/>
      <c r="GR47" s="165"/>
      <c r="GS47" s="165"/>
      <c r="GT47" s="165"/>
      <c r="GU47" s="165"/>
      <c r="GV47" s="165"/>
      <c r="GW47" s="165"/>
      <c r="GX47" s="165"/>
      <c r="GY47" s="165"/>
      <c r="GZ47" s="165"/>
      <c r="HA47" s="165"/>
      <c r="HB47" s="165"/>
      <c r="HC47" s="165"/>
      <c r="HD47" s="165"/>
      <c r="HE47" s="165"/>
      <c r="HF47" s="165"/>
      <c r="HG47" s="165"/>
      <c r="HH47" s="165"/>
      <c r="HI47" s="165"/>
      <c r="HJ47" s="165"/>
      <c r="HK47" s="165"/>
      <c r="HL47" s="178"/>
      <c r="HM47" s="178"/>
      <c r="HN47" s="178"/>
      <c r="HO47" s="178"/>
      <c r="HP47" s="178"/>
      <c r="HQ47" s="178"/>
      <c r="HR47" s="178"/>
      <c r="HS47" s="178"/>
      <c r="HT47" s="178"/>
      <c r="HU47" s="178"/>
      <c r="HV47" s="178"/>
      <c r="HW47" s="178"/>
      <c r="HX47" s="178"/>
      <c r="HY47" s="178"/>
      <c r="HZ47" s="178"/>
      <c r="IA47" s="178"/>
      <c r="IB47" s="178"/>
      <c r="IC47" s="178"/>
      <c r="ID47" s="178"/>
      <c r="IE47" s="178"/>
      <c r="IF47" s="178"/>
      <c r="IG47" s="178"/>
      <c r="IH47" s="178"/>
      <c r="II47" s="178"/>
    </row>
    <row r="48" s="170" customFormat="1" ht="35" customHeight="1" spans="1:243">
      <c r="A48" s="195" t="s">
        <v>171</v>
      </c>
      <c r="B48" s="195" t="s">
        <v>276</v>
      </c>
      <c r="C48" s="206">
        <v>2040199</v>
      </c>
      <c r="D48" s="195" t="s">
        <v>277</v>
      </c>
      <c r="E48" s="207" t="s">
        <v>174</v>
      </c>
      <c r="F48" s="207" t="s">
        <v>278</v>
      </c>
      <c r="G48" s="208">
        <v>160000</v>
      </c>
      <c r="H48" s="209"/>
      <c r="I48" s="216"/>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5"/>
      <c r="GF48" s="165"/>
      <c r="GG48" s="165"/>
      <c r="GH48" s="165"/>
      <c r="GI48" s="165"/>
      <c r="GJ48" s="165"/>
      <c r="GK48" s="165"/>
      <c r="GL48" s="165"/>
      <c r="GM48" s="165"/>
      <c r="GN48" s="165"/>
      <c r="GO48" s="165"/>
      <c r="GP48" s="165"/>
      <c r="GQ48" s="165"/>
      <c r="GR48" s="165"/>
      <c r="GS48" s="165"/>
      <c r="GT48" s="165"/>
      <c r="GU48" s="165"/>
      <c r="GV48" s="165"/>
      <c r="GW48" s="165"/>
      <c r="GX48" s="165"/>
      <c r="GY48" s="165"/>
      <c r="GZ48" s="165"/>
      <c r="HA48" s="165"/>
      <c r="HB48" s="165"/>
      <c r="HC48" s="165"/>
      <c r="HD48" s="165"/>
      <c r="HE48" s="165"/>
      <c r="HF48" s="165"/>
      <c r="HG48" s="165"/>
      <c r="HH48" s="165"/>
      <c r="HI48" s="165"/>
      <c r="HJ48" s="165"/>
      <c r="HK48" s="165"/>
      <c r="HL48" s="178"/>
      <c r="HM48" s="178"/>
      <c r="HN48" s="178"/>
      <c r="HO48" s="178"/>
      <c r="HP48" s="178"/>
      <c r="HQ48" s="178"/>
      <c r="HR48" s="178"/>
      <c r="HS48" s="178"/>
      <c r="HT48" s="178"/>
      <c r="HU48" s="178"/>
      <c r="HV48" s="178"/>
      <c r="HW48" s="178"/>
      <c r="HX48" s="178"/>
      <c r="HY48" s="178"/>
      <c r="HZ48" s="178"/>
      <c r="IA48" s="178"/>
      <c r="IB48" s="178"/>
      <c r="IC48" s="178"/>
      <c r="ID48" s="178"/>
      <c r="IE48" s="178"/>
      <c r="IF48" s="178"/>
      <c r="IG48" s="178"/>
      <c r="IH48" s="178"/>
      <c r="II48" s="178"/>
    </row>
    <row r="49" s="170" customFormat="1" ht="35" customHeight="1" spans="1:243">
      <c r="A49" s="195" t="s">
        <v>171</v>
      </c>
      <c r="B49" s="195" t="s">
        <v>279</v>
      </c>
      <c r="C49" s="206">
        <v>2013399</v>
      </c>
      <c r="D49" s="195" t="s">
        <v>252</v>
      </c>
      <c r="E49" s="207" t="s">
        <v>174</v>
      </c>
      <c r="F49" s="207" t="s">
        <v>280</v>
      </c>
      <c r="G49" s="208">
        <v>100000</v>
      </c>
      <c r="H49" s="209"/>
      <c r="I49" s="216"/>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78"/>
      <c r="HM49" s="178"/>
      <c r="HN49" s="178"/>
      <c r="HO49" s="178"/>
      <c r="HP49" s="178"/>
      <c r="HQ49" s="178"/>
      <c r="HR49" s="178"/>
      <c r="HS49" s="178"/>
      <c r="HT49" s="178"/>
      <c r="HU49" s="178"/>
      <c r="HV49" s="178"/>
      <c r="HW49" s="178"/>
      <c r="HX49" s="178"/>
      <c r="HY49" s="178"/>
      <c r="HZ49" s="178"/>
      <c r="IA49" s="178"/>
      <c r="IB49" s="178"/>
      <c r="IC49" s="178"/>
      <c r="ID49" s="178"/>
      <c r="IE49" s="178"/>
      <c r="IF49" s="178"/>
      <c r="IG49" s="178"/>
      <c r="IH49" s="178"/>
      <c r="II49" s="178"/>
    </row>
    <row r="50" s="170" customFormat="1" ht="35" customHeight="1" spans="1:243">
      <c r="A50" s="195" t="s">
        <v>171</v>
      </c>
      <c r="B50" s="195" t="s">
        <v>281</v>
      </c>
      <c r="C50" s="206">
        <v>2013399</v>
      </c>
      <c r="D50" s="195" t="s">
        <v>252</v>
      </c>
      <c r="E50" s="207" t="s">
        <v>174</v>
      </c>
      <c r="F50" s="207" t="s">
        <v>282</v>
      </c>
      <c r="G50" s="208">
        <v>168930</v>
      </c>
      <c r="H50" s="209"/>
      <c r="I50" s="216"/>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78"/>
      <c r="HM50" s="178"/>
      <c r="HN50" s="178"/>
      <c r="HO50" s="178"/>
      <c r="HP50" s="178"/>
      <c r="HQ50" s="178"/>
      <c r="HR50" s="178"/>
      <c r="HS50" s="178"/>
      <c r="HT50" s="178"/>
      <c r="HU50" s="178"/>
      <c r="HV50" s="178"/>
      <c r="HW50" s="178"/>
      <c r="HX50" s="178"/>
      <c r="HY50" s="178"/>
      <c r="HZ50" s="178"/>
      <c r="IA50" s="178"/>
      <c r="IB50" s="178"/>
      <c r="IC50" s="178"/>
      <c r="ID50" s="178"/>
      <c r="IE50" s="178"/>
      <c r="IF50" s="178"/>
      <c r="IG50" s="178"/>
      <c r="IH50" s="178"/>
      <c r="II50" s="178"/>
    </row>
    <row r="51" s="170" customFormat="1" ht="35" customHeight="1" spans="1:243">
      <c r="A51" s="195" t="s">
        <v>171</v>
      </c>
      <c r="B51" s="195" t="s">
        <v>281</v>
      </c>
      <c r="C51" s="206">
        <v>2013399</v>
      </c>
      <c r="D51" s="195" t="s">
        <v>252</v>
      </c>
      <c r="E51" s="207" t="s">
        <v>174</v>
      </c>
      <c r="F51" s="207" t="s">
        <v>283</v>
      </c>
      <c r="G51" s="208">
        <v>30000</v>
      </c>
      <c r="H51" s="209"/>
      <c r="I51" s="216"/>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5"/>
      <c r="DF51" s="165"/>
      <c r="DG51" s="165"/>
      <c r="DH51" s="165"/>
      <c r="DI51" s="165"/>
      <c r="DJ51" s="165"/>
      <c r="DK51" s="165"/>
      <c r="DL51" s="165"/>
      <c r="DM51" s="165"/>
      <c r="DN51" s="165"/>
      <c r="DO51" s="165"/>
      <c r="DP51" s="165"/>
      <c r="DQ51" s="165"/>
      <c r="DR51" s="165"/>
      <c r="DS51" s="165"/>
      <c r="DT51" s="165"/>
      <c r="DU51" s="165"/>
      <c r="DV51" s="165"/>
      <c r="DW51" s="165"/>
      <c r="DX51" s="165"/>
      <c r="DY51" s="165"/>
      <c r="DZ51" s="165"/>
      <c r="EA51" s="165"/>
      <c r="EB51" s="165"/>
      <c r="EC51" s="165"/>
      <c r="ED51" s="165"/>
      <c r="EE51" s="165"/>
      <c r="EF51" s="165"/>
      <c r="EG51" s="165"/>
      <c r="EH51" s="165"/>
      <c r="EI51" s="165"/>
      <c r="EJ51" s="165"/>
      <c r="EK51" s="165"/>
      <c r="EL51" s="165"/>
      <c r="EM51" s="165"/>
      <c r="EN51" s="165"/>
      <c r="EO51" s="165"/>
      <c r="EP51" s="165"/>
      <c r="EQ51" s="165"/>
      <c r="ER51" s="165"/>
      <c r="ES51" s="165"/>
      <c r="ET51" s="165"/>
      <c r="EU51" s="165"/>
      <c r="EV51" s="165"/>
      <c r="EW51" s="165"/>
      <c r="EX51" s="165"/>
      <c r="EY51" s="165"/>
      <c r="EZ51" s="165"/>
      <c r="FA51" s="165"/>
      <c r="FB51" s="165"/>
      <c r="FC51" s="165"/>
      <c r="FD51" s="165"/>
      <c r="FE51" s="165"/>
      <c r="FF51" s="165"/>
      <c r="FG51" s="165"/>
      <c r="FH51" s="165"/>
      <c r="FI51" s="165"/>
      <c r="FJ51" s="165"/>
      <c r="FK51" s="165"/>
      <c r="FL51" s="165"/>
      <c r="FM51" s="165"/>
      <c r="FN51" s="165"/>
      <c r="FO51" s="165"/>
      <c r="FP51" s="165"/>
      <c r="FQ51" s="165"/>
      <c r="FR51" s="165"/>
      <c r="FS51" s="165"/>
      <c r="FT51" s="165"/>
      <c r="FU51" s="165"/>
      <c r="FV51" s="165"/>
      <c r="FW51" s="165"/>
      <c r="FX51" s="165"/>
      <c r="FY51" s="165"/>
      <c r="FZ51" s="165"/>
      <c r="GA51" s="165"/>
      <c r="GB51" s="165"/>
      <c r="GC51" s="165"/>
      <c r="GD51" s="165"/>
      <c r="GE51" s="165"/>
      <c r="GF51" s="165"/>
      <c r="GG51" s="165"/>
      <c r="GH51" s="165"/>
      <c r="GI51" s="165"/>
      <c r="GJ51" s="165"/>
      <c r="GK51" s="165"/>
      <c r="GL51" s="165"/>
      <c r="GM51" s="165"/>
      <c r="GN51" s="165"/>
      <c r="GO51" s="165"/>
      <c r="GP51" s="165"/>
      <c r="GQ51" s="165"/>
      <c r="GR51" s="165"/>
      <c r="GS51" s="165"/>
      <c r="GT51" s="165"/>
      <c r="GU51" s="165"/>
      <c r="GV51" s="165"/>
      <c r="GW51" s="165"/>
      <c r="GX51" s="165"/>
      <c r="GY51" s="165"/>
      <c r="GZ51" s="165"/>
      <c r="HA51" s="165"/>
      <c r="HB51" s="165"/>
      <c r="HC51" s="165"/>
      <c r="HD51" s="165"/>
      <c r="HE51" s="165"/>
      <c r="HF51" s="165"/>
      <c r="HG51" s="165"/>
      <c r="HH51" s="165"/>
      <c r="HI51" s="165"/>
      <c r="HJ51" s="165"/>
      <c r="HK51" s="165"/>
      <c r="HL51" s="178"/>
      <c r="HM51" s="178"/>
      <c r="HN51" s="178"/>
      <c r="HO51" s="178"/>
      <c r="HP51" s="178"/>
      <c r="HQ51" s="178"/>
      <c r="HR51" s="178"/>
      <c r="HS51" s="178"/>
      <c r="HT51" s="178"/>
      <c r="HU51" s="178"/>
      <c r="HV51" s="178"/>
      <c r="HW51" s="178"/>
      <c r="HX51" s="178"/>
      <c r="HY51" s="178"/>
      <c r="HZ51" s="178"/>
      <c r="IA51" s="178"/>
      <c r="IB51" s="178"/>
      <c r="IC51" s="178"/>
      <c r="ID51" s="178"/>
      <c r="IE51" s="178"/>
      <c r="IF51" s="178"/>
      <c r="IG51" s="178"/>
      <c r="IH51" s="178"/>
      <c r="II51" s="178"/>
    </row>
    <row r="52" s="170" customFormat="1" ht="35" customHeight="1" spans="1:243">
      <c r="A52" s="195" t="s">
        <v>171</v>
      </c>
      <c r="B52" s="195" t="s">
        <v>281</v>
      </c>
      <c r="C52" s="206">
        <v>2013399</v>
      </c>
      <c r="D52" s="195" t="s">
        <v>252</v>
      </c>
      <c r="E52" s="207" t="s">
        <v>174</v>
      </c>
      <c r="F52" s="207" t="s">
        <v>284</v>
      </c>
      <c r="G52" s="208">
        <v>3000000</v>
      </c>
      <c r="H52" s="209"/>
      <c r="I52" s="216"/>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c r="FY52" s="165"/>
      <c r="FZ52" s="165"/>
      <c r="GA52" s="165"/>
      <c r="GB52" s="165"/>
      <c r="GC52" s="165"/>
      <c r="GD52" s="165"/>
      <c r="GE52" s="165"/>
      <c r="GF52" s="165"/>
      <c r="GG52" s="165"/>
      <c r="GH52" s="165"/>
      <c r="GI52" s="165"/>
      <c r="GJ52" s="165"/>
      <c r="GK52" s="165"/>
      <c r="GL52" s="165"/>
      <c r="GM52" s="165"/>
      <c r="GN52" s="165"/>
      <c r="GO52" s="165"/>
      <c r="GP52" s="165"/>
      <c r="GQ52" s="165"/>
      <c r="GR52" s="165"/>
      <c r="GS52" s="165"/>
      <c r="GT52" s="165"/>
      <c r="GU52" s="165"/>
      <c r="GV52" s="165"/>
      <c r="GW52" s="165"/>
      <c r="GX52" s="165"/>
      <c r="GY52" s="165"/>
      <c r="GZ52" s="165"/>
      <c r="HA52" s="165"/>
      <c r="HB52" s="165"/>
      <c r="HC52" s="165"/>
      <c r="HD52" s="165"/>
      <c r="HE52" s="165"/>
      <c r="HF52" s="165"/>
      <c r="HG52" s="165"/>
      <c r="HH52" s="165"/>
      <c r="HI52" s="165"/>
      <c r="HJ52" s="165"/>
      <c r="HK52" s="165"/>
      <c r="HL52" s="178"/>
      <c r="HM52" s="178"/>
      <c r="HN52" s="178"/>
      <c r="HO52" s="178"/>
      <c r="HP52" s="178"/>
      <c r="HQ52" s="178"/>
      <c r="HR52" s="178"/>
      <c r="HS52" s="178"/>
      <c r="HT52" s="178"/>
      <c r="HU52" s="178"/>
      <c r="HV52" s="178"/>
      <c r="HW52" s="178"/>
      <c r="HX52" s="178"/>
      <c r="HY52" s="178"/>
      <c r="HZ52" s="178"/>
      <c r="IA52" s="178"/>
      <c r="IB52" s="178"/>
      <c r="IC52" s="178"/>
      <c r="ID52" s="178"/>
      <c r="IE52" s="178"/>
      <c r="IF52" s="178"/>
      <c r="IG52" s="178"/>
      <c r="IH52" s="178"/>
      <c r="II52" s="178"/>
    </row>
    <row r="53" s="170" customFormat="1" ht="35" customHeight="1" spans="1:243">
      <c r="A53" s="195" t="s">
        <v>171</v>
      </c>
      <c r="B53" s="195" t="s">
        <v>281</v>
      </c>
      <c r="C53" s="206">
        <v>2013399</v>
      </c>
      <c r="D53" s="195" t="s">
        <v>252</v>
      </c>
      <c r="E53" s="207" t="s">
        <v>174</v>
      </c>
      <c r="F53" s="207" t="s">
        <v>285</v>
      </c>
      <c r="G53" s="208">
        <v>248000</v>
      </c>
      <c r="H53" s="209"/>
      <c r="I53" s="216"/>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5"/>
      <c r="GF53" s="165"/>
      <c r="GG53" s="165"/>
      <c r="GH53" s="165"/>
      <c r="GI53" s="165"/>
      <c r="GJ53" s="165"/>
      <c r="GK53" s="165"/>
      <c r="GL53" s="165"/>
      <c r="GM53" s="165"/>
      <c r="GN53" s="165"/>
      <c r="GO53" s="165"/>
      <c r="GP53" s="165"/>
      <c r="GQ53" s="165"/>
      <c r="GR53" s="165"/>
      <c r="GS53" s="165"/>
      <c r="GT53" s="165"/>
      <c r="GU53" s="165"/>
      <c r="GV53" s="165"/>
      <c r="GW53" s="165"/>
      <c r="GX53" s="165"/>
      <c r="GY53" s="165"/>
      <c r="GZ53" s="165"/>
      <c r="HA53" s="165"/>
      <c r="HB53" s="165"/>
      <c r="HC53" s="165"/>
      <c r="HD53" s="165"/>
      <c r="HE53" s="165"/>
      <c r="HF53" s="165"/>
      <c r="HG53" s="165"/>
      <c r="HH53" s="165"/>
      <c r="HI53" s="165"/>
      <c r="HJ53" s="165"/>
      <c r="HK53" s="165"/>
      <c r="HL53" s="178"/>
      <c r="HM53" s="178"/>
      <c r="HN53" s="178"/>
      <c r="HO53" s="178"/>
      <c r="HP53" s="178"/>
      <c r="HQ53" s="178"/>
      <c r="HR53" s="178"/>
      <c r="HS53" s="178"/>
      <c r="HT53" s="178"/>
      <c r="HU53" s="178"/>
      <c r="HV53" s="178"/>
      <c r="HW53" s="178"/>
      <c r="HX53" s="178"/>
      <c r="HY53" s="178"/>
      <c r="HZ53" s="178"/>
      <c r="IA53" s="178"/>
      <c r="IB53" s="178"/>
      <c r="IC53" s="178"/>
      <c r="ID53" s="178"/>
      <c r="IE53" s="178"/>
      <c r="IF53" s="178"/>
      <c r="IG53" s="178"/>
      <c r="IH53" s="178"/>
      <c r="II53" s="178"/>
    </row>
    <row r="54" s="170" customFormat="1" ht="35" customHeight="1" spans="1:243">
      <c r="A54" s="195" t="s">
        <v>171</v>
      </c>
      <c r="B54" s="195" t="s">
        <v>281</v>
      </c>
      <c r="C54" s="206">
        <v>2130499</v>
      </c>
      <c r="D54" s="195" t="s">
        <v>286</v>
      </c>
      <c r="E54" s="207" t="s">
        <v>174</v>
      </c>
      <c r="F54" s="207" t="s">
        <v>287</v>
      </c>
      <c r="G54" s="208">
        <v>84850</v>
      </c>
      <c r="H54" s="209"/>
      <c r="I54" s="216"/>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78"/>
      <c r="HM54" s="178"/>
      <c r="HN54" s="178"/>
      <c r="HO54" s="178"/>
      <c r="HP54" s="178"/>
      <c r="HQ54" s="178"/>
      <c r="HR54" s="178"/>
      <c r="HS54" s="178"/>
      <c r="HT54" s="178"/>
      <c r="HU54" s="178"/>
      <c r="HV54" s="178"/>
      <c r="HW54" s="178"/>
      <c r="HX54" s="178"/>
      <c r="HY54" s="178"/>
      <c r="HZ54" s="178"/>
      <c r="IA54" s="178"/>
      <c r="IB54" s="178"/>
      <c r="IC54" s="178"/>
      <c r="ID54" s="178"/>
      <c r="IE54" s="178"/>
      <c r="IF54" s="178"/>
      <c r="IG54" s="178"/>
      <c r="IH54" s="178"/>
      <c r="II54" s="178"/>
    </row>
    <row r="55" s="170" customFormat="1" ht="45" customHeight="1" spans="1:243">
      <c r="A55" s="195" t="s">
        <v>171</v>
      </c>
      <c r="B55" s="195" t="s">
        <v>288</v>
      </c>
      <c r="C55" s="206">
        <v>2010399</v>
      </c>
      <c r="D55" s="195" t="s">
        <v>177</v>
      </c>
      <c r="E55" s="207" t="s">
        <v>174</v>
      </c>
      <c r="F55" s="207" t="s">
        <v>289</v>
      </c>
      <c r="G55" s="208">
        <v>50000</v>
      </c>
      <c r="H55" s="209"/>
      <c r="I55" s="216"/>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5"/>
      <c r="GF55" s="165"/>
      <c r="GG55" s="165"/>
      <c r="GH55" s="165"/>
      <c r="GI55" s="165"/>
      <c r="GJ55" s="165"/>
      <c r="GK55" s="165"/>
      <c r="GL55" s="165"/>
      <c r="GM55" s="165"/>
      <c r="GN55" s="165"/>
      <c r="GO55" s="165"/>
      <c r="GP55" s="165"/>
      <c r="GQ55" s="165"/>
      <c r="GR55" s="165"/>
      <c r="GS55" s="165"/>
      <c r="GT55" s="165"/>
      <c r="GU55" s="165"/>
      <c r="GV55" s="165"/>
      <c r="GW55" s="165"/>
      <c r="GX55" s="165"/>
      <c r="GY55" s="165"/>
      <c r="GZ55" s="165"/>
      <c r="HA55" s="165"/>
      <c r="HB55" s="165"/>
      <c r="HC55" s="165"/>
      <c r="HD55" s="165"/>
      <c r="HE55" s="165"/>
      <c r="HF55" s="165"/>
      <c r="HG55" s="165"/>
      <c r="HH55" s="165"/>
      <c r="HI55" s="165"/>
      <c r="HJ55" s="165"/>
      <c r="HK55" s="165"/>
      <c r="HL55" s="178"/>
      <c r="HM55" s="178"/>
      <c r="HN55" s="178"/>
      <c r="HO55" s="178"/>
      <c r="HP55" s="178"/>
      <c r="HQ55" s="178"/>
      <c r="HR55" s="178"/>
      <c r="HS55" s="178"/>
      <c r="HT55" s="178"/>
      <c r="HU55" s="178"/>
      <c r="HV55" s="178"/>
      <c r="HW55" s="178"/>
      <c r="HX55" s="178"/>
      <c r="HY55" s="178"/>
      <c r="HZ55" s="178"/>
      <c r="IA55" s="178"/>
      <c r="IB55" s="178"/>
      <c r="IC55" s="178"/>
      <c r="ID55" s="178"/>
      <c r="IE55" s="178"/>
      <c r="IF55" s="178"/>
      <c r="IG55" s="178"/>
      <c r="IH55" s="178"/>
      <c r="II55" s="178"/>
    </row>
    <row r="56" s="170" customFormat="1" ht="45" customHeight="1" spans="1:243">
      <c r="A56" s="195" t="s">
        <v>171</v>
      </c>
      <c r="B56" s="195" t="s">
        <v>290</v>
      </c>
      <c r="C56" s="206">
        <v>2013199</v>
      </c>
      <c r="D56" s="195" t="s">
        <v>260</v>
      </c>
      <c r="E56" s="207" t="s">
        <v>174</v>
      </c>
      <c r="F56" s="207" t="s">
        <v>291</v>
      </c>
      <c r="G56" s="208">
        <v>242550</v>
      </c>
      <c r="H56" s="209"/>
      <c r="I56" s="216"/>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c r="EM56" s="165"/>
      <c r="EN56" s="165"/>
      <c r="EO56" s="165"/>
      <c r="EP56" s="165"/>
      <c r="EQ56" s="165"/>
      <c r="ER56" s="165"/>
      <c r="ES56" s="165"/>
      <c r="ET56" s="165"/>
      <c r="EU56" s="165"/>
      <c r="EV56" s="165"/>
      <c r="EW56" s="165"/>
      <c r="EX56" s="165"/>
      <c r="EY56" s="165"/>
      <c r="EZ56" s="165"/>
      <c r="FA56" s="165"/>
      <c r="FB56" s="165"/>
      <c r="FC56" s="165"/>
      <c r="FD56" s="165"/>
      <c r="FE56" s="165"/>
      <c r="FF56" s="165"/>
      <c r="FG56" s="165"/>
      <c r="FH56" s="165"/>
      <c r="FI56" s="165"/>
      <c r="FJ56" s="165"/>
      <c r="FK56" s="165"/>
      <c r="FL56" s="165"/>
      <c r="FM56" s="165"/>
      <c r="FN56" s="165"/>
      <c r="FO56" s="165"/>
      <c r="FP56" s="165"/>
      <c r="FQ56" s="165"/>
      <c r="FR56" s="165"/>
      <c r="FS56" s="165"/>
      <c r="FT56" s="165"/>
      <c r="FU56" s="165"/>
      <c r="FV56" s="165"/>
      <c r="FW56" s="165"/>
      <c r="FX56" s="165"/>
      <c r="FY56" s="165"/>
      <c r="FZ56" s="165"/>
      <c r="GA56" s="165"/>
      <c r="GB56" s="165"/>
      <c r="GC56" s="165"/>
      <c r="GD56" s="165"/>
      <c r="GE56" s="165"/>
      <c r="GF56" s="165"/>
      <c r="GG56" s="165"/>
      <c r="GH56" s="165"/>
      <c r="GI56" s="165"/>
      <c r="GJ56" s="165"/>
      <c r="GK56" s="165"/>
      <c r="GL56" s="165"/>
      <c r="GM56" s="165"/>
      <c r="GN56" s="165"/>
      <c r="GO56" s="165"/>
      <c r="GP56" s="165"/>
      <c r="GQ56" s="165"/>
      <c r="GR56" s="165"/>
      <c r="GS56" s="165"/>
      <c r="GT56" s="165"/>
      <c r="GU56" s="165"/>
      <c r="GV56" s="165"/>
      <c r="GW56" s="165"/>
      <c r="GX56" s="165"/>
      <c r="GY56" s="165"/>
      <c r="GZ56" s="165"/>
      <c r="HA56" s="165"/>
      <c r="HB56" s="165"/>
      <c r="HC56" s="165"/>
      <c r="HD56" s="165"/>
      <c r="HE56" s="165"/>
      <c r="HF56" s="165"/>
      <c r="HG56" s="165"/>
      <c r="HH56" s="165"/>
      <c r="HI56" s="165"/>
      <c r="HJ56" s="165"/>
      <c r="HK56" s="165"/>
      <c r="HL56" s="178"/>
      <c r="HM56" s="178"/>
      <c r="HN56" s="178"/>
      <c r="HO56" s="178"/>
      <c r="HP56" s="178"/>
      <c r="HQ56" s="178"/>
      <c r="HR56" s="178"/>
      <c r="HS56" s="178"/>
      <c r="HT56" s="178"/>
      <c r="HU56" s="178"/>
      <c r="HV56" s="178"/>
      <c r="HW56" s="178"/>
      <c r="HX56" s="178"/>
      <c r="HY56" s="178"/>
      <c r="HZ56" s="178"/>
      <c r="IA56" s="178"/>
      <c r="IB56" s="178"/>
      <c r="IC56" s="178"/>
      <c r="ID56" s="178"/>
      <c r="IE56" s="178"/>
      <c r="IF56" s="178"/>
      <c r="IG56" s="178"/>
      <c r="IH56" s="178"/>
      <c r="II56" s="178"/>
    </row>
    <row r="57" s="170" customFormat="1" ht="45" customHeight="1" spans="1:243">
      <c r="A57" s="195" t="s">
        <v>171</v>
      </c>
      <c r="B57" s="195" t="s">
        <v>290</v>
      </c>
      <c r="C57" s="206">
        <v>2013199</v>
      </c>
      <c r="D57" s="195" t="s">
        <v>260</v>
      </c>
      <c r="E57" s="207" t="s">
        <v>174</v>
      </c>
      <c r="F57" s="207" t="s">
        <v>292</v>
      </c>
      <c r="G57" s="208">
        <v>879961.36</v>
      </c>
      <c r="H57" s="209"/>
      <c r="I57" s="216"/>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5"/>
      <c r="GF57" s="165"/>
      <c r="GG57" s="165"/>
      <c r="GH57" s="165"/>
      <c r="GI57" s="165"/>
      <c r="GJ57" s="165"/>
      <c r="GK57" s="165"/>
      <c r="GL57" s="165"/>
      <c r="GM57" s="165"/>
      <c r="GN57" s="165"/>
      <c r="GO57" s="165"/>
      <c r="GP57" s="165"/>
      <c r="GQ57" s="165"/>
      <c r="GR57" s="165"/>
      <c r="GS57" s="165"/>
      <c r="GT57" s="165"/>
      <c r="GU57" s="165"/>
      <c r="GV57" s="165"/>
      <c r="GW57" s="165"/>
      <c r="GX57" s="165"/>
      <c r="GY57" s="165"/>
      <c r="GZ57" s="165"/>
      <c r="HA57" s="165"/>
      <c r="HB57" s="165"/>
      <c r="HC57" s="165"/>
      <c r="HD57" s="165"/>
      <c r="HE57" s="165"/>
      <c r="HF57" s="165"/>
      <c r="HG57" s="165"/>
      <c r="HH57" s="165"/>
      <c r="HI57" s="165"/>
      <c r="HJ57" s="165"/>
      <c r="HK57" s="165"/>
      <c r="HL57" s="178"/>
      <c r="HM57" s="178"/>
      <c r="HN57" s="178"/>
      <c r="HO57" s="178"/>
      <c r="HP57" s="178"/>
      <c r="HQ57" s="178"/>
      <c r="HR57" s="178"/>
      <c r="HS57" s="178"/>
      <c r="HT57" s="178"/>
      <c r="HU57" s="178"/>
      <c r="HV57" s="178"/>
      <c r="HW57" s="178"/>
      <c r="HX57" s="178"/>
      <c r="HY57" s="178"/>
      <c r="HZ57" s="178"/>
      <c r="IA57" s="178"/>
      <c r="IB57" s="178"/>
      <c r="IC57" s="178"/>
      <c r="ID57" s="178"/>
      <c r="IE57" s="178"/>
      <c r="IF57" s="178"/>
      <c r="IG57" s="178"/>
      <c r="IH57" s="178"/>
      <c r="II57" s="178"/>
    </row>
    <row r="58" s="170" customFormat="1" ht="48" customHeight="1" spans="1:243">
      <c r="A58" s="195" t="s">
        <v>171</v>
      </c>
      <c r="B58" s="195" t="s">
        <v>290</v>
      </c>
      <c r="C58" s="206">
        <v>2013199</v>
      </c>
      <c r="D58" s="195" t="s">
        <v>260</v>
      </c>
      <c r="E58" s="207" t="s">
        <v>174</v>
      </c>
      <c r="F58" s="207" t="s">
        <v>293</v>
      </c>
      <c r="G58" s="208">
        <v>890232.14</v>
      </c>
      <c r="H58" s="209"/>
      <c r="I58" s="216"/>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5"/>
      <c r="GF58" s="165"/>
      <c r="GG58" s="165"/>
      <c r="GH58" s="165"/>
      <c r="GI58" s="165"/>
      <c r="GJ58" s="165"/>
      <c r="GK58" s="165"/>
      <c r="GL58" s="165"/>
      <c r="GM58" s="165"/>
      <c r="GN58" s="165"/>
      <c r="GO58" s="165"/>
      <c r="GP58" s="165"/>
      <c r="GQ58" s="165"/>
      <c r="GR58" s="165"/>
      <c r="GS58" s="165"/>
      <c r="GT58" s="165"/>
      <c r="GU58" s="165"/>
      <c r="GV58" s="165"/>
      <c r="GW58" s="165"/>
      <c r="GX58" s="165"/>
      <c r="GY58" s="165"/>
      <c r="GZ58" s="165"/>
      <c r="HA58" s="165"/>
      <c r="HB58" s="165"/>
      <c r="HC58" s="165"/>
      <c r="HD58" s="165"/>
      <c r="HE58" s="165"/>
      <c r="HF58" s="165"/>
      <c r="HG58" s="165"/>
      <c r="HH58" s="165"/>
      <c r="HI58" s="165"/>
      <c r="HJ58" s="165"/>
      <c r="HK58" s="165"/>
      <c r="HL58" s="178"/>
      <c r="HM58" s="178"/>
      <c r="HN58" s="178"/>
      <c r="HO58" s="178"/>
      <c r="HP58" s="178"/>
      <c r="HQ58" s="178"/>
      <c r="HR58" s="178"/>
      <c r="HS58" s="178"/>
      <c r="HT58" s="178"/>
      <c r="HU58" s="178"/>
      <c r="HV58" s="178"/>
      <c r="HW58" s="178"/>
      <c r="HX58" s="178"/>
      <c r="HY58" s="178"/>
      <c r="HZ58" s="178"/>
      <c r="IA58" s="178"/>
      <c r="IB58" s="178"/>
      <c r="IC58" s="178"/>
      <c r="ID58" s="178"/>
      <c r="IE58" s="178"/>
      <c r="IF58" s="178"/>
      <c r="IG58" s="178"/>
      <c r="IH58" s="178"/>
      <c r="II58" s="178"/>
    </row>
    <row r="59" s="170" customFormat="1" ht="37" customHeight="1" spans="1:243">
      <c r="A59" s="195" t="s">
        <v>171</v>
      </c>
      <c r="B59" s="195" t="s">
        <v>294</v>
      </c>
      <c r="C59" s="206">
        <v>2010299</v>
      </c>
      <c r="D59" s="195" t="s">
        <v>295</v>
      </c>
      <c r="E59" s="207" t="s">
        <v>174</v>
      </c>
      <c r="F59" s="207" t="s">
        <v>296</v>
      </c>
      <c r="G59" s="208">
        <v>222318</v>
      </c>
      <c r="H59" s="209"/>
      <c r="I59" s="216"/>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5"/>
      <c r="GF59" s="165"/>
      <c r="GG59" s="165"/>
      <c r="GH59" s="165"/>
      <c r="GI59" s="165"/>
      <c r="GJ59" s="165"/>
      <c r="GK59" s="165"/>
      <c r="GL59" s="165"/>
      <c r="GM59" s="165"/>
      <c r="GN59" s="165"/>
      <c r="GO59" s="165"/>
      <c r="GP59" s="165"/>
      <c r="GQ59" s="165"/>
      <c r="GR59" s="165"/>
      <c r="GS59" s="165"/>
      <c r="GT59" s="165"/>
      <c r="GU59" s="165"/>
      <c r="GV59" s="165"/>
      <c r="GW59" s="165"/>
      <c r="GX59" s="165"/>
      <c r="GY59" s="165"/>
      <c r="GZ59" s="165"/>
      <c r="HA59" s="165"/>
      <c r="HB59" s="165"/>
      <c r="HC59" s="165"/>
      <c r="HD59" s="165"/>
      <c r="HE59" s="165"/>
      <c r="HF59" s="165"/>
      <c r="HG59" s="165"/>
      <c r="HH59" s="165"/>
      <c r="HI59" s="165"/>
      <c r="HJ59" s="165"/>
      <c r="HK59" s="165"/>
      <c r="HL59" s="178"/>
      <c r="HM59" s="178"/>
      <c r="HN59" s="178"/>
      <c r="HO59" s="178"/>
      <c r="HP59" s="178"/>
      <c r="HQ59" s="178"/>
      <c r="HR59" s="178"/>
      <c r="HS59" s="178"/>
      <c r="HT59" s="178"/>
      <c r="HU59" s="178"/>
      <c r="HV59" s="178"/>
      <c r="HW59" s="178"/>
      <c r="HX59" s="178"/>
      <c r="HY59" s="178"/>
      <c r="HZ59" s="178"/>
      <c r="IA59" s="178"/>
      <c r="IB59" s="178"/>
      <c r="IC59" s="178"/>
      <c r="ID59" s="178"/>
      <c r="IE59" s="178"/>
      <c r="IF59" s="178"/>
      <c r="IG59" s="178"/>
      <c r="IH59" s="178"/>
      <c r="II59" s="178"/>
    </row>
    <row r="60" s="170" customFormat="1" ht="37" customHeight="1" spans="1:243">
      <c r="A60" s="195" t="s">
        <v>171</v>
      </c>
      <c r="B60" s="195" t="s">
        <v>294</v>
      </c>
      <c r="C60" s="206">
        <v>2010299</v>
      </c>
      <c r="D60" s="195" t="s">
        <v>295</v>
      </c>
      <c r="E60" s="207" t="s">
        <v>174</v>
      </c>
      <c r="F60" s="207" t="s">
        <v>297</v>
      </c>
      <c r="G60" s="208">
        <v>24900</v>
      </c>
      <c r="H60" s="209"/>
      <c r="I60" s="216"/>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5"/>
      <c r="GF60" s="165"/>
      <c r="GG60" s="165"/>
      <c r="GH60" s="165"/>
      <c r="GI60" s="165"/>
      <c r="GJ60" s="165"/>
      <c r="GK60" s="165"/>
      <c r="GL60" s="165"/>
      <c r="GM60" s="165"/>
      <c r="GN60" s="165"/>
      <c r="GO60" s="165"/>
      <c r="GP60" s="165"/>
      <c r="GQ60" s="165"/>
      <c r="GR60" s="165"/>
      <c r="GS60" s="165"/>
      <c r="GT60" s="165"/>
      <c r="GU60" s="165"/>
      <c r="GV60" s="165"/>
      <c r="GW60" s="165"/>
      <c r="GX60" s="165"/>
      <c r="GY60" s="165"/>
      <c r="GZ60" s="165"/>
      <c r="HA60" s="165"/>
      <c r="HB60" s="165"/>
      <c r="HC60" s="165"/>
      <c r="HD60" s="165"/>
      <c r="HE60" s="165"/>
      <c r="HF60" s="165"/>
      <c r="HG60" s="165"/>
      <c r="HH60" s="165"/>
      <c r="HI60" s="165"/>
      <c r="HJ60" s="165"/>
      <c r="HK60" s="165"/>
      <c r="HL60" s="178"/>
      <c r="HM60" s="178"/>
      <c r="HN60" s="178"/>
      <c r="HO60" s="178"/>
      <c r="HP60" s="178"/>
      <c r="HQ60" s="178"/>
      <c r="HR60" s="178"/>
      <c r="HS60" s="178"/>
      <c r="HT60" s="178"/>
      <c r="HU60" s="178"/>
      <c r="HV60" s="178"/>
      <c r="HW60" s="178"/>
      <c r="HX60" s="178"/>
      <c r="HY60" s="178"/>
      <c r="HZ60" s="178"/>
      <c r="IA60" s="178"/>
      <c r="IB60" s="178"/>
      <c r="IC60" s="178"/>
      <c r="ID60" s="178"/>
      <c r="IE60" s="178"/>
      <c r="IF60" s="178"/>
      <c r="IG60" s="178"/>
      <c r="IH60" s="178"/>
      <c r="II60" s="178"/>
    </row>
    <row r="61" s="170" customFormat="1" ht="37" customHeight="1" spans="1:243">
      <c r="A61" s="195" t="s">
        <v>171</v>
      </c>
      <c r="B61" s="195" t="s">
        <v>294</v>
      </c>
      <c r="C61" s="206">
        <v>2010299</v>
      </c>
      <c r="D61" s="195" t="s">
        <v>295</v>
      </c>
      <c r="E61" s="207" t="s">
        <v>174</v>
      </c>
      <c r="F61" s="207" t="s">
        <v>298</v>
      </c>
      <c r="G61" s="208">
        <v>18500</v>
      </c>
      <c r="H61" s="209"/>
      <c r="I61" s="216"/>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78"/>
      <c r="HM61" s="178"/>
      <c r="HN61" s="178"/>
      <c r="HO61" s="178"/>
      <c r="HP61" s="178"/>
      <c r="HQ61" s="178"/>
      <c r="HR61" s="178"/>
      <c r="HS61" s="178"/>
      <c r="HT61" s="178"/>
      <c r="HU61" s="178"/>
      <c r="HV61" s="178"/>
      <c r="HW61" s="178"/>
      <c r="HX61" s="178"/>
      <c r="HY61" s="178"/>
      <c r="HZ61" s="178"/>
      <c r="IA61" s="178"/>
      <c r="IB61" s="178"/>
      <c r="IC61" s="178"/>
      <c r="ID61" s="178"/>
      <c r="IE61" s="178"/>
      <c r="IF61" s="178"/>
      <c r="IG61" s="178"/>
      <c r="IH61" s="178"/>
      <c r="II61" s="178"/>
    </row>
    <row r="62" s="170" customFormat="1" ht="37" customHeight="1" spans="1:243">
      <c r="A62" s="195" t="s">
        <v>171</v>
      </c>
      <c r="B62" s="195" t="s">
        <v>299</v>
      </c>
      <c r="C62" s="206">
        <v>2013699</v>
      </c>
      <c r="D62" s="195" t="s">
        <v>300</v>
      </c>
      <c r="E62" s="207" t="s">
        <v>174</v>
      </c>
      <c r="F62" s="207" t="s">
        <v>301</v>
      </c>
      <c r="G62" s="208">
        <v>50000</v>
      </c>
      <c r="H62" s="209"/>
      <c r="I62" s="216"/>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c r="GZ62" s="165"/>
      <c r="HA62" s="165"/>
      <c r="HB62" s="165"/>
      <c r="HC62" s="165"/>
      <c r="HD62" s="165"/>
      <c r="HE62" s="165"/>
      <c r="HF62" s="165"/>
      <c r="HG62" s="165"/>
      <c r="HH62" s="165"/>
      <c r="HI62" s="165"/>
      <c r="HJ62" s="165"/>
      <c r="HK62" s="165"/>
      <c r="HL62" s="178"/>
      <c r="HM62" s="178"/>
      <c r="HN62" s="178"/>
      <c r="HO62" s="178"/>
      <c r="HP62" s="178"/>
      <c r="HQ62" s="178"/>
      <c r="HR62" s="178"/>
      <c r="HS62" s="178"/>
      <c r="HT62" s="178"/>
      <c r="HU62" s="178"/>
      <c r="HV62" s="178"/>
      <c r="HW62" s="178"/>
      <c r="HX62" s="178"/>
      <c r="HY62" s="178"/>
      <c r="HZ62" s="178"/>
      <c r="IA62" s="178"/>
      <c r="IB62" s="178"/>
      <c r="IC62" s="178"/>
      <c r="ID62" s="178"/>
      <c r="IE62" s="178"/>
      <c r="IF62" s="178"/>
      <c r="IG62" s="178"/>
      <c r="IH62" s="178"/>
      <c r="II62" s="178"/>
    </row>
    <row r="63" s="170" customFormat="1" ht="37" customHeight="1" spans="1:243">
      <c r="A63" s="195" t="s">
        <v>171</v>
      </c>
      <c r="B63" s="195" t="s">
        <v>299</v>
      </c>
      <c r="C63" s="206">
        <v>2013699</v>
      </c>
      <c r="D63" s="195" t="s">
        <v>300</v>
      </c>
      <c r="E63" s="207" t="s">
        <v>174</v>
      </c>
      <c r="F63" s="207" t="s">
        <v>302</v>
      </c>
      <c r="G63" s="208">
        <v>120000</v>
      </c>
      <c r="H63" s="209"/>
      <c r="I63" s="216"/>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c r="FY63" s="165"/>
      <c r="FZ63" s="165"/>
      <c r="GA63" s="165"/>
      <c r="GB63" s="165"/>
      <c r="GC63" s="165"/>
      <c r="GD63" s="165"/>
      <c r="GE63" s="165"/>
      <c r="GF63" s="165"/>
      <c r="GG63" s="165"/>
      <c r="GH63" s="165"/>
      <c r="GI63" s="165"/>
      <c r="GJ63" s="165"/>
      <c r="GK63" s="165"/>
      <c r="GL63" s="165"/>
      <c r="GM63" s="165"/>
      <c r="GN63" s="165"/>
      <c r="GO63" s="165"/>
      <c r="GP63" s="165"/>
      <c r="GQ63" s="165"/>
      <c r="GR63" s="165"/>
      <c r="GS63" s="165"/>
      <c r="GT63" s="165"/>
      <c r="GU63" s="165"/>
      <c r="GV63" s="165"/>
      <c r="GW63" s="165"/>
      <c r="GX63" s="165"/>
      <c r="GY63" s="165"/>
      <c r="GZ63" s="165"/>
      <c r="HA63" s="165"/>
      <c r="HB63" s="165"/>
      <c r="HC63" s="165"/>
      <c r="HD63" s="165"/>
      <c r="HE63" s="165"/>
      <c r="HF63" s="165"/>
      <c r="HG63" s="165"/>
      <c r="HH63" s="165"/>
      <c r="HI63" s="165"/>
      <c r="HJ63" s="165"/>
      <c r="HK63" s="165"/>
      <c r="HL63" s="178"/>
      <c r="HM63" s="178"/>
      <c r="HN63" s="178"/>
      <c r="HO63" s="178"/>
      <c r="HP63" s="178"/>
      <c r="HQ63" s="178"/>
      <c r="HR63" s="178"/>
      <c r="HS63" s="178"/>
      <c r="HT63" s="178"/>
      <c r="HU63" s="178"/>
      <c r="HV63" s="178"/>
      <c r="HW63" s="178"/>
      <c r="HX63" s="178"/>
      <c r="HY63" s="178"/>
      <c r="HZ63" s="178"/>
      <c r="IA63" s="178"/>
      <c r="IB63" s="178"/>
      <c r="IC63" s="178"/>
      <c r="ID63" s="178"/>
      <c r="IE63" s="178"/>
      <c r="IF63" s="178"/>
      <c r="IG63" s="178"/>
      <c r="IH63" s="178"/>
      <c r="II63" s="178"/>
    </row>
    <row r="64" s="170" customFormat="1" ht="37" customHeight="1" spans="1:243">
      <c r="A64" s="195" t="s">
        <v>171</v>
      </c>
      <c r="B64" s="195" t="s">
        <v>303</v>
      </c>
      <c r="C64" s="206">
        <v>2013404</v>
      </c>
      <c r="D64" s="195" t="s">
        <v>304</v>
      </c>
      <c r="E64" s="207" t="s">
        <v>174</v>
      </c>
      <c r="F64" s="207" t="s">
        <v>305</v>
      </c>
      <c r="G64" s="208">
        <v>30000</v>
      </c>
      <c r="H64" s="209"/>
      <c r="I64" s="216"/>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78"/>
      <c r="HM64" s="178"/>
      <c r="HN64" s="178"/>
      <c r="HO64" s="178"/>
      <c r="HP64" s="178"/>
      <c r="HQ64" s="178"/>
      <c r="HR64" s="178"/>
      <c r="HS64" s="178"/>
      <c r="HT64" s="178"/>
      <c r="HU64" s="178"/>
      <c r="HV64" s="178"/>
      <c r="HW64" s="178"/>
      <c r="HX64" s="178"/>
      <c r="HY64" s="178"/>
      <c r="HZ64" s="178"/>
      <c r="IA64" s="178"/>
      <c r="IB64" s="178"/>
      <c r="IC64" s="178"/>
      <c r="ID64" s="178"/>
      <c r="IE64" s="178"/>
      <c r="IF64" s="178"/>
      <c r="IG64" s="178"/>
      <c r="IH64" s="178"/>
      <c r="II64" s="178"/>
    </row>
    <row r="65" s="170" customFormat="1" ht="37" customHeight="1" spans="1:243">
      <c r="A65" s="195" t="s">
        <v>171</v>
      </c>
      <c r="B65" s="195" t="s">
        <v>306</v>
      </c>
      <c r="C65" s="206">
        <v>2013299</v>
      </c>
      <c r="D65" s="195" t="s">
        <v>307</v>
      </c>
      <c r="E65" s="207" t="s">
        <v>174</v>
      </c>
      <c r="F65" s="207" t="s">
        <v>308</v>
      </c>
      <c r="G65" s="208">
        <v>438160</v>
      </c>
      <c r="H65" s="209"/>
      <c r="I65" s="216"/>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78"/>
      <c r="HM65" s="178"/>
      <c r="HN65" s="178"/>
      <c r="HO65" s="178"/>
      <c r="HP65" s="178"/>
      <c r="HQ65" s="178"/>
      <c r="HR65" s="178"/>
      <c r="HS65" s="178"/>
      <c r="HT65" s="178"/>
      <c r="HU65" s="178"/>
      <c r="HV65" s="178"/>
      <c r="HW65" s="178"/>
      <c r="HX65" s="178"/>
      <c r="HY65" s="178"/>
      <c r="HZ65" s="178"/>
      <c r="IA65" s="178"/>
      <c r="IB65" s="178"/>
      <c r="IC65" s="178"/>
      <c r="ID65" s="178"/>
      <c r="IE65" s="178"/>
      <c r="IF65" s="178"/>
      <c r="IG65" s="178"/>
      <c r="IH65" s="178"/>
      <c r="II65" s="178"/>
    </row>
    <row r="66" s="170" customFormat="1" ht="37" customHeight="1" spans="1:243">
      <c r="A66" s="195" t="s">
        <v>171</v>
      </c>
      <c r="B66" s="195" t="s">
        <v>306</v>
      </c>
      <c r="C66" s="206">
        <v>2013299</v>
      </c>
      <c r="D66" s="195" t="s">
        <v>307</v>
      </c>
      <c r="E66" s="207" t="s">
        <v>174</v>
      </c>
      <c r="F66" s="207" t="s">
        <v>309</v>
      </c>
      <c r="G66" s="208">
        <v>1000000</v>
      </c>
      <c r="H66" s="209"/>
      <c r="I66" s="216"/>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c r="GF66" s="165"/>
      <c r="GG66" s="165"/>
      <c r="GH66" s="165"/>
      <c r="GI66" s="165"/>
      <c r="GJ66" s="165"/>
      <c r="GK66" s="165"/>
      <c r="GL66" s="165"/>
      <c r="GM66" s="165"/>
      <c r="GN66" s="165"/>
      <c r="GO66" s="165"/>
      <c r="GP66" s="165"/>
      <c r="GQ66" s="165"/>
      <c r="GR66" s="165"/>
      <c r="GS66" s="165"/>
      <c r="GT66" s="165"/>
      <c r="GU66" s="165"/>
      <c r="GV66" s="165"/>
      <c r="GW66" s="165"/>
      <c r="GX66" s="165"/>
      <c r="GY66" s="165"/>
      <c r="GZ66" s="165"/>
      <c r="HA66" s="165"/>
      <c r="HB66" s="165"/>
      <c r="HC66" s="165"/>
      <c r="HD66" s="165"/>
      <c r="HE66" s="165"/>
      <c r="HF66" s="165"/>
      <c r="HG66" s="165"/>
      <c r="HH66" s="165"/>
      <c r="HI66" s="165"/>
      <c r="HJ66" s="165"/>
      <c r="HK66" s="165"/>
      <c r="HL66" s="178"/>
      <c r="HM66" s="178"/>
      <c r="HN66" s="178"/>
      <c r="HO66" s="178"/>
      <c r="HP66" s="178"/>
      <c r="HQ66" s="178"/>
      <c r="HR66" s="178"/>
      <c r="HS66" s="178"/>
      <c r="HT66" s="178"/>
      <c r="HU66" s="178"/>
      <c r="HV66" s="178"/>
      <c r="HW66" s="178"/>
      <c r="HX66" s="178"/>
      <c r="HY66" s="178"/>
      <c r="HZ66" s="178"/>
      <c r="IA66" s="178"/>
      <c r="IB66" s="178"/>
      <c r="IC66" s="178"/>
      <c r="ID66" s="178"/>
      <c r="IE66" s="178"/>
      <c r="IF66" s="178"/>
      <c r="IG66" s="178"/>
      <c r="IH66" s="178"/>
      <c r="II66" s="178"/>
    </row>
    <row r="67" s="170" customFormat="1" ht="37" customHeight="1" spans="1:243">
      <c r="A67" s="195" t="s">
        <v>171</v>
      </c>
      <c r="B67" s="195" t="s">
        <v>306</v>
      </c>
      <c r="C67" s="206">
        <v>2010308</v>
      </c>
      <c r="D67" s="195" t="s">
        <v>310</v>
      </c>
      <c r="E67" s="207" t="s">
        <v>174</v>
      </c>
      <c r="F67" s="207" t="s">
        <v>311</v>
      </c>
      <c r="G67" s="208">
        <v>784960</v>
      </c>
      <c r="H67" s="209"/>
      <c r="I67" s="216"/>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c r="FY67" s="165"/>
      <c r="FZ67" s="165"/>
      <c r="GA67" s="165"/>
      <c r="GB67" s="165"/>
      <c r="GC67" s="165"/>
      <c r="GD67" s="165"/>
      <c r="GE67" s="165"/>
      <c r="GF67" s="165"/>
      <c r="GG67" s="165"/>
      <c r="GH67" s="165"/>
      <c r="GI67" s="165"/>
      <c r="GJ67" s="165"/>
      <c r="GK67" s="165"/>
      <c r="GL67" s="165"/>
      <c r="GM67" s="165"/>
      <c r="GN67" s="165"/>
      <c r="GO67" s="165"/>
      <c r="GP67" s="165"/>
      <c r="GQ67" s="165"/>
      <c r="GR67" s="165"/>
      <c r="GS67" s="165"/>
      <c r="GT67" s="165"/>
      <c r="GU67" s="165"/>
      <c r="GV67" s="165"/>
      <c r="GW67" s="165"/>
      <c r="GX67" s="165"/>
      <c r="GY67" s="165"/>
      <c r="GZ67" s="165"/>
      <c r="HA67" s="165"/>
      <c r="HB67" s="165"/>
      <c r="HC67" s="165"/>
      <c r="HD67" s="165"/>
      <c r="HE67" s="165"/>
      <c r="HF67" s="165"/>
      <c r="HG67" s="165"/>
      <c r="HH67" s="165"/>
      <c r="HI67" s="165"/>
      <c r="HJ67" s="165"/>
      <c r="HK67" s="165"/>
      <c r="HL67" s="178"/>
      <c r="HM67" s="178"/>
      <c r="HN67" s="178"/>
      <c r="HO67" s="178"/>
      <c r="HP67" s="178"/>
      <c r="HQ67" s="178"/>
      <c r="HR67" s="178"/>
      <c r="HS67" s="178"/>
      <c r="HT67" s="178"/>
      <c r="HU67" s="178"/>
      <c r="HV67" s="178"/>
      <c r="HW67" s="178"/>
      <c r="HX67" s="178"/>
      <c r="HY67" s="178"/>
      <c r="HZ67" s="178"/>
      <c r="IA67" s="178"/>
      <c r="IB67" s="178"/>
      <c r="IC67" s="178"/>
      <c r="ID67" s="178"/>
      <c r="IE67" s="178"/>
      <c r="IF67" s="178"/>
      <c r="IG67" s="178"/>
      <c r="IH67" s="178"/>
      <c r="II67" s="178"/>
    </row>
    <row r="68" s="170" customFormat="1" ht="37" customHeight="1" spans="1:243">
      <c r="A68" s="195" t="s">
        <v>171</v>
      </c>
      <c r="B68" s="195" t="s">
        <v>306</v>
      </c>
      <c r="C68" s="206">
        <v>2013299</v>
      </c>
      <c r="D68" s="195" t="s">
        <v>307</v>
      </c>
      <c r="E68" s="207" t="s">
        <v>174</v>
      </c>
      <c r="F68" s="207" t="s">
        <v>312</v>
      </c>
      <c r="G68" s="208">
        <v>63700</v>
      </c>
      <c r="H68" s="209"/>
      <c r="I68" s="216"/>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c r="FY68" s="165"/>
      <c r="FZ68" s="165"/>
      <c r="GA68" s="165"/>
      <c r="GB68" s="165"/>
      <c r="GC68" s="165"/>
      <c r="GD68" s="165"/>
      <c r="GE68" s="165"/>
      <c r="GF68" s="165"/>
      <c r="GG68" s="165"/>
      <c r="GH68" s="165"/>
      <c r="GI68" s="165"/>
      <c r="GJ68" s="165"/>
      <c r="GK68" s="165"/>
      <c r="GL68" s="165"/>
      <c r="GM68" s="165"/>
      <c r="GN68" s="165"/>
      <c r="GO68" s="165"/>
      <c r="GP68" s="165"/>
      <c r="GQ68" s="165"/>
      <c r="GR68" s="165"/>
      <c r="GS68" s="165"/>
      <c r="GT68" s="165"/>
      <c r="GU68" s="165"/>
      <c r="GV68" s="165"/>
      <c r="GW68" s="165"/>
      <c r="GX68" s="165"/>
      <c r="GY68" s="165"/>
      <c r="GZ68" s="165"/>
      <c r="HA68" s="165"/>
      <c r="HB68" s="165"/>
      <c r="HC68" s="165"/>
      <c r="HD68" s="165"/>
      <c r="HE68" s="165"/>
      <c r="HF68" s="165"/>
      <c r="HG68" s="165"/>
      <c r="HH68" s="165"/>
      <c r="HI68" s="165"/>
      <c r="HJ68" s="165"/>
      <c r="HK68" s="165"/>
      <c r="HL68" s="178"/>
      <c r="HM68" s="178"/>
      <c r="HN68" s="178"/>
      <c r="HO68" s="178"/>
      <c r="HP68" s="178"/>
      <c r="HQ68" s="178"/>
      <c r="HR68" s="178"/>
      <c r="HS68" s="178"/>
      <c r="HT68" s="178"/>
      <c r="HU68" s="178"/>
      <c r="HV68" s="178"/>
      <c r="HW68" s="178"/>
      <c r="HX68" s="178"/>
      <c r="HY68" s="178"/>
      <c r="HZ68" s="178"/>
      <c r="IA68" s="178"/>
      <c r="IB68" s="178"/>
      <c r="IC68" s="178"/>
      <c r="ID68" s="178"/>
      <c r="IE68" s="178"/>
      <c r="IF68" s="178"/>
      <c r="IG68" s="178"/>
      <c r="IH68" s="178"/>
      <c r="II68" s="178"/>
    </row>
    <row r="69" s="170" customFormat="1" ht="45" customHeight="1" spans="1:243">
      <c r="A69" s="195" t="s">
        <v>171</v>
      </c>
      <c r="B69" s="195" t="s">
        <v>306</v>
      </c>
      <c r="C69" s="206">
        <v>2013299</v>
      </c>
      <c r="D69" s="195" t="s">
        <v>307</v>
      </c>
      <c r="E69" s="207" t="s">
        <v>174</v>
      </c>
      <c r="F69" s="207" t="s">
        <v>313</v>
      </c>
      <c r="G69" s="208">
        <v>1000000</v>
      </c>
      <c r="H69" s="209"/>
      <c r="I69" s="216"/>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c r="FY69" s="165"/>
      <c r="FZ69" s="165"/>
      <c r="GA69" s="165"/>
      <c r="GB69" s="165"/>
      <c r="GC69" s="165"/>
      <c r="GD69" s="165"/>
      <c r="GE69" s="165"/>
      <c r="GF69" s="165"/>
      <c r="GG69" s="165"/>
      <c r="GH69" s="165"/>
      <c r="GI69" s="165"/>
      <c r="GJ69" s="165"/>
      <c r="GK69" s="165"/>
      <c r="GL69" s="165"/>
      <c r="GM69" s="165"/>
      <c r="GN69" s="165"/>
      <c r="GO69" s="165"/>
      <c r="GP69" s="165"/>
      <c r="GQ69" s="165"/>
      <c r="GR69" s="165"/>
      <c r="GS69" s="165"/>
      <c r="GT69" s="165"/>
      <c r="GU69" s="165"/>
      <c r="GV69" s="165"/>
      <c r="GW69" s="165"/>
      <c r="GX69" s="165"/>
      <c r="GY69" s="165"/>
      <c r="GZ69" s="165"/>
      <c r="HA69" s="165"/>
      <c r="HB69" s="165"/>
      <c r="HC69" s="165"/>
      <c r="HD69" s="165"/>
      <c r="HE69" s="165"/>
      <c r="HF69" s="165"/>
      <c r="HG69" s="165"/>
      <c r="HH69" s="165"/>
      <c r="HI69" s="165"/>
      <c r="HJ69" s="165"/>
      <c r="HK69" s="165"/>
      <c r="HL69" s="178"/>
      <c r="HM69" s="178"/>
      <c r="HN69" s="178"/>
      <c r="HO69" s="178"/>
      <c r="HP69" s="178"/>
      <c r="HQ69" s="178"/>
      <c r="HR69" s="178"/>
      <c r="HS69" s="178"/>
      <c r="HT69" s="178"/>
      <c r="HU69" s="178"/>
      <c r="HV69" s="178"/>
      <c r="HW69" s="178"/>
      <c r="HX69" s="178"/>
      <c r="HY69" s="178"/>
      <c r="HZ69" s="178"/>
      <c r="IA69" s="178"/>
      <c r="IB69" s="178"/>
      <c r="IC69" s="178"/>
      <c r="ID69" s="178"/>
      <c r="IE69" s="178"/>
      <c r="IF69" s="178"/>
      <c r="IG69" s="178"/>
      <c r="IH69" s="178"/>
      <c r="II69" s="178"/>
    </row>
    <row r="70" s="170" customFormat="1" ht="37" customHeight="1" spans="1:243">
      <c r="A70" s="195" t="s">
        <v>171</v>
      </c>
      <c r="B70" s="195" t="s">
        <v>306</v>
      </c>
      <c r="C70" s="206">
        <v>2013201</v>
      </c>
      <c r="D70" s="195" t="s">
        <v>314</v>
      </c>
      <c r="E70" s="207" t="s">
        <v>174</v>
      </c>
      <c r="F70" s="207" t="s">
        <v>315</v>
      </c>
      <c r="G70" s="208">
        <v>534620</v>
      </c>
      <c r="H70" s="209"/>
      <c r="I70" s="216"/>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c r="FY70" s="165"/>
      <c r="FZ70" s="165"/>
      <c r="GA70" s="165"/>
      <c r="GB70" s="165"/>
      <c r="GC70" s="165"/>
      <c r="GD70" s="165"/>
      <c r="GE70" s="165"/>
      <c r="GF70" s="165"/>
      <c r="GG70" s="165"/>
      <c r="GH70" s="165"/>
      <c r="GI70" s="165"/>
      <c r="GJ70" s="165"/>
      <c r="GK70" s="165"/>
      <c r="GL70" s="165"/>
      <c r="GM70" s="165"/>
      <c r="GN70" s="165"/>
      <c r="GO70" s="165"/>
      <c r="GP70" s="165"/>
      <c r="GQ70" s="165"/>
      <c r="GR70" s="165"/>
      <c r="GS70" s="165"/>
      <c r="GT70" s="165"/>
      <c r="GU70" s="165"/>
      <c r="GV70" s="165"/>
      <c r="GW70" s="165"/>
      <c r="GX70" s="165"/>
      <c r="GY70" s="165"/>
      <c r="GZ70" s="165"/>
      <c r="HA70" s="165"/>
      <c r="HB70" s="165"/>
      <c r="HC70" s="165"/>
      <c r="HD70" s="165"/>
      <c r="HE70" s="165"/>
      <c r="HF70" s="165"/>
      <c r="HG70" s="165"/>
      <c r="HH70" s="165"/>
      <c r="HI70" s="165"/>
      <c r="HJ70" s="165"/>
      <c r="HK70" s="165"/>
      <c r="HL70" s="178"/>
      <c r="HM70" s="178"/>
      <c r="HN70" s="178"/>
      <c r="HO70" s="178"/>
      <c r="HP70" s="178"/>
      <c r="HQ70" s="178"/>
      <c r="HR70" s="178"/>
      <c r="HS70" s="178"/>
      <c r="HT70" s="178"/>
      <c r="HU70" s="178"/>
      <c r="HV70" s="178"/>
      <c r="HW70" s="178"/>
      <c r="HX70" s="178"/>
      <c r="HY70" s="178"/>
      <c r="HZ70" s="178"/>
      <c r="IA70" s="178"/>
      <c r="IB70" s="178"/>
      <c r="IC70" s="178"/>
      <c r="ID70" s="178"/>
      <c r="IE70" s="178"/>
      <c r="IF70" s="178"/>
      <c r="IG70" s="178"/>
      <c r="IH70" s="178"/>
      <c r="II70" s="178"/>
    </row>
    <row r="71" s="170" customFormat="1" ht="37" customHeight="1" spans="1:243">
      <c r="A71" s="195" t="s">
        <v>171</v>
      </c>
      <c r="B71" s="195" t="s">
        <v>303</v>
      </c>
      <c r="C71" s="206">
        <v>2013404</v>
      </c>
      <c r="D71" s="195" t="s">
        <v>304</v>
      </c>
      <c r="E71" s="207" t="s">
        <v>174</v>
      </c>
      <c r="F71" s="207" t="s">
        <v>316</v>
      </c>
      <c r="G71" s="208">
        <v>50000</v>
      </c>
      <c r="H71" s="209"/>
      <c r="I71" s="216"/>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c r="FY71" s="165"/>
      <c r="FZ71" s="165"/>
      <c r="GA71" s="165"/>
      <c r="GB71" s="165"/>
      <c r="GC71" s="165"/>
      <c r="GD71" s="165"/>
      <c r="GE71" s="165"/>
      <c r="GF71" s="165"/>
      <c r="GG71" s="165"/>
      <c r="GH71" s="165"/>
      <c r="GI71" s="165"/>
      <c r="GJ71" s="165"/>
      <c r="GK71" s="165"/>
      <c r="GL71" s="165"/>
      <c r="GM71" s="165"/>
      <c r="GN71" s="165"/>
      <c r="GO71" s="165"/>
      <c r="GP71" s="165"/>
      <c r="GQ71" s="165"/>
      <c r="GR71" s="165"/>
      <c r="GS71" s="165"/>
      <c r="GT71" s="165"/>
      <c r="GU71" s="165"/>
      <c r="GV71" s="165"/>
      <c r="GW71" s="165"/>
      <c r="GX71" s="165"/>
      <c r="GY71" s="165"/>
      <c r="GZ71" s="165"/>
      <c r="HA71" s="165"/>
      <c r="HB71" s="165"/>
      <c r="HC71" s="165"/>
      <c r="HD71" s="165"/>
      <c r="HE71" s="165"/>
      <c r="HF71" s="165"/>
      <c r="HG71" s="165"/>
      <c r="HH71" s="165"/>
      <c r="HI71" s="165"/>
      <c r="HJ71" s="165"/>
      <c r="HK71" s="165"/>
      <c r="HL71" s="178"/>
      <c r="HM71" s="178"/>
      <c r="HN71" s="178"/>
      <c r="HO71" s="178"/>
      <c r="HP71" s="178"/>
      <c r="HQ71" s="178"/>
      <c r="HR71" s="178"/>
      <c r="HS71" s="178"/>
      <c r="HT71" s="178"/>
      <c r="HU71" s="178"/>
      <c r="HV71" s="178"/>
      <c r="HW71" s="178"/>
      <c r="HX71" s="178"/>
      <c r="HY71" s="178"/>
      <c r="HZ71" s="178"/>
      <c r="IA71" s="178"/>
      <c r="IB71" s="178"/>
      <c r="IC71" s="178"/>
      <c r="ID71" s="178"/>
      <c r="IE71" s="178"/>
      <c r="IF71" s="178"/>
      <c r="IG71" s="178"/>
      <c r="IH71" s="178"/>
      <c r="II71" s="178"/>
    </row>
    <row r="72" s="170" customFormat="1" ht="37" customHeight="1" spans="1:243">
      <c r="A72" s="195" t="s">
        <v>171</v>
      </c>
      <c r="B72" s="195" t="s">
        <v>317</v>
      </c>
      <c r="C72" s="206">
        <v>2012901</v>
      </c>
      <c r="D72" s="195" t="s">
        <v>318</v>
      </c>
      <c r="E72" s="207" t="s">
        <v>174</v>
      </c>
      <c r="F72" s="207" t="s">
        <v>319</v>
      </c>
      <c r="G72" s="208">
        <v>50000</v>
      </c>
      <c r="H72" s="209"/>
      <c r="I72" s="216"/>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c r="GA72" s="165"/>
      <c r="GB72" s="165"/>
      <c r="GC72" s="165"/>
      <c r="GD72" s="165"/>
      <c r="GE72" s="165"/>
      <c r="GF72" s="165"/>
      <c r="GG72" s="165"/>
      <c r="GH72" s="165"/>
      <c r="GI72" s="165"/>
      <c r="GJ72" s="165"/>
      <c r="GK72" s="165"/>
      <c r="GL72" s="165"/>
      <c r="GM72" s="165"/>
      <c r="GN72" s="165"/>
      <c r="GO72" s="165"/>
      <c r="GP72" s="165"/>
      <c r="GQ72" s="165"/>
      <c r="GR72" s="165"/>
      <c r="GS72" s="165"/>
      <c r="GT72" s="165"/>
      <c r="GU72" s="165"/>
      <c r="GV72" s="165"/>
      <c r="GW72" s="165"/>
      <c r="GX72" s="165"/>
      <c r="GY72" s="165"/>
      <c r="GZ72" s="165"/>
      <c r="HA72" s="165"/>
      <c r="HB72" s="165"/>
      <c r="HC72" s="165"/>
      <c r="HD72" s="165"/>
      <c r="HE72" s="165"/>
      <c r="HF72" s="165"/>
      <c r="HG72" s="165"/>
      <c r="HH72" s="165"/>
      <c r="HI72" s="165"/>
      <c r="HJ72" s="165"/>
      <c r="HK72" s="165"/>
      <c r="HL72" s="178"/>
      <c r="HM72" s="178"/>
      <c r="HN72" s="178"/>
      <c r="HO72" s="178"/>
      <c r="HP72" s="178"/>
      <c r="HQ72" s="178"/>
      <c r="HR72" s="178"/>
      <c r="HS72" s="178"/>
      <c r="HT72" s="178"/>
      <c r="HU72" s="178"/>
      <c r="HV72" s="178"/>
      <c r="HW72" s="178"/>
      <c r="HX72" s="178"/>
      <c r="HY72" s="178"/>
      <c r="HZ72" s="178"/>
      <c r="IA72" s="178"/>
      <c r="IB72" s="178"/>
      <c r="IC72" s="178"/>
      <c r="ID72" s="178"/>
      <c r="IE72" s="178"/>
      <c r="IF72" s="178"/>
      <c r="IG72" s="178"/>
      <c r="IH72" s="178"/>
      <c r="II72" s="178"/>
    </row>
    <row r="73" s="170" customFormat="1" ht="37" customHeight="1" spans="1:243">
      <c r="A73" s="195" t="s">
        <v>171</v>
      </c>
      <c r="B73" s="195" t="s">
        <v>317</v>
      </c>
      <c r="C73" s="206">
        <v>2012901</v>
      </c>
      <c r="D73" s="195" t="s">
        <v>318</v>
      </c>
      <c r="E73" s="207" t="s">
        <v>174</v>
      </c>
      <c r="F73" s="207" t="s">
        <v>320</v>
      </c>
      <c r="G73" s="208">
        <v>100000</v>
      </c>
      <c r="H73" s="209"/>
      <c r="I73" s="216"/>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c r="GA73" s="165"/>
      <c r="GB73" s="165"/>
      <c r="GC73" s="165"/>
      <c r="GD73" s="165"/>
      <c r="GE73" s="165"/>
      <c r="GF73" s="165"/>
      <c r="GG73" s="165"/>
      <c r="GH73" s="165"/>
      <c r="GI73" s="165"/>
      <c r="GJ73" s="165"/>
      <c r="GK73" s="165"/>
      <c r="GL73" s="165"/>
      <c r="GM73" s="165"/>
      <c r="GN73" s="165"/>
      <c r="GO73" s="165"/>
      <c r="GP73" s="165"/>
      <c r="GQ73" s="165"/>
      <c r="GR73" s="165"/>
      <c r="GS73" s="165"/>
      <c r="GT73" s="165"/>
      <c r="GU73" s="165"/>
      <c r="GV73" s="165"/>
      <c r="GW73" s="165"/>
      <c r="GX73" s="165"/>
      <c r="GY73" s="165"/>
      <c r="GZ73" s="165"/>
      <c r="HA73" s="165"/>
      <c r="HB73" s="165"/>
      <c r="HC73" s="165"/>
      <c r="HD73" s="165"/>
      <c r="HE73" s="165"/>
      <c r="HF73" s="165"/>
      <c r="HG73" s="165"/>
      <c r="HH73" s="165"/>
      <c r="HI73" s="165"/>
      <c r="HJ73" s="165"/>
      <c r="HK73" s="165"/>
      <c r="HL73" s="178"/>
      <c r="HM73" s="178"/>
      <c r="HN73" s="178"/>
      <c r="HO73" s="178"/>
      <c r="HP73" s="178"/>
      <c r="HQ73" s="178"/>
      <c r="HR73" s="178"/>
      <c r="HS73" s="178"/>
      <c r="HT73" s="178"/>
      <c r="HU73" s="178"/>
      <c r="HV73" s="178"/>
      <c r="HW73" s="178"/>
      <c r="HX73" s="178"/>
      <c r="HY73" s="178"/>
      <c r="HZ73" s="178"/>
      <c r="IA73" s="178"/>
      <c r="IB73" s="178"/>
      <c r="IC73" s="178"/>
      <c r="ID73" s="178"/>
      <c r="IE73" s="178"/>
      <c r="IF73" s="178"/>
      <c r="IG73" s="178"/>
      <c r="IH73" s="178"/>
      <c r="II73" s="178"/>
    </row>
    <row r="74" s="170" customFormat="1" ht="37" customHeight="1" spans="1:243">
      <c r="A74" s="195" t="s">
        <v>171</v>
      </c>
      <c r="B74" s="195" t="s">
        <v>317</v>
      </c>
      <c r="C74" s="206">
        <v>2012999</v>
      </c>
      <c r="D74" s="195" t="s">
        <v>321</v>
      </c>
      <c r="E74" s="207" t="s">
        <v>174</v>
      </c>
      <c r="F74" s="207" t="s">
        <v>322</v>
      </c>
      <c r="G74" s="208">
        <v>133000</v>
      </c>
      <c r="H74" s="209"/>
      <c r="I74" s="216"/>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5"/>
      <c r="GF74" s="165"/>
      <c r="GG74" s="165"/>
      <c r="GH74" s="165"/>
      <c r="GI74" s="165"/>
      <c r="GJ74" s="165"/>
      <c r="GK74" s="165"/>
      <c r="GL74" s="165"/>
      <c r="GM74" s="165"/>
      <c r="GN74" s="165"/>
      <c r="GO74" s="165"/>
      <c r="GP74" s="165"/>
      <c r="GQ74" s="165"/>
      <c r="GR74" s="165"/>
      <c r="GS74" s="165"/>
      <c r="GT74" s="165"/>
      <c r="GU74" s="165"/>
      <c r="GV74" s="165"/>
      <c r="GW74" s="165"/>
      <c r="GX74" s="165"/>
      <c r="GY74" s="165"/>
      <c r="GZ74" s="165"/>
      <c r="HA74" s="165"/>
      <c r="HB74" s="165"/>
      <c r="HC74" s="165"/>
      <c r="HD74" s="165"/>
      <c r="HE74" s="165"/>
      <c r="HF74" s="165"/>
      <c r="HG74" s="165"/>
      <c r="HH74" s="165"/>
      <c r="HI74" s="165"/>
      <c r="HJ74" s="165"/>
      <c r="HK74" s="165"/>
      <c r="HL74" s="178"/>
      <c r="HM74" s="178"/>
      <c r="HN74" s="178"/>
      <c r="HO74" s="178"/>
      <c r="HP74" s="178"/>
      <c r="HQ74" s="178"/>
      <c r="HR74" s="178"/>
      <c r="HS74" s="178"/>
      <c r="HT74" s="178"/>
      <c r="HU74" s="178"/>
      <c r="HV74" s="178"/>
      <c r="HW74" s="178"/>
      <c r="HX74" s="178"/>
      <c r="HY74" s="178"/>
      <c r="HZ74" s="178"/>
      <c r="IA74" s="178"/>
      <c r="IB74" s="178"/>
      <c r="IC74" s="178"/>
      <c r="ID74" s="178"/>
      <c r="IE74" s="178"/>
      <c r="IF74" s="178"/>
      <c r="IG74" s="178"/>
      <c r="IH74" s="178"/>
      <c r="II74" s="178"/>
    </row>
    <row r="75" s="170" customFormat="1" ht="37" customHeight="1" spans="1:243">
      <c r="A75" s="195" t="s">
        <v>171</v>
      </c>
      <c r="B75" s="195" t="s">
        <v>323</v>
      </c>
      <c r="C75" s="206">
        <v>2012999</v>
      </c>
      <c r="D75" s="195" t="s">
        <v>321</v>
      </c>
      <c r="E75" s="207" t="s">
        <v>174</v>
      </c>
      <c r="F75" s="207" t="s">
        <v>324</v>
      </c>
      <c r="G75" s="208">
        <v>80000</v>
      </c>
      <c r="H75" s="209"/>
      <c r="I75" s="216"/>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c r="FY75" s="165"/>
      <c r="FZ75" s="165"/>
      <c r="GA75" s="165"/>
      <c r="GB75" s="165"/>
      <c r="GC75" s="165"/>
      <c r="GD75" s="165"/>
      <c r="GE75" s="165"/>
      <c r="GF75" s="165"/>
      <c r="GG75" s="165"/>
      <c r="GH75" s="165"/>
      <c r="GI75" s="165"/>
      <c r="GJ75" s="165"/>
      <c r="GK75" s="165"/>
      <c r="GL75" s="165"/>
      <c r="GM75" s="165"/>
      <c r="GN75" s="165"/>
      <c r="GO75" s="165"/>
      <c r="GP75" s="165"/>
      <c r="GQ75" s="165"/>
      <c r="GR75" s="165"/>
      <c r="GS75" s="165"/>
      <c r="GT75" s="165"/>
      <c r="GU75" s="165"/>
      <c r="GV75" s="165"/>
      <c r="GW75" s="165"/>
      <c r="GX75" s="165"/>
      <c r="GY75" s="165"/>
      <c r="GZ75" s="165"/>
      <c r="HA75" s="165"/>
      <c r="HB75" s="165"/>
      <c r="HC75" s="165"/>
      <c r="HD75" s="165"/>
      <c r="HE75" s="165"/>
      <c r="HF75" s="165"/>
      <c r="HG75" s="165"/>
      <c r="HH75" s="165"/>
      <c r="HI75" s="165"/>
      <c r="HJ75" s="165"/>
      <c r="HK75" s="165"/>
      <c r="HL75" s="178"/>
      <c r="HM75" s="178"/>
      <c r="HN75" s="178"/>
      <c r="HO75" s="178"/>
      <c r="HP75" s="178"/>
      <c r="HQ75" s="178"/>
      <c r="HR75" s="178"/>
      <c r="HS75" s="178"/>
      <c r="HT75" s="178"/>
      <c r="HU75" s="178"/>
      <c r="HV75" s="178"/>
      <c r="HW75" s="178"/>
      <c r="HX75" s="178"/>
      <c r="HY75" s="178"/>
      <c r="HZ75" s="178"/>
      <c r="IA75" s="178"/>
      <c r="IB75" s="178"/>
      <c r="IC75" s="178"/>
      <c r="ID75" s="178"/>
      <c r="IE75" s="178"/>
      <c r="IF75" s="178"/>
      <c r="IG75" s="178"/>
      <c r="IH75" s="178"/>
      <c r="II75" s="178"/>
    </row>
    <row r="76" s="170" customFormat="1" ht="39" customHeight="1" spans="1:243">
      <c r="A76" s="195" t="s">
        <v>179</v>
      </c>
      <c r="B76" s="195" t="s">
        <v>180</v>
      </c>
      <c r="C76" s="206">
        <v>2070805</v>
      </c>
      <c r="D76" s="195" t="s">
        <v>325</v>
      </c>
      <c r="E76" s="207" t="s">
        <v>174</v>
      </c>
      <c r="F76" s="207" t="s">
        <v>326</v>
      </c>
      <c r="G76" s="208">
        <v>80000</v>
      </c>
      <c r="H76" s="209"/>
      <c r="I76" s="216"/>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c r="FL76" s="165"/>
      <c r="FM76" s="165"/>
      <c r="FN76" s="165"/>
      <c r="FO76" s="165"/>
      <c r="FP76" s="165"/>
      <c r="FQ76" s="165"/>
      <c r="FR76" s="165"/>
      <c r="FS76" s="165"/>
      <c r="FT76" s="165"/>
      <c r="FU76" s="165"/>
      <c r="FV76" s="165"/>
      <c r="FW76" s="165"/>
      <c r="FX76" s="165"/>
      <c r="FY76" s="165"/>
      <c r="FZ76" s="165"/>
      <c r="GA76" s="165"/>
      <c r="GB76" s="165"/>
      <c r="GC76" s="165"/>
      <c r="GD76" s="165"/>
      <c r="GE76" s="165"/>
      <c r="GF76" s="165"/>
      <c r="GG76" s="165"/>
      <c r="GH76" s="165"/>
      <c r="GI76" s="165"/>
      <c r="GJ76" s="165"/>
      <c r="GK76" s="165"/>
      <c r="GL76" s="165"/>
      <c r="GM76" s="165"/>
      <c r="GN76" s="165"/>
      <c r="GO76" s="165"/>
      <c r="GP76" s="165"/>
      <c r="GQ76" s="165"/>
      <c r="GR76" s="165"/>
      <c r="GS76" s="165"/>
      <c r="GT76" s="165"/>
      <c r="GU76" s="165"/>
      <c r="GV76" s="165"/>
      <c r="GW76" s="165"/>
      <c r="GX76" s="165"/>
      <c r="GY76" s="165"/>
      <c r="GZ76" s="165"/>
      <c r="HA76" s="165"/>
      <c r="HB76" s="165"/>
      <c r="HC76" s="165"/>
      <c r="HD76" s="165"/>
      <c r="HE76" s="165"/>
      <c r="HF76" s="165"/>
      <c r="HG76" s="165"/>
      <c r="HH76" s="165"/>
      <c r="HI76" s="165"/>
      <c r="HJ76" s="165"/>
      <c r="HK76" s="165"/>
      <c r="HL76" s="178"/>
      <c r="HM76" s="178"/>
      <c r="HN76" s="178"/>
      <c r="HO76" s="178"/>
      <c r="HP76" s="178"/>
      <c r="HQ76" s="178"/>
      <c r="HR76" s="178"/>
      <c r="HS76" s="178"/>
      <c r="HT76" s="178"/>
      <c r="HU76" s="178"/>
      <c r="HV76" s="178"/>
      <c r="HW76" s="178"/>
      <c r="HX76" s="178"/>
      <c r="HY76" s="178"/>
      <c r="HZ76" s="178"/>
      <c r="IA76" s="178"/>
      <c r="IB76" s="178"/>
      <c r="IC76" s="178"/>
      <c r="ID76" s="178"/>
      <c r="IE76" s="178"/>
      <c r="IF76" s="178"/>
      <c r="IG76" s="178"/>
      <c r="IH76" s="178"/>
      <c r="II76" s="178"/>
    </row>
    <row r="77" s="170" customFormat="1" ht="39" customHeight="1" spans="1:243">
      <c r="A77" s="195" t="s">
        <v>179</v>
      </c>
      <c r="B77" s="195" t="s">
        <v>183</v>
      </c>
      <c r="C77" s="206">
        <v>2070113</v>
      </c>
      <c r="D77" s="195" t="s">
        <v>327</v>
      </c>
      <c r="E77" s="207" t="s">
        <v>174</v>
      </c>
      <c r="F77" s="207" t="s">
        <v>328</v>
      </c>
      <c r="G77" s="208">
        <v>330000</v>
      </c>
      <c r="H77" s="209"/>
      <c r="I77" s="216"/>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c r="FY77" s="165"/>
      <c r="FZ77" s="165"/>
      <c r="GA77" s="165"/>
      <c r="GB77" s="165"/>
      <c r="GC77" s="165"/>
      <c r="GD77" s="165"/>
      <c r="GE77" s="165"/>
      <c r="GF77" s="165"/>
      <c r="GG77" s="165"/>
      <c r="GH77" s="165"/>
      <c r="GI77" s="165"/>
      <c r="GJ77" s="165"/>
      <c r="GK77" s="165"/>
      <c r="GL77" s="165"/>
      <c r="GM77" s="165"/>
      <c r="GN77" s="165"/>
      <c r="GO77" s="165"/>
      <c r="GP77" s="165"/>
      <c r="GQ77" s="165"/>
      <c r="GR77" s="165"/>
      <c r="GS77" s="165"/>
      <c r="GT77" s="165"/>
      <c r="GU77" s="165"/>
      <c r="GV77" s="165"/>
      <c r="GW77" s="165"/>
      <c r="GX77" s="165"/>
      <c r="GY77" s="165"/>
      <c r="GZ77" s="165"/>
      <c r="HA77" s="165"/>
      <c r="HB77" s="165"/>
      <c r="HC77" s="165"/>
      <c r="HD77" s="165"/>
      <c r="HE77" s="165"/>
      <c r="HF77" s="165"/>
      <c r="HG77" s="165"/>
      <c r="HH77" s="165"/>
      <c r="HI77" s="165"/>
      <c r="HJ77" s="165"/>
      <c r="HK77" s="165"/>
      <c r="HL77" s="178"/>
      <c r="HM77" s="178"/>
      <c r="HN77" s="178"/>
      <c r="HO77" s="178"/>
      <c r="HP77" s="178"/>
      <c r="HQ77" s="178"/>
      <c r="HR77" s="178"/>
      <c r="HS77" s="178"/>
      <c r="HT77" s="178"/>
      <c r="HU77" s="178"/>
      <c r="HV77" s="178"/>
      <c r="HW77" s="178"/>
      <c r="HX77" s="178"/>
      <c r="HY77" s="178"/>
      <c r="HZ77" s="178"/>
      <c r="IA77" s="178"/>
      <c r="IB77" s="178"/>
      <c r="IC77" s="178"/>
      <c r="ID77" s="178"/>
      <c r="IE77" s="178"/>
      <c r="IF77" s="178"/>
      <c r="IG77" s="178"/>
      <c r="IH77" s="178"/>
      <c r="II77" s="178"/>
    </row>
    <row r="78" s="170" customFormat="1" ht="39" customHeight="1" spans="1:243">
      <c r="A78" s="195" t="s">
        <v>179</v>
      </c>
      <c r="B78" s="195" t="s">
        <v>183</v>
      </c>
      <c r="C78" s="206">
        <v>2070205</v>
      </c>
      <c r="D78" s="195" t="s">
        <v>329</v>
      </c>
      <c r="E78" s="207" t="s">
        <v>174</v>
      </c>
      <c r="F78" s="207" t="s">
        <v>330</v>
      </c>
      <c r="G78" s="208">
        <v>157700</v>
      </c>
      <c r="H78" s="209"/>
      <c r="I78" s="216"/>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c r="EW78" s="165"/>
      <c r="EX78" s="165"/>
      <c r="EY78" s="165"/>
      <c r="EZ78" s="165"/>
      <c r="FA78" s="165"/>
      <c r="FB78" s="165"/>
      <c r="FC78" s="165"/>
      <c r="FD78" s="165"/>
      <c r="FE78" s="165"/>
      <c r="FF78" s="165"/>
      <c r="FG78" s="165"/>
      <c r="FH78" s="165"/>
      <c r="FI78" s="165"/>
      <c r="FJ78" s="165"/>
      <c r="FK78" s="165"/>
      <c r="FL78" s="165"/>
      <c r="FM78" s="165"/>
      <c r="FN78" s="165"/>
      <c r="FO78" s="165"/>
      <c r="FP78" s="165"/>
      <c r="FQ78" s="165"/>
      <c r="FR78" s="165"/>
      <c r="FS78" s="165"/>
      <c r="FT78" s="165"/>
      <c r="FU78" s="165"/>
      <c r="FV78" s="165"/>
      <c r="FW78" s="165"/>
      <c r="FX78" s="165"/>
      <c r="FY78" s="165"/>
      <c r="FZ78" s="165"/>
      <c r="GA78" s="165"/>
      <c r="GB78" s="165"/>
      <c r="GC78" s="165"/>
      <c r="GD78" s="165"/>
      <c r="GE78" s="165"/>
      <c r="GF78" s="165"/>
      <c r="GG78" s="165"/>
      <c r="GH78" s="165"/>
      <c r="GI78" s="165"/>
      <c r="GJ78" s="165"/>
      <c r="GK78" s="165"/>
      <c r="GL78" s="165"/>
      <c r="GM78" s="165"/>
      <c r="GN78" s="165"/>
      <c r="GO78" s="165"/>
      <c r="GP78" s="165"/>
      <c r="GQ78" s="165"/>
      <c r="GR78" s="165"/>
      <c r="GS78" s="165"/>
      <c r="GT78" s="165"/>
      <c r="GU78" s="165"/>
      <c r="GV78" s="165"/>
      <c r="GW78" s="165"/>
      <c r="GX78" s="165"/>
      <c r="GY78" s="165"/>
      <c r="GZ78" s="165"/>
      <c r="HA78" s="165"/>
      <c r="HB78" s="165"/>
      <c r="HC78" s="165"/>
      <c r="HD78" s="165"/>
      <c r="HE78" s="165"/>
      <c r="HF78" s="165"/>
      <c r="HG78" s="165"/>
      <c r="HH78" s="165"/>
      <c r="HI78" s="165"/>
      <c r="HJ78" s="165"/>
      <c r="HK78" s="165"/>
      <c r="HL78" s="178"/>
      <c r="HM78" s="178"/>
      <c r="HN78" s="178"/>
      <c r="HO78" s="178"/>
      <c r="HP78" s="178"/>
      <c r="HQ78" s="178"/>
      <c r="HR78" s="178"/>
      <c r="HS78" s="178"/>
      <c r="HT78" s="178"/>
      <c r="HU78" s="178"/>
      <c r="HV78" s="178"/>
      <c r="HW78" s="178"/>
      <c r="HX78" s="178"/>
      <c r="HY78" s="178"/>
      <c r="HZ78" s="178"/>
      <c r="IA78" s="178"/>
      <c r="IB78" s="178"/>
      <c r="IC78" s="178"/>
      <c r="ID78" s="178"/>
      <c r="IE78" s="178"/>
      <c r="IF78" s="178"/>
      <c r="IG78" s="178"/>
      <c r="IH78" s="178"/>
      <c r="II78" s="178"/>
    </row>
    <row r="79" s="170" customFormat="1" ht="39" customHeight="1" spans="1:243">
      <c r="A79" s="195" t="s">
        <v>179</v>
      </c>
      <c r="B79" s="195" t="s">
        <v>183</v>
      </c>
      <c r="C79" s="206">
        <v>2070399</v>
      </c>
      <c r="D79" s="195" t="s">
        <v>331</v>
      </c>
      <c r="E79" s="207" t="s">
        <v>174</v>
      </c>
      <c r="F79" s="207" t="s">
        <v>332</v>
      </c>
      <c r="G79" s="208">
        <v>189843</v>
      </c>
      <c r="H79" s="209"/>
      <c r="I79" s="216"/>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c r="EW79" s="165"/>
      <c r="EX79" s="165"/>
      <c r="EY79" s="165"/>
      <c r="EZ79" s="165"/>
      <c r="FA79" s="165"/>
      <c r="FB79" s="165"/>
      <c r="FC79" s="165"/>
      <c r="FD79" s="165"/>
      <c r="FE79" s="165"/>
      <c r="FF79" s="165"/>
      <c r="FG79" s="165"/>
      <c r="FH79" s="165"/>
      <c r="FI79" s="165"/>
      <c r="FJ79" s="165"/>
      <c r="FK79" s="165"/>
      <c r="FL79" s="165"/>
      <c r="FM79" s="165"/>
      <c r="FN79" s="165"/>
      <c r="FO79" s="165"/>
      <c r="FP79" s="165"/>
      <c r="FQ79" s="165"/>
      <c r="FR79" s="165"/>
      <c r="FS79" s="165"/>
      <c r="FT79" s="165"/>
      <c r="FU79" s="165"/>
      <c r="FV79" s="165"/>
      <c r="FW79" s="165"/>
      <c r="FX79" s="165"/>
      <c r="FY79" s="165"/>
      <c r="FZ79" s="165"/>
      <c r="GA79" s="165"/>
      <c r="GB79" s="165"/>
      <c r="GC79" s="165"/>
      <c r="GD79" s="165"/>
      <c r="GE79" s="165"/>
      <c r="GF79" s="165"/>
      <c r="GG79" s="165"/>
      <c r="GH79" s="165"/>
      <c r="GI79" s="165"/>
      <c r="GJ79" s="165"/>
      <c r="GK79" s="165"/>
      <c r="GL79" s="165"/>
      <c r="GM79" s="165"/>
      <c r="GN79" s="165"/>
      <c r="GO79" s="165"/>
      <c r="GP79" s="165"/>
      <c r="GQ79" s="165"/>
      <c r="GR79" s="165"/>
      <c r="GS79" s="165"/>
      <c r="GT79" s="165"/>
      <c r="GU79" s="165"/>
      <c r="GV79" s="165"/>
      <c r="GW79" s="165"/>
      <c r="GX79" s="165"/>
      <c r="GY79" s="165"/>
      <c r="GZ79" s="165"/>
      <c r="HA79" s="165"/>
      <c r="HB79" s="165"/>
      <c r="HC79" s="165"/>
      <c r="HD79" s="165"/>
      <c r="HE79" s="165"/>
      <c r="HF79" s="165"/>
      <c r="HG79" s="165"/>
      <c r="HH79" s="165"/>
      <c r="HI79" s="165"/>
      <c r="HJ79" s="165"/>
      <c r="HK79" s="165"/>
      <c r="HL79" s="178"/>
      <c r="HM79" s="178"/>
      <c r="HN79" s="178"/>
      <c r="HO79" s="178"/>
      <c r="HP79" s="178"/>
      <c r="HQ79" s="178"/>
      <c r="HR79" s="178"/>
      <c r="HS79" s="178"/>
      <c r="HT79" s="178"/>
      <c r="HU79" s="178"/>
      <c r="HV79" s="178"/>
      <c r="HW79" s="178"/>
      <c r="HX79" s="178"/>
      <c r="HY79" s="178"/>
      <c r="HZ79" s="178"/>
      <c r="IA79" s="178"/>
      <c r="IB79" s="178"/>
      <c r="IC79" s="178"/>
      <c r="ID79" s="178"/>
      <c r="IE79" s="178"/>
      <c r="IF79" s="178"/>
      <c r="IG79" s="178"/>
      <c r="IH79" s="178"/>
      <c r="II79" s="178"/>
    </row>
    <row r="80" s="170" customFormat="1" ht="39" customHeight="1" spans="1:243">
      <c r="A80" s="195" t="s">
        <v>179</v>
      </c>
      <c r="B80" s="195" t="s">
        <v>183</v>
      </c>
      <c r="C80" s="206">
        <v>2070399</v>
      </c>
      <c r="D80" s="195" t="s">
        <v>331</v>
      </c>
      <c r="E80" s="207" t="s">
        <v>174</v>
      </c>
      <c r="F80" s="207" t="s">
        <v>333</v>
      </c>
      <c r="G80" s="208">
        <v>80000</v>
      </c>
      <c r="H80" s="209"/>
      <c r="I80" s="216"/>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c r="GZ80" s="165"/>
      <c r="HA80" s="165"/>
      <c r="HB80" s="165"/>
      <c r="HC80" s="165"/>
      <c r="HD80" s="165"/>
      <c r="HE80" s="165"/>
      <c r="HF80" s="165"/>
      <c r="HG80" s="165"/>
      <c r="HH80" s="165"/>
      <c r="HI80" s="165"/>
      <c r="HJ80" s="165"/>
      <c r="HK80" s="165"/>
      <c r="HL80" s="178"/>
      <c r="HM80" s="178"/>
      <c r="HN80" s="178"/>
      <c r="HO80" s="178"/>
      <c r="HP80" s="178"/>
      <c r="HQ80" s="178"/>
      <c r="HR80" s="178"/>
      <c r="HS80" s="178"/>
      <c r="HT80" s="178"/>
      <c r="HU80" s="178"/>
      <c r="HV80" s="178"/>
      <c r="HW80" s="178"/>
      <c r="HX80" s="178"/>
      <c r="HY80" s="178"/>
      <c r="HZ80" s="178"/>
      <c r="IA80" s="178"/>
      <c r="IB80" s="178"/>
      <c r="IC80" s="178"/>
      <c r="ID80" s="178"/>
      <c r="IE80" s="178"/>
      <c r="IF80" s="178"/>
      <c r="IG80" s="178"/>
      <c r="IH80" s="178"/>
      <c r="II80" s="178"/>
    </row>
    <row r="81" s="170" customFormat="1" ht="39" customHeight="1" spans="1:243">
      <c r="A81" s="195" t="s">
        <v>179</v>
      </c>
      <c r="B81" s="195" t="s">
        <v>183</v>
      </c>
      <c r="C81" s="206">
        <v>2070399</v>
      </c>
      <c r="D81" s="195" t="s">
        <v>331</v>
      </c>
      <c r="E81" s="207" t="s">
        <v>174</v>
      </c>
      <c r="F81" s="207" t="s">
        <v>334</v>
      </c>
      <c r="G81" s="208">
        <v>120000</v>
      </c>
      <c r="H81" s="209"/>
      <c r="I81" s="216"/>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c r="GF81" s="165"/>
      <c r="GG81" s="165"/>
      <c r="GH81" s="165"/>
      <c r="GI81" s="165"/>
      <c r="GJ81" s="165"/>
      <c r="GK81" s="165"/>
      <c r="GL81" s="165"/>
      <c r="GM81" s="165"/>
      <c r="GN81" s="165"/>
      <c r="GO81" s="165"/>
      <c r="GP81" s="165"/>
      <c r="GQ81" s="165"/>
      <c r="GR81" s="165"/>
      <c r="GS81" s="165"/>
      <c r="GT81" s="165"/>
      <c r="GU81" s="165"/>
      <c r="GV81" s="165"/>
      <c r="GW81" s="165"/>
      <c r="GX81" s="165"/>
      <c r="GY81" s="165"/>
      <c r="GZ81" s="165"/>
      <c r="HA81" s="165"/>
      <c r="HB81" s="165"/>
      <c r="HC81" s="165"/>
      <c r="HD81" s="165"/>
      <c r="HE81" s="165"/>
      <c r="HF81" s="165"/>
      <c r="HG81" s="165"/>
      <c r="HH81" s="165"/>
      <c r="HI81" s="165"/>
      <c r="HJ81" s="165"/>
      <c r="HK81" s="165"/>
      <c r="HL81" s="178"/>
      <c r="HM81" s="178"/>
      <c r="HN81" s="178"/>
      <c r="HO81" s="178"/>
      <c r="HP81" s="178"/>
      <c r="HQ81" s="178"/>
      <c r="HR81" s="178"/>
      <c r="HS81" s="178"/>
      <c r="HT81" s="178"/>
      <c r="HU81" s="178"/>
      <c r="HV81" s="178"/>
      <c r="HW81" s="178"/>
      <c r="HX81" s="178"/>
      <c r="HY81" s="178"/>
      <c r="HZ81" s="178"/>
      <c r="IA81" s="178"/>
      <c r="IB81" s="178"/>
      <c r="IC81" s="178"/>
      <c r="ID81" s="178"/>
      <c r="IE81" s="178"/>
      <c r="IF81" s="178"/>
      <c r="IG81" s="178"/>
      <c r="IH81" s="178"/>
      <c r="II81" s="178"/>
    </row>
    <row r="82" s="170" customFormat="1" ht="39" customHeight="1" spans="1:243">
      <c r="A82" s="195" t="s">
        <v>179</v>
      </c>
      <c r="B82" s="195" t="s">
        <v>183</v>
      </c>
      <c r="C82" s="206">
        <v>2070109</v>
      </c>
      <c r="D82" s="195" t="s">
        <v>335</v>
      </c>
      <c r="E82" s="207" t="s">
        <v>174</v>
      </c>
      <c r="F82" s="207" t="s">
        <v>336</v>
      </c>
      <c r="G82" s="208">
        <v>50000</v>
      </c>
      <c r="H82" s="209"/>
      <c r="I82" s="216"/>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c r="FY82" s="165"/>
      <c r="FZ82" s="165"/>
      <c r="GA82" s="165"/>
      <c r="GB82" s="165"/>
      <c r="GC82" s="165"/>
      <c r="GD82" s="165"/>
      <c r="GE82" s="165"/>
      <c r="GF82" s="165"/>
      <c r="GG82" s="165"/>
      <c r="GH82" s="165"/>
      <c r="GI82" s="165"/>
      <c r="GJ82" s="165"/>
      <c r="GK82" s="165"/>
      <c r="GL82" s="165"/>
      <c r="GM82" s="165"/>
      <c r="GN82" s="165"/>
      <c r="GO82" s="165"/>
      <c r="GP82" s="165"/>
      <c r="GQ82" s="165"/>
      <c r="GR82" s="165"/>
      <c r="GS82" s="165"/>
      <c r="GT82" s="165"/>
      <c r="GU82" s="165"/>
      <c r="GV82" s="165"/>
      <c r="GW82" s="165"/>
      <c r="GX82" s="165"/>
      <c r="GY82" s="165"/>
      <c r="GZ82" s="165"/>
      <c r="HA82" s="165"/>
      <c r="HB82" s="165"/>
      <c r="HC82" s="165"/>
      <c r="HD82" s="165"/>
      <c r="HE82" s="165"/>
      <c r="HF82" s="165"/>
      <c r="HG82" s="165"/>
      <c r="HH82" s="165"/>
      <c r="HI82" s="165"/>
      <c r="HJ82" s="165"/>
      <c r="HK82" s="165"/>
      <c r="HL82" s="178"/>
      <c r="HM82" s="178"/>
      <c r="HN82" s="178"/>
      <c r="HO82" s="178"/>
      <c r="HP82" s="178"/>
      <c r="HQ82" s="178"/>
      <c r="HR82" s="178"/>
      <c r="HS82" s="178"/>
      <c r="HT82" s="178"/>
      <c r="HU82" s="178"/>
      <c r="HV82" s="178"/>
      <c r="HW82" s="178"/>
      <c r="HX82" s="178"/>
      <c r="HY82" s="178"/>
      <c r="HZ82" s="178"/>
      <c r="IA82" s="178"/>
      <c r="IB82" s="178"/>
      <c r="IC82" s="178"/>
      <c r="ID82" s="178"/>
      <c r="IE82" s="178"/>
      <c r="IF82" s="178"/>
      <c r="IG82" s="178"/>
      <c r="IH82" s="178"/>
      <c r="II82" s="178"/>
    </row>
    <row r="83" s="170" customFormat="1" ht="39" customHeight="1" spans="1:243">
      <c r="A83" s="195" t="s">
        <v>186</v>
      </c>
      <c r="B83" s="195" t="s">
        <v>187</v>
      </c>
      <c r="C83" s="206">
        <v>2120101</v>
      </c>
      <c r="D83" s="195" t="s">
        <v>337</v>
      </c>
      <c r="E83" s="207" t="s">
        <v>174</v>
      </c>
      <c r="F83" s="207" t="s">
        <v>338</v>
      </c>
      <c r="G83" s="208">
        <v>980000</v>
      </c>
      <c r="H83" s="209"/>
      <c r="I83" s="216"/>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5"/>
      <c r="GQ83" s="165"/>
      <c r="GR83" s="165"/>
      <c r="GS83" s="165"/>
      <c r="GT83" s="165"/>
      <c r="GU83" s="165"/>
      <c r="GV83" s="165"/>
      <c r="GW83" s="165"/>
      <c r="GX83" s="165"/>
      <c r="GY83" s="165"/>
      <c r="GZ83" s="165"/>
      <c r="HA83" s="165"/>
      <c r="HB83" s="165"/>
      <c r="HC83" s="165"/>
      <c r="HD83" s="165"/>
      <c r="HE83" s="165"/>
      <c r="HF83" s="165"/>
      <c r="HG83" s="165"/>
      <c r="HH83" s="165"/>
      <c r="HI83" s="165"/>
      <c r="HJ83" s="165"/>
      <c r="HK83" s="165"/>
      <c r="HL83" s="178"/>
      <c r="HM83" s="178"/>
      <c r="HN83" s="178"/>
      <c r="HO83" s="178"/>
      <c r="HP83" s="178"/>
      <c r="HQ83" s="178"/>
      <c r="HR83" s="178"/>
      <c r="HS83" s="178"/>
      <c r="HT83" s="178"/>
      <c r="HU83" s="178"/>
      <c r="HV83" s="178"/>
      <c r="HW83" s="178"/>
      <c r="HX83" s="178"/>
      <c r="HY83" s="178"/>
      <c r="HZ83" s="178"/>
      <c r="IA83" s="178"/>
      <c r="IB83" s="178"/>
      <c r="IC83" s="178"/>
      <c r="ID83" s="178"/>
      <c r="IE83" s="178"/>
      <c r="IF83" s="178"/>
      <c r="IG83" s="178"/>
      <c r="IH83" s="178"/>
      <c r="II83" s="178"/>
    </row>
    <row r="84" s="170" customFormat="1" ht="39" customHeight="1" spans="1:243">
      <c r="A84" s="195" t="s">
        <v>186</v>
      </c>
      <c r="B84" s="195" t="s">
        <v>187</v>
      </c>
      <c r="C84" s="206">
        <v>2120104</v>
      </c>
      <c r="D84" s="195" t="s">
        <v>339</v>
      </c>
      <c r="E84" s="207" t="s">
        <v>174</v>
      </c>
      <c r="F84" s="207" t="s">
        <v>340</v>
      </c>
      <c r="G84" s="208">
        <v>700000</v>
      </c>
      <c r="H84" s="209"/>
      <c r="I84" s="216"/>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c r="EW84" s="165"/>
      <c r="EX84" s="165"/>
      <c r="EY84" s="165"/>
      <c r="EZ84" s="165"/>
      <c r="FA84" s="165"/>
      <c r="FB84" s="165"/>
      <c r="FC84" s="165"/>
      <c r="FD84" s="165"/>
      <c r="FE84" s="165"/>
      <c r="FF84" s="165"/>
      <c r="FG84" s="165"/>
      <c r="FH84" s="165"/>
      <c r="FI84" s="165"/>
      <c r="FJ84" s="165"/>
      <c r="FK84" s="165"/>
      <c r="FL84" s="165"/>
      <c r="FM84" s="165"/>
      <c r="FN84" s="165"/>
      <c r="FO84" s="165"/>
      <c r="FP84" s="165"/>
      <c r="FQ84" s="165"/>
      <c r="FR84" s="165"/>
      <c r="FS84" s="165"/>
      <c r="FT84" s="165"/>
      <c r="FU84" s="165"/>
      <c r="FV84" s="165"/>
      <c r="FW84" s="165"/>
      <c r="FX84" s="165"/>
      <c r="FY84" s="165"/>
      <c r="FZ84" s="165"/>
      <c r="GA84" s="165"/>
      <c r="GB84" s="165"/>
      <c r="GC84" s="165"/>
      <c r="GD84" s="165"/>
      <c r="GE84" s="165"/>
      <c r="GF84" s="165"/>
      <c r="GG84" s="165"/>
      <c r="GH84" s="165"/>
      <c r="GI84" s="165"/>
      <c r="GJ84" s="165"/>
      <c r="GK84" s="165"/>
      <c r="GL84" s="165"/>
      <c r="GM84" s="165"/>
      <c r="GN84" s="165"/>
      <c r="GO84" s="165"/>
      <c r="GP84" s="165"/>
      <c r="GQ84" s="165"/>
      <c r="GR84" s="165"/>
      <c r="GS84" s="165"/>
      <c r="GT84" s="165"/>
      <c r="GU84" s="165"/>
      <c r="GV84" s="165"/>
      <c r="GW84" s="165"/>
      <c r="GX84" s="165"/>
      <c r="GY84" s="165"/>
      <c r="GZ84" s="165"/>
      <c r="HA84" s="165"/>
      <c r="HB84" s="165"/>
      <c r="HC84" s="165"/>
      <c r="HD84" s="165"/>
      <c r="HE84" s="165"/>
      <c r="HF84" s="165"/>
      <c r="HG84" s="165"/>
      <c r="HH84" s="165"/>
      <c r="HI84" s="165"/>
      <c r="HJ84" s="165"/>
      <c r="HK84" s="165"/>
      <c r="HL84" s="178"/>
      <c r="HM84" s="178"/>
      <c r="HN84" s="178"/>
      <c r="HO84" s="178"/>
      <c r="HP84" s="178"/>
      <c r="HQ84" s="178"/>
      <c r="HR84" s="178"/>
      <c r="HS84" s="178"/>
      <c r="HT84" s="178"/>
      <c r="HU84" s="178"/>
      <c r="HV84" s="178"/>
      <c r="HW84" s="178"/>
      <c r="HX84" s="178"/>
      <c r="HY84" s="178"/>
      <c r="HZ84" s="178"/>
      <c r="IA84" s="178"/>
      <c r="IB84" s="178"/>
      <c r="IC84" s="178"/>
      <c r="ID84" s="178"/>
      <c r="IE84" s="178"/>
      <c r="IF84" s="178"/>
      <c r="IG84" s="178"/>
      <c r="IH84" s="178"/>
      <c r="II84" s="178"/>
    </row>
    <row r="85" s="170" customFormat="1" ht="39" customHeight="1" spans="1:243">
      <c r="A85" s="195" t="s">
        <v>186</v>
      </c>
      <c r="B85" s="195" t="s">
        <v>187</v>
      </c>
      <c r="C85" s="206">
        <v>2120501</v>
      </c>
      <c r="D85" s="195" t="s">
        <v>341</v>
      </c>
      <c r="E85" s="207" t="s">
        <v>174</v>
      </c>
      <c r="F85" s="207" t="s">
        <v>342</v>
      </c>
      <c r="G85" s="208">
        <v>210000</v>
      </c>
      <c r="H85" s="209"/>
      <c r="I85" s="216"/>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5"/>
      <c r="GQ85" s="165"/>
      <c r="GR85" s="165"/>
      <c r="GS85" s="165"/>
      <c r="GT85" s="165"/>
      <c r="GU85" s="165"/>
      <c r="GV85" s="165"/>
      <c r="GW85" s="165"/>
      <c r="GX85" s="165"/>
      <c r="GY85" s="165"/>
      <c r="GZ85" s="165"/>
      <c r="HA85" s="165"/>
      <c r="HB85" s="165"/>
      <c r="HC85" s="165"/>
      <c r="HD85" s="165"/>
      <c r="HE85" s="165"/>
      <c r="HF85" s="165"/>
      <c r="HG85" s="165"/>
      <c r="HH85" s="165"/>
      <c r="HI85" s="165"/>
      <c r="HJ85" s="165"/>
      <c r="HK85" s="165"/>
      <c r="HL85" s="178"/>
      <c r="HM85" s="178"/>
      <c r="HN85" s="178"/>
      <c r="HO85" s="178"/>
      <c r="HP85" s="178"/>
      <c r="HQ85" s="178"/>
      <c r="HR85" s="178"/>
      <c r="HS85" s="178"/>
      <c r="HT85" s="178"/>
      <c r="HU85" s="178"/>
      <c r="HV85" s="178"/>
      <c r="HW85" s="178"/>
      <c r="HX85" s="178"/>
      <c r="HY85" s="178"/>
      <c r="HZ85" s="178"/>
      <c r="IA85" s="178"/>
      <c r="IB85" s="178"/>
      <c r="IC85" s="178"/>
      <c r="ID85" s="178"/>
      <c r="IE85" s="178"/>
      <c r="IF85" s="178"/>
      <c r="IG85" s="178"/>
      <c r="IH85" s="178"/>
      <c r="II85" s="178"/>
    </row>
    <row r="86" s="170" customFormat="1" ht="39" customHeight="1" spans="1:243">
      <c r="A86" s="195" t="s">
        <v>190</v>
      </c>
      <c r="B86" s="195" t="s">
        <v>343</v>
      </c>
      <c r="C86" s="206">
        <v>2200504</v>
      </c>
      <c r="D86" s="195" t="s">
        <v>344</v>
      </c>
      <c r="E86" s="207" t="s">
        <v>174</v>
      </c>
      <c r="F86" s="207" t="s">
        <v>345</v>
      </c>
      <c r="G86" s="208">
        <v>43354</v>
      </c>
      <c r="H86" s="209"/>
      <c r="I86" s="216"/>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c r="FY86" s="165"/>
      <c r="FZ86" s="165"/>
      <c r="GA86" s="165"/>
      <c r="GB86" s="165"/>
      <c r="GC86" s="165"/>
      <c r="GD86" s="165"/>
      <c r="GE86" s="165"/>
      <c r="GF86" s="165"/>
      <c r="GG86" s="165"/>
      <c r="GH86" s="165"/>
      <c r="GI86" s="165"/>
      <c r="GJ86" s="165"/>
      <c r="GK86" s="165"/>
      <c r="GL86" s="165"/>
      <c r="GM86" s="165"/>
      <c r="GN86" s="165"/>
      <c r="GO86" s="165"/>
      <c r="GP86" s="165"/>
      <c r="GQ86" s="165"/>
      <c r="GR86" s="165"/>
      <c r="GS86" s="165"/>
      <c r="GT86" s="165"/>
      <c r="GU86" s="165"/>
      <c r="GV86" s="165"/>
      <c r="GW86" s="165"/>
      <c r="GX86" s="165"/>
      <c r="GY86" s="165"/>
      <c r="GZ86" s="165"/>
      <c r="HA86" s="165"/>
      <c r="HB86" s="165"/>
      <c r="HC86" s="165"/>
      <c r="HD86" s="165"/>
      <c r="HE86" s="165"/>
      <c r="HF86" s="165"/>
      <c r="HG86" s="165"/>
      <c r="HH86" s="165"/>
      <c r="HI86" s="165"/>
      <c r="HJ86" s="165"/>
      <c r="HK86" s="165"/>
      <c r="HL86" s="178"/>
      <c r="HM86" s="178"/>
      <c r="HN86" s="178"/>
      <c r="HO86" s="178"/>
      <c r="HP86" s="178"/>
      <c r="HQ86" s="178"/>
      <c r="HR86" s="178"/>
      <c r="HS86" s="178"/>
      <c r="HT86" s="178"/>
      <c r="HU86" s="178"/>
      <c r="HV86" s="178"/>
      <c r="HW86" s="178"/>
      <c r="HX86" s="178"/>
      <c r="HY86" s="178"/>
      <c r="HZ86" s="178"/>
      <c r="IA86" s="178"/>
      <c r="IB86" s="178"/>
      <c r="IC86" s="178"/>
      <c r="ID86" s="178"/>
      <c r="IE86" s="178"/>
      <c r="IF86" s="178"/>
      <c r="IG86" s="178"/>
      <c r="IH86" s="178"/>
      <c r="II86" s="178"/>
    </row>
    <row r="87" s="170" customFormat="1" ht="39" customHeight="1" spans="1:243">
      <c r="A87" s="195" t="s">
        <v>190</v>
      </c>
      <c r="B87" s="195" t="s">
        <v>346</v>
      </c>
      <c r="C87" s="206">
        <v>2130114</v>
      </c>
      <c r="D87" s="195" t="s">
        <v>347</v>
      </c>
      <c r="E87" s="207" t="s">
        <v>174</v>
      </c>
      <c r="F87" s="207" t="s">
        <v>348</v>
      </c>
      <c r="G87" s="208">
        <v>180000</v>
      </c>
      <c r="H87" s="209"/>
      <c r="I87" s="216"/>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5"/>
      <c r="GQ87" s="165"/>
      <c r="GR87" s="165"/>
      <c r="GS87" s="165"/>
      <c r="GT87" s="165"/>
      <c r="GU87" s="165"/>
      <c r="GV87" s="165"/>
      <c r="GW87" s="165"/>
      <c r="GX87" s="165"/>
      <c r="GY87" s="165"/>
      <c r="GZ87" s="165"/>
      <c r="HA87" s="165"/>
      <c r="HB87" s="165"/>
      <c r="HC87" s="165"/>
      <c r="HD87" s="165"/>
      <c r="HE87" s="165"/>
      <c r="HF87" s="165"/>
      <c r="HG87" s="165"/>
      <c r="HH87" s="165"/>
      <c r="HI87" s="165"/>
      <c r="HJ87" s="165"/>
      <c r="HK87" s="165"/>
      <c r="HL87" s="178"/>
      <c r="HM87" s="178"/>
      <c r="HN87" s="178"/>
      <c r="HO87" s="178"/>
      <c r="HP87" s="178"/>
      <c r="HQ87" s="178"/>
      <c r="HR87" s="178"/>
      <c r="HS87" s="178"/>
      <c r="HT87" s="178"/>
      <c r="HU87" s="178"/>
      <c r="HV87" s="178"/>
      <c r="HW87" s="178"/>
      <c r="HX87" s="178"/>
      <c r="HY87" s="178"/>
      <c r="HZ87" s="178"/>
      <c r="IA87" s="178"/>
      <c r="IB87" s="178"/>
      <c r="IC87" s="178"/>
      <c r="ID87" s="178"/>
      <c r="IE87" s="178"/>
      <c r="IF87" s="178"/>
      <c r="IG87" s="178"/>
      <c r="IH87" s="178"/>
      <c r="II87" s="178"/>
    </row>
    <row r="88" s="170" customFormat="1" ht="39" customHeight="1" spans="1:243">
      <c r="A88" s="195" t="s">
        <v>190</v>
      </c>
      <c r="B88" s="195" t="s">
        <v>346</v>
      </c>
      <c r="C88" s="206">
        <v>2130199</v>
      </c>
      <c r="D88" s="195" t="s">
        <v>349</v>
      </c>
      <c r="E88" s="207" t="s">
        <v>174</v>
      </c>
      <c r="F88" s="207" t="s">
        <v>350</v>
      </c>
      <c r="G88" s="208">
        <v>950000</v>
      </c>
      <c r="H88" s="209"/>
      <c r="I88" s="216"/>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c r="FY88" s="165"/>
      <c r="FZ88" s="165"/>
      <c r="GA88" s="165"/>
      <c r="GB88" s="165"/>
      <c r="GC88" s="165"/>
      <c r="GD88" s="165"/>
      <c r="GE88" s="165"/>
      <c r="GF88" s="165"/>
      <c r="GG88" s="165"/>
      <c r="GH88" s="165"/>
      <c r="GI88" s="165"/>
      <c r="GJ88" s="165"/>
      <c r="GK88" s="165"/>
      <c r="GL88" s="165"/>
      <c r="GM88" s="165"/>
      <c r="GN88" s="165"/>
      <c r="GO88" s="165"/>
      <c r="GP88" s="165"/>
      <c r="GQ88" s="165"/>
      <c r="GR88" s="165"/>
      <c r="GS88" s="165"/>
      <c r="GT88" s="165"/>
      <c r="GU88" s="165"/>
      <c r="GV88" s="165"/>
      <c r="GW88" s="165"/>
      <c r="GX88" s="165"/>
      <c r="GY88" s="165"/>
      <c r="GZ88" s="165"/>
      <c r="HA88" s="165"/>
      <c r="HB88" s="165"/>
      <c r="HC88" s="165"/>
      <c r="HD88" s="165"/>
      <c r="HE88" s="165"/>
      <c r="HF88" s="165"/>
      <c r="HG88" s="165"/>
      <c r="HH88" s="165"/>
      <c r="HI88" s="165"/>
      <c r="HJ88" s="165"/>
      <c r="HK88" s="165"/>
      <c r="HL88" s="178"/>
      <c r="HM88" s="178"/>
      <c r="HN88" s="178"/>
      <c r="HO88" s="178"/>
      <c r="HP88" s="178"/>
      <c r="HQ88" s="178"/>
      <c r="HR88" s="178"/>
      <c r="HS88" s="178"/>
      <c r="HT88" s="178"/>
      <c r="HU88" s="178"/>
      <c r="HV88" s="178"/>
      <c r="HW88" s="178"/>
      <c r="HX88" s="178"/>
      <c r="HY88" s="178"/>
      <c r="HZ88" s="178"/>
      <c r="IA88" s="178"/>
      <c r="IB88" s="178"/>
      <c r="IC88" s="178"/>
      <c r="ID88" s="178"/>
      <c r="IE88" s="178"/>
      <c r="IF88" s="178"/>
      <c r="IG88" s="178"/>
      <c r="IH88" s="178"/>
      <c r="II88" s="178"/>
    </row>
    <row r="89" s="170" customFormat="1" ht="39" customHeight="1" spans="1:243">
      <c r="A89" s="195" t="s">
        <v>190</v>
      </c>
      <c r="B89" s="195" t="s">
        <v>351</v>
      </c>
      <c r="C89" s="206">
        <v>2130199</v>
      </c>
      <c r="D89" s="195" t="s">
        <v>349</v>
      </c>
      <c r="E89" s="207" t="s">
        <v>174</v>
      </c>
      <c r="F89" s="207" t="s">
        <v>352</v>
      </c>
      <c r="G89" s="208">
        <v>250000</v>
      </c>
      <c r="H89" s="209"/>
      <c r="I89" s="216"/>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c r="FY89" s="165"/>
      <c r="FZ89" s="165"/>
      <c r="GA89" s="165"/>
      <c r="GB89" s="165"/>
      <c r="GC89" s="165"/>
      <c r="GD89" s="165"/>
      <c r="GE89" s="165"/>
      <c r="GF89" s="165"/>
      <c r="GG89" s="165"/>
      <c r="GH89" s="165"/>
      <c r="GI89" s="165"/>
      <c r="GJ89" s="165"/>
      <c r="GK89" s="165"/>
      <c r="GL89" s="165"/>
      <c r="GM89" s="165"/>
      <c r="GN89" s="165"/>
      <c r="GO89" s="165"/>
      <c r="GP89" s="165"/>
      <c r="GQ89" s="165"/>
      <c r="GR89" s="165"/>
      <c r="GS89" s="165"/>
      <c r="GT89" s="165"/>
      <c r="GU89" s="165"/>
      <c r="GV89" s="165"/>
      <c r="GW89" s="165"/>
      <c r="GX89" s="165"/>
      <c r="GY89" s="165"/>
      <c r="GZ89" s="165"/>
      <c r="HA89" s="165"/>
      <c r="HB89" s="165"/>
      <c r="HC89" s="165"/>
      <c r="HD89" s="165"/>
      <c r="HE89" s="165"/>
      <c r="HF89" s="165"/>
      <c r="HG89" s="165"/>
      <c r="HH89" s="165"/>
      <c r="HI89" s="165"/>
      <c r="HJ89" s="165"/>
      <c r="HK89" s="165"/>
      <c r="HL89" s="178"/>
      <c r="HM89" s="178"/>
      <c r="HN89" s="178"/>
      <c r="HO89" s="178"/>
      <c r="HP89" s="178"/>
      <c r="HQ89" s="178"/>
      <c r="HR89" s="178"/>
      <c r="HS89" s="178"/>
      <c r="HT89" s="178"/>
      <c r="HU89" s="178"/>
      <c r="HV89" s="178"/>
      <c r="HW89" s="178"/>
      <c r="HX89" s="178"/>
      <c r="HY89" s="178"/>
      <c r="HZ89" s="178"/>
      <c r="IA89" s="178"/>
      <c r="IB89" s="178"/>
      <c r="IC89" s="178"/>
      <c r="ID89" s="178"/>
      <c r="IE89" s="178"/>
      <c r="IF89" s="178"/>
      <c r="IG89" s="178"/>
      <c r="IH89" s="178"/>
      <c r="II89" s="178"/>
    </row>
    <row r="90" s="170" customFormat="1" ht="39" customHeight="1" spans="1:243">
      <c r="A90" s="195" t="s">
        <v>190</v>
      </c>
      <c r="B90" s="195" t="s">
        <v>194</v>
      </c>
      <c r="C90" s="206">
        <v>2130304</v>
      </c>
      <c r="D90" s="195" t="s">
        <v>192</v>
      </c>
      <c r="E90" s="207" t="s">
        <v>174</v>
      </c>
      <c r="F90" s="207" t="s">
        <v>353</v>
      </c>
      <c r="G90" s="208">
        <v>300000</v>
      </c>
      <c r="H90" s="209"/>
      <c r="I90" s="216"/>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c r="FE90" s="165"/>
      <c r="FF90" s="165"/>
      <c r="FG90" s="165"/>
      <c r="FH90" s="165"/>
      <c r="FI90" s="165"/>
      <c r="FJ90" s="165"/>
      <c r="FK90" s="165"/>
      <c r="FL90" s="165"/>
      <c r="FM90" s="165"/>
      <c r="FN90" s="165"/>
      <c r="FO90" s="165"/>
      <c r="FP90" s="165"/>
      <c r="FQ90" s="165"/>
      <c r="FR90" s="165"/>
      <c r="FS90" s="165"/>
      <c r="FT90" s="165"/>
      <c r="FU90" s="165"/>
      <c r="FV90" s="165"/>
      <c r="FW90" s="165"/>
      <c r="FX90" s="165"/>
      <c r="FY90" s="165"/>
      <c r="FZ90" s="165"/>
      <c r="GA90" s="165"/>
      <c r="GB90" s="165"/>
      <c r="GC90" s="165"/>
      <c r="GD90" s="165"/>
      <c r="GE90" s="165"/>
      <c r="GF90" s="165"/>
      <c r="GG90" s="165"/>
      <c r="GH90" s="165"/>
      <c r="GI90" s="165"/>
      <c r="GJ90" s="165"/>
      <c r="GK90" s="165"/>
      <c r="GL90" s="165"/>
      <c r="GM90" s="165"/>
      <c r="GN90" s="165"/>
      <c r="GO90" s="165"/>
      <c r="GP90" s="165"/>
      <c r="GQ90" s="165"/>
      <c r="GR90" s="165"/>
      <c r="GS90" s="165"/>
      <c r="GT90" s="165"/>
      <c r="GU90" s="165"/>
      <c r="GV90" s="165"/>
      <c r="GW90" s="165"/>
      <c r="GX90" s="165"/>
      <c r="GY90" s="165"/>
      <c r="GZ90" s="165"/>
      <c r="HA90" s="165"/>
      <c r="HB90" s="165"/>
      <c r="HC90" s="165"/>
      <c r="HD90" s="165"/>
      <c r="HE90" s="165"/>
      <c r="HF90" s="165"/>
      <c r="HG90" s="165"/>
      <c r="HH90" s="165"/>
      <c r="HI90" s="165"/>
      <c r="HJ90" s="165"/>
      <c r="HK90" s="165"/>
      <c r="HL90" s="178"/>
      <c r="HM90" s="178"/>
      <c r="HN90" s="178"/>
      <c r="HO90" s="178"/>
      <c r="HP90" s="178"/>
      <c r="HQ90" s="178"/>
      <c r="HR90" s="178"/>
      <c r="HS90" s="178"/>
      <c r="HT90" s="178"/>
      <c r="HU90" s="178"/>
      <c r="HV90" s="178"/>
      <c r="HW90" s="178"/>
      <c r="HX90" s="178"/>
      <c r="HY90" s="178"/>
      <c r="HZ90" s="178"/>
      <c r="IA90" s="178"/>
      <c r="IB90" s="178"/>
      <c r="IC90" s="178"/>
      <c r="ID90" s="178"/>
      <c r="IE90" s="178"/>
      <c r="IF90" s="178"/>
      <c r="IG90" s="178"/>
      <c r="IH90" s="178"/>
      <c r="II90" s="178"/>
    </row>
    <row r="91" s="170" customFormat="1" ht="39" customHeight="1" spans="1:243">
      <c r="A91" s="195" t="s">
        <v>197</v>
      </c>
      <c r="B91" s="195" t="s">
        <v>219</v>
      </c>
      <c r="C91" s="206">
        <v>2010499</v>
      </c>
      <c r="D91" s="195" t="s">
        <v>354</v>
      </c>
      <c r="E91" s="207" t="s">
        <v>174</v>
      </c>
      <c r="F91" s="207" t="s">
        <v>355</v>
      </c>
      <c r="G91" s="208">
        <v>50000</v>
      </c>
      <c r="H91" s="209"/>
      <c r="I91" s="216"/>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c r="EW91" s="165"/>
      <c r="EX91" s="165"/>
      <c r="EY91" s="165"/>
      <c r="EZ91" s="165"/>
      <c r="FA91" s="165"/>
      <c r="FB91" s="165"/>
      <c r="FC91" s="165"/>
      <c r="FD91" s="165"/>
      <c r="FE91" s="165"/>
      <c r="FF91" s="165"/>
      <c r="FG91" s="165"/>
      <c r="FH91" s="165"/>
      <c r="FI91" s="165"/>
      <c r="FJ91" s="165"/>
      <c r="FK91" s="165"/>
      <c r="FL91" s="165"/>
      <c r="FM91" s="165"/>
      <c r="FN91" s="165"/>
      <c r="FO91" s="165"/>
      <c r="FP91" s="165"/>
      <c r="FQ91" s="165"/>
      <c r="FR91" s="165"/>
      <c r="FS91" s="165"/>
      <c r="FT91" s="165"/>
      <c r="FU91" s="165"/>
      <c r="FV91" s="165"/>
      <c r="FW91" s="165"/>
      <c r="FX91" s="165"/>
      <c r="FY91" s="165"/>
      <c r="FZ91" s="165"/>
      <c r="GA91" s="165"/>
      <c r="GB91" s="165"/>
      <c r="GC91" s="165"/>
      <c r="GD91" s="165"/>
      <c r="GE91" s="165"/>
      <c r="GF91" s="165"/>
      <c r="GG91" s="165"/>
      <c r="GH91" s="165"/>
      <c r="GI91" s="165"/>
      <c r="GJ91" s="165"/>
      <c r="GK91" s="165"/>
      <c r="GL91" s="165"/>
      <c r="GM91" s="165"/>
      <c r="GN91" s="165"/>
      <c r="GO91" s="165"/>
      <c r="GP91" s="165"/>
      <c r="GQ91" s="165"/>
      <c r="GR91" s="165"/>
      <c r="GS91" s="165"/>
      <c r="GT91" s="165"/>
      <c r="GU91" s="165"/>
      <c r="GV91" s="165"/>
      <c r="GW91" s="165"/>
      <c r="GX91" s="165"/>
      <c r="GY91" s="165"/>
      <c r="GZ91" s="165"/>
      <c r="HA91" s="165"/>
      <c r="HB91" s="165"/>
      <c r="HC91" s="165"/>
      <c r="HD91" s="165"/>
      <c r="HE91" s="165"/>
      <c r="HF91" s="165"/>
      <c r="HG91" s="165"/>
      <c r="HH91" s="165"/>
      <c r="HI91" s="165"/>
      <c r="HJ91" s="165"/>
      <c r="HK91" s="165"/>
      <c r="HL91" s="178"/>
      <c r="HM91" s="178"/>
      <c r="HN91" s="178"/>
      <c r="HO91" s="178"/>
      <c r="HP91" s="178"/>
      <c r="HQ91" s="178"/>
      <c r="HR91" s="178"/>
      <c r="HS91" s="178"/>
      <c r="HT91" s="178"/>
      <c r="HU91" s="178"/>
      <c r="HV91" s="178"/>
      <c r="HW91" s="178"/>
      <c r="HX91" s="178"/>
      <c r="HY91" s="178"/>
      <c r="HZ91" s="178"/>
      <c r="IA91" s="178"/>
      <c r="IB91" s="178"/>
      <c r="IC91" s="178"/>
      <c r="ID91" s="178"/>
      <c r="IE91" s="178"/>
      <c r="IF91" s="178"/>
      <c r="IG91" s="178"/>
      <c r="IH91" s="178"/>
      <c r="II91" s="178"/>
    </row>
    <row r="92" s="170" customFormat="1" ht="39" customHeight="1" spans="1:243">
      <c r="A92" s="195" t="s">
        <v>197</v>
      </c>
      <c r="B92" s="195" t="s">
        <v>356</v>
      </c>
      <c r="C92" s="206">
        <v>2111101</v>
      </c>
      <c r="D92" s="195" t="s">
        <v>357</v>
      </c>
      <c r="E92" s="207" t="s">
        <v>174</v>
      </c>
      <c r="F92" s="207" t="s">
        <v>358</v>
      </c>
      <c r="G92" s="208">
        <v>200000</v>
      </c>
      <c r="H92" s="209"/>
      <c r="I92" s="216"/>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c r="ET92" s="165"/>
      <c r="EU92" s="165"/>
      <c r="EV92" s="165"/>
      <c r="EW92" s="165"/>
      <c r="EX92" s="165"/>
      <c r="EY92" s="165"/>
      <c r="EZ92" s="165"/>
      <c r="FA92" s="165"/>
      <c r="FB92" s="165"/>
      <c r="FC92" s="165"/>
      <c r="FD92" s="165"/>
      <c r="FE92" s="165"/>
      <c r="FF92" s="165"/>
      <c r="FG92" s="165"/>
      <c r="FH92" s="165"/>
      <c r="FI92" s="165"/>
      <c r="FJ92" s="165"/>
      <c r="FK92" s="165"/>
      <c r="FL92" s="165"/>
      <c r="FM92" s="165"/>
      <c r="FN92" s="165"/>
      <c r="FO92" s="165"/>
      <c r="FP92" s="165"/>
      <c r="FQ92" s="165"/>
      <c r="FR92" s="165"/>
      <c r="FS92" s="165"/>
      <c r="FT92" s="165"/>
      <c r="FU92" s="165"/>
      <c r="FV92" s="165"/>
      <c r="FW92" s="165"/>
      <c r="FX92" s="165"/>
      <c r="FY92" s="165"/>
      <c r="FZ92" s="165"/>
      <c r="GA92" s="165"/>
      <c r="GB92" s="165"/>
      <c r="GC92" s="165"/>
      <c r="GD92" s="165"/>
      <c r="GE92" s="165"/>
      <c r="GF92" s="165"/>
      <c r="GG92" s="165"/>
      <c r="GH92" s="165"/>
      <c r="GI92" s="165"/>
      <c r="GJ92" s="165"/>
      <c r="GK92" s="165"/>
      <c r="GL92" s="165"/>
      <c r="GM92" s="165"/>
      <c r="GN92" s="165"/>
      <c r="GO92" s="165"/>
      <c r="GP92" s="165"/>
      <c r="GQ92" s="165"/>
      <c r="GR92" s="165"/>
      <c r="GS92" s="165"/>
      <c r="GT92" s="165"/>
      <c r="GU92" s="165"/>
      <c r="GV92" s="165"/>
      <c r="GW92" s="165"/>
      <c r="GX92" s="165"/>
      <c r="GY92" s="165"/>
      <c r="GZ92" s="165"/>
      <c r="HA92" s="165"/>
      <c r="HB92" s="165"/>
      <c r="HC92" s="165"/>
      <c r="HD92" s="165"/>
      <c r="HE92" s="165"/>
      <c r="HF92" s="165"/>
      <c r="HG92" s="165"/>
      <c r="HH92" s="165"/>
      <c r="HI92" s="165"/>
      <c r="HJ92" s="165"/>
      <c r="HK92" s="165"/>
      <c r="HL92" s="178"/>
      <c r="HM92" s="178"/>
      <c r="HN92" s="178"/>
      <c r="HO92" s="178"/>
      <c r="HP92" s="178"/>
      <c r="HQ92" s="178"/>
      <c r="HR92" s="178"/>
      <c r="HS92" s="178"/>
      <c r="HT92" s="178"/>
      <c r="HU92" s="178"/>
      <c r="HV92" s="178"/>
      <c r="HW92" s="178"/>
      <c r="HX92" s="178"/>
      <c r="HY92" s="178"/>
      <c r="HZ92" s="178"/>
      <c r="IA92" s="178"/>
      <c r="IB92" s="178"/>
      <c r="IC92" s="178"/>
      <c r="ID92" s="178"/>
      <c r="IE92" s="178"/>
      <c r="IF92" s="178"/>
      <c r="IG92" s="178"/>
      <c r="IH92" s="178"/>
      <c r="II92" s="178"/>
    </row>
    <row r="93" s="170" customFormat="1" ht="42" customHeight="1" spans="1:243">
      <c r="A93" s="195" t="s">
        <v>197</v>
      </c>
      <c r="B93" s="195" t="s">
        <v>356</v>
      </c>
      <c r="C93" s="206">
        <v>2111101</v>
      </c>
      <c r="D93" s="195" t="s">
        <v>357</v>
      </c>
      <c r="E93" s="207" t="s">
        <v>174</v>
      </c>
      <c r="F93" s="207" t="s">
        <v>359</v>
      </c>
      <c r="G93" s="208">
        <v>150000</v>
      </c>
      <c r="H93" s="209"/>
      <c r="I93" s="216"/>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c r="ET93" s="165"/>
      <c r="EU93" s="165"/>
      <c r="EV93" s="165"/>
      <c r="EW93" s="165"/>
      <c r="EX93" s="165"/>
      <c r="EY93" s="165"/>
      <c r="EZ93" s="165"/>
      <c r="FA93" s="165"/>
      <c r="FB93" s="165"/>
      <c r="FC93" s="165"/>
      <c r="FD93" s="165"/>
      <c r="FE93" s="165"/>
      <c r="FF93" s="165"/>
      <c r="FG93" s="165"/>
      <c r="FH93" s="165"/>
      <c r="FI93" s="165"/>
      <c r="FJ93" s="165"/>
      <c r="FK93" s="165"/>
      <c r="FL93" s="165"/>
      <c r="FM93" s="165"/>
      <c r="FN93" s="165"/>
      <c r="FO93" s="165"/>
      <c r="FP93" s="165"/>
      <c r="FQ93" s="165"/>
      <c r="FR93" s="165"/>
      <c r="FS93" s="165"/>
      <c r="FT93" s="165"/>
      <c r="FU93" s="165"/>
      <c r="FV93" s="165"/>
      <c r="FW93" s="165"/>
      <c r="FX93" s="165"/>
      <c r="FY93" s="165"/>
      <c r="FZ93" s="165"/>
      <c r="GA93" s="165"/>
      <c r="GB93" s="165"/>
      <c r="GC93" s="165"/>
      <c r="GD93" s="165"/>
      <c r="GE93" s="165"/>
      <c r="GF93" s="165"/>
      <c r="GG93" s="165"/>
      <c r="GH93" s="165"/>
      <c r="GI93" s="165"/>
      <c r="GJ93" s="165"/>
      <c r="GK93" s="165"/>
      <c r="GL93" s="165"/>
      <c r="GM93" s="165"/>
      <c r="GN93" s="165"/>
      <c r="GO93" s="165"/>
      <c r="GP93" s="165"/>
      <c r="GQ93" s="165"/>
      <c r="GR93" s="165"/>
      <c r="GS93" s="165"/>
      <c r="GT93" s="165"/>
      <c r="GU93" s="165"/>
      <c r="GV93" s="165"/>
      <c r="GW93" s="165"/>
      <c r="GX93" s="165"/>
      <c r="GY93" s="165"/>
      <c r="GZ93" s="165"/>
      <c r="HA93" s="165"/>
      <c r="HB93" s="165"/>
      <c r="HC93" s="165"/>
      <c r="HD93" s="165"/>
      <c r="HE93" s="165"/>
      <c r="HF93" s="165"/>
      <c r="HG93" s="165"/>
      <c r="HH93" s="165"/>
      <c r="HI93" s="165"/>
      <c r="HJ93" s="165"/>
      <c r="HK93" s="165"/>
      <c r="HL93" s="178"/>
      <c r="HM93" s="178"/>
      <c r="HN93" s="178"/>
      <c r="HO93" s="178"/>
      <c r="HP93" s="178"/>
      <c r="HQ93" s="178"/>
      <c r="HR93" s="178"/>
      <c r="HS93" s="178"/>
      <c r="HT93" s="178"/>
      <c r="HU93" s="178"/>
      <c r="HV93" s="178"/>
      <c r="HW93" s="178"/>
      <c r="HX93" s="178"/>
      <c r="HY93" s="178"/>
      <c r="HZ93" s="178"/>
      <c r="IA93" s="178"/>
      <c r="IB93" s="178"/>
      <c r="IC93" s="178"/>
      <c r="ID93" s="178"/>
      <c r="IE93" s="178"/>
      <c r="IF93" s="178"/>
      <c r="IG93" s="178"/>
      <c r="IH93" s="178"/>
      <c r="II93" s="178"/>
    </row>
    <row r="94" s="170" customFormat="1" ht="39" customHeight="1" spans="1:243">
      <c r="A94" s="195" t="s">
        <v>197</v>
      </c>
      <c r="B94" s="195" t="s">
        <v>360</v>
      </c>
      <c r="C94" s="206">
        <v>2220299</v>
      </c>
      <c r="D94" s="195" t="s">
        <v>361</v>
      </c>
      <c r="E94" s="207" t="s">
        <v>174</v>
      </c>
      <c r="F94" s="207" t="s">
        <v>362</v>
      </c>
      <c r="G94" s="208">
        <v>250000</v>
      </c>
      <c r="H94" s="209"/>
      <c r="I94" s="216"/>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c r="FY94" s="165"/>
      <c r="FZ94" s="165"/>
      <c r="GA94" s="165"/>
      <c r="GB94" s="165"/>
      <c r="GC94" s="165"/>
      <c r="GD94" s="165"/>
      <c r="GE94" s="165"/>
      <c r="GF94" s="165"/>
      <c r="GG94" s="165"/>
      <c r="GH94" s="165"/>
      <c r="GI94" s="165"/>
      <c r="GJ94" s="165"/>
      <c r="GK94" s="165"/>
      <c r="GL94" s="165"/>
      <c r="GM94" s="165"/>
      <c r="GN94" s="165"/>
      <c r="GO94" s="165"/>
      <c r="GP94" s="165"/>
      <c r="GQ94" s="165"/>
      <c r="GR94" s="165"/>
      <c r="GS94" s="165"/>
      <c r="GT94" s="165"/>
      <c r="GU94" s="165"/>
      <c r="GV94" s="165"/>
      <c r="GW94" s="165"/>
      <c r="GX94" s="165"/>
      <c r="GY94" s="165"/>
      <c r="GZ94" s="165"/>
      <c r="HA94" s="165"/>
      <c r="HB94" s="165"/>
      <c r="HC94" s="165"/>
      <c r="HD94" s="165"/>
      <c r="HE94" s="165"/>
      <c r="HF94" s="165"/>
      <c r="HG94" s="165"/>
      <c r="HH94" s="165"/>
      <c r="HI94" s="165"/>
      <c r="HJ94" s="165"/>
      <c r="HK94" s="165"/>
      <c r="HL94" s="178"/>
      <c r="HM94" s="178"/>
      <c r="HN94" s="178"/>
      <c r="HO94" s="178"/>
      <c r="HP94" s="178"/>
      <c r="HQ94" s="178"/>
      <c r="HR94" s="178"/>
      <c r="HS94" s="178"/>
      <c r="HT94" s="178"/>
      <c r="HU94" s="178"/>
      <c r="HV94" s="178"/>
      <c r="HW94" s="178"/>
      <c r="HX94" s="178"/>
      <c r="HY94" s="178"/>
      <c r="HZ94" s="178"/>
      <c r="IA94" s="178"/>
      <c r="IB94" s="178"/>
      <c r="IC94" s="178"/>
      <c r="ID94" s="178"/>
      <c r="IE94" s="178"/>
      <c r="IF94" s="178"/>
      <c r="IG94" s="178"/>
      <c r="IH94" s="178"/>
      <c r="II94" s="178"/>
    </row>
    <row r="95" s="170" customFormat="1" ht="39" customHeight="1" spans="1:243">
      <c r="A95" s="195" t="s">
        <v>204</v>
      </c>
      <c r="B95" s="195" t="s">
        <v>363</v>
      </c>
      <c r="C95" s="206">
        <v>2080107</v>
      </c>
      <c r="D95" s="195" t="s">
        <v>364</v>
      </c>
      <c r="E95" s="207" t="s">
        <v>174</v>
      </c>
      <c r="F95" s="207" t="s">
        <v>365</v>
      </c>
      <c r="G95" s="208">
        <v>1000000</v>
      </c>
      <c r="H95" s="209"/>
      <c r="I95" s="216"/>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c r="EW95" s="165"/>
      <c r="EX95" s="165"/>
      <c r="EY95" s="165"/>
      <c r="EZ95" s="165"/>
      <c r="FA95" s="165"/>
      <c r="FB95" s="165"/>
      <c r="FC95" s="165"/>
      <c r="FD95" s="165"/>
      <c r="FE95" s="165"/>
      <c r="FF95" s="165"/>
      <c r="FG95" s="165"/>
      <c r="FH95" s="165"/>
      <c r="FI95" s="165"/>
      <c r="FJ95" s="165"/>
      <c r="FK95" s="165"/>
      <c r="FL95" s="165"/>
      <c r="FM95" s="165"/>
      <c r="FN95" s="165"/>
      <c r="FO95" s="165"/>
      <c r="FP95" s="165"/>
      <c r="FQ95" s="165"/>
      <c r="FR95" s="165"/>
      <c r="FS95" s="165"/>
      <c r="FT95" s="165"/>
      <c r="FU95" s="165"/>
      <c r="FV95" s="165"/>
      <c r="FW95" s="165"/>
      <c r="FX95" s="165"/>
      <c r="FY95" s="165"/>
      <c r="FZ95" s="165"/>
      <c r="GA95" s="165"/>
      <c r="GB95" s="165"/>
      <c r="GC95" s="165"/>
      <c r="GD95" s="165"/>
      <c r="GE95" s="165"/>
      <c r="GF95" s="165"/>
      <c r="GG95" s="165"/>
      <c r="GH95" s="165"/>
      <c r="GI95" s="165"/>
      <c r="GJ95" s="165"/>
      <c r="GK95" s="165"/>
      <c r="GL95" s="165"/>
      <c r="GM95" s="165"/>
      <c r="GN95" s="165"/>
      <c r="GO95" s="165"/>
      <c r="GP95" s="165"/>
      <c r="GQ95" s="165"/>
      <c r="GR95" s="165"/>
      <c r="GS95" s="165"/>
      <c r="GT95" s="165"/>
      <c r="GU95" s="165"/>
      <c r="GV95" s="165"/>
      <c r="GW95" s="165"/>
      <c r="GX95" s="165"/>
      <c r="GY95" s="165"/>
      <c r="GZ95" s="165"/>
      <c r="HA95" s="165"/>
      <c r="HB95" s="165"/>
      <c r="HC95" s="165"/>
      <c r="HD95" s="165"/>
      <c r="HE95" s="165"/>
      <c r="HF95" s="165"/>
      <c r="HG95" s="165"/>
      <c r="HH95" s="165"/>
      <c r="HI95" s="165"/>
      <c r="HJ95" s="165"/>
      <c r="HK95" s="165"/>
      <c r="HL95" s="178"/>
      <c r="HM95" s="178"/>
      <c r="HN95" s="178"/>
      <c r="HO95" s="178"/>
      <c r="HP95" s="178"/>
      <c r="HQ95" s="178"/>
      <c r="HR95" s="178"/>
      <c r="HS95" s="178"/>
      <c r="HT95" s="178"/>
      <c r="HU95" s="178"/>
      <c r="HV95" s="178"/>
      <c r="HW95" s="178"/>
      <c r="HX95" s="178"/>
      <c r="HY95" s="178"/>
      <c r="HZ95" s="178"/>
      <c r="IA95" s="178"/>
      <c r="IB95" s="178"/>
      <c r="IC95" s="178"/>
      <c r="ID95" s="178"/>
      <c r="IE95" s="178"/>
      <c r="IF95" s="178"/>
      <c r="IG95" s="178"/>
      <c r="IH95" s="178"/>
      <c r="II95" s="178"/>
    </row>
    <row r="96" s="170" customFormat="1" ht="39" customHeight="1" spans="1:243">
      <c r="A96" s="195" t="s">
        <v>204</v>
      </c>
      <c r="B96" s="195" t="s">
        <v>366</v>
      </c>
      <c r="C96" s="206">
        <v>2080299</v>
      </c>
      <c r="D96" s="195" t="s">
        <v>367</v>
      </c>
      <c r="E96" s="207" t="s">
        <v>174</v>
      </c>
      <c r="F96" s="207" t="s">
        <v>368</v>
      </c>
      <c r="G96" s="208">
        <v>707988.5</v>
      </c>
      <c r="H96" s="209"/>
      <c r="I96" s="216"/>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165"/>
      <c r="GL96" s="165"/>
      <c r="GM96" s="165"/>
      <c r="GN96" s="165"/>
      <c r="GO96" s="165"/>
      <c r="GP96" s="165"/>
      <c r="GQ96" s="165"/>
      <c r="GR96" s="165"/>
      <c r="GS96" s="165"/>
      <c r="GT96" s="165"/>
      <c r="GU96" s="165"/>
      <c r="GV96" s="165"/>
      <c r="GW96" s="165"/>
      <c r="GX96" s="165"/>
      <c r="GY96" s="165"/>
      <c r="GZ96" s="165"/>
      <c r="HA96" s="165"/>
      <c r="HB96" s="165"/>
      <c r="HC96" s="165"/>
      <c r="HD96" s="165"/>
      <c r="HE96" s="165"/>
      <c r="HF96" s="165"/>
      <c r="HG96" s="165"/>
      <c r="HH96" s="165"/>
      <c r="HI96" s="165"/>
      <c r="HJ96" s="165"/>
      <c r="HK96" s="165"/>
      <c r="HL96" s="178"/>
      <c r="HM96" s="178"/>
      <c r="HN96" s="178"/>
      <c r="HO96" s="178"/>
      <c r="HP96" s="178"/>
      <c r="HQ96" s="178"/>
      <c r="HR96" s="178"/>
      <c r="HS96" s="178"/>
      <c r="HT96" s="178"/>
      <c r="HU96" s="178"/>
      <c r="HV96" s="178"/>
      <c r="HW96" s="178"/>
      <c r="HX96" s="178"/>
      <c r="HY96" s="178"/>
      <c r="HZ96" s="178"/>
      <c r="IA96" s="178"/>
      <c r="IB96" s="178"/>
      <c r="IC96" s="178"/>
      <c r="ID96" s="178"/>
      <c r="IE96" s="178"/>
      <c r="IF96" s="178"/>
      <c r="IG96" s="178"/>
      <c r="IH96" s="178"/>
      <c r="II96" s="178"/>
    </row>
    <row r="97" s="170" customFormat="1" ht="39" customHeight="1" spans="1:243">
      <c r="A97" s="195" t="s">
        <v>204</v>
      </c>
      <c r="B97" s="195" t="s">
        <v>366</v>
      </c>
      <c r="C97" s="206">
        <v>2080299</v>
      </c>
      <c r="D97" s="195" t="s">
        <v>367</v>
      </c>
      <c r="E97" s="207" t="s">
        <v>174</v>
      </c>
      <c r="F97" s="207" t="s">
        <v>369</v>
      </c>
      <c r="G97" s="208">
        <v>300000</v>
      </c>
      <c r="H97" s="209"/>
      <c r="I97" s="216"/>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78"/>
      <c r="HM97" s="178"/>
      <c r="HN97" s="178"/>
      <c r="HO97" s="178"/>
      <c r="HP97" s="178"/>
      <c r="HQ97" s="178"/>
      <c r="HR97" s="178"/>
      <c r="HS97" s="178"/>
      <c r="HT97" s="178"/>
      <c r="HU97" s="178"/>
      <c r="HV97" s="178"/>
      <c r="HW97" s="178"/>
      <c r="HX97" s="178"/>
      <c r="HY97" s="178"/>
      <c r="HZ97" s="178"/>
      <c r="IA97" s="178"/>
      <c r="IB97" s="178"/>
      <c r="IC97" s="178"/>
      <c r="ID97" s="178"/>
      <c r="IE97" s="178"/>
      <c r="IF97" s="178"/>
      <c r="IG97" s="178"/>
      <c r="IH97" s="178"/>
      <c r="II97" s="178"/>
    </row>
    <row r="98" s="170" customFormat="1" ht="46" customHeight="1" spans="1:243">
      <c r="A98" s="195" t="s">
        <v>204</v>
      </c>
      <c r="B98" s="195" t="s">
        <v>205</v>
      </c>
      <c r="C98" s="206">
        <v>2080199</v>
      </c>
      <c r="D98" s="195" t="s">
        <v>370</v>
      </c>
      <c r="E98" s="207" t="s">
        <v>174</v>
      </c>
      <c r="F98" s="207" t="s">
        <v>371</v>
      </c>
      <c r="G98" s="208">
        <v>485250</v>
      </c>
      <c r="H98" s="209"/>
      <c r="I98" s="216"/>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c r="EW98" s="165"/>
      <c r="EX98" s="165"/>
      <c r="EY98" s="165"/>
      <c r="EZ98" s="165"/>
      <c r="FA98" s="165"/>
      <c r="FB98" s="165"/>
      <c r="FC98" s="165"/>
      <c r="FD98" s="165"/>
      <c r="FE98" s="165"/>
      <c r="FF98" s="165"/>
      <c r="FG98" s="165"/>
      <c r="FH98" s="165"/>
      <c r="FI98" s="165"/>
      <c r="FJ98" s="165"/>
      <c r="FK98" s="165"/>
      <c r="FL98" s="165"/>
      <c r="FM98" s="165"/>
      <c r="FN98" s="165"/>
      <c r="FO98" s="16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78"/>
      <c r="HM98" s="178"/>
      <c r="HN98" s="178"/>
      <c r="HO98" s="178"/>
      <c r="HP98" s="178"/>
      <c r="HQ98" s="178"/>
      <c r="HR98" s="178"/>
      <c r="HS98" s="178"/>
      <c r="HT98" s="178"/>
      <c r="HU98" s="178"/>
      <c r="HV98" s="178"/>
      <c r="HW98" s="178"/>
      <c r="HX98" s="178"/>
      <c r="HY98" s="178"/>
      <c r="HZ98" s="178"/>
      <c r="IA98" s="178"/>
      <c r="IB98" s="178"/>
      <c r="IC98" s="178"/>
      <c r="ID98" s="178"/>
      <c r="IE98" s="178"/>
      <c r="IF98" s="178"/>
      <c r="IG98" s="178"/>
      <c r="IH98" s="178"/>
      <c r="II98" s="178"/>
    </row>
    <row r="99" s="170" customFormat="1" ht="39" customHeight="1" spans="1:243">
      <c r="A99" s="195" t="s">
        <v>204</v>
      </c>
      <c r="B99" s="195" t="s">
        <v>204</v>
      </c>
      <c r="C99" s="206">
        <v>2080109</v>
      </c>
      <c r="D99" s="195" t="s">
        <v>372</v>
      </c>
      <c r="E99" s="207" t="s">
        <v>174</v>
      </c>
      <c r="F99" s="207" t="s">
        <v>373</v>
      </c>
      <c r="G99" s="208">
        <v>100000</v>
      </c>
      <c r="H99" s="209"/>
      <c r="I99" s="216"/>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78"/>
      <c r="HM99" s="178"/>
      <c r="HN99" s="178"/>
      <c r="HO99" s="178"/>
      <c r="HP99" s="178"/>
      <c r="HQ99" s="178"/>
      <c r="HR99" s="178"/>
      <c r="HS99" s="178"/>
      <c r="HT99" s="178"/>
      <c r="HU99" s="178"/>
      <c r="HV99" s="178"/>
      <c r="HW99" s="178"/>
      <c r="HX99" s="178"/>
      <c r="HY99" s="178"/>
      <c r="HZ99" s="178"/>
      <c r="IA99" s="178"/>
      <c r="IB99" s="178"/>
      <c r="IC99" s="178"/>
      <c r="ID99" s="178"/>
      <c r="IE99" s="178"/>
      <c r="IF99" s="178"/>
      <c r="IG99" s="178"/>
      <c r="IH99" s="178"/>
      <c r="II99" s="178"/>
    </row>
    <row r="100" s="170" customFormat="1" ht="39" customHeight="1" spans="1:243">
      <c r="A100" s="195" t="s">
        <v>204</v>
      </c>
      <c r="B100" s="195" t="s">
        <v>374</v>
      </c>
      <c r="C100" s="206">
        <v>2101501</v>
      </c>
      <c r="D100" s="195" t="s">
        <v>375</v>
      </c>
      <c r="E100" s="207" t="s">
        <v>174</v>
      </c>
      <c r="F100" s="207" t="s">
        <v>376</v>
      </c>
      <c r="G100" s="208">
        <v>345000</v>
      </c>
      <c r="H100" s="209"/>
      <c r="I100" s="216"/>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65"/>
      <c r="EH100" s="165"/>
      <c r="EI100" s="165"/>
      <c r="EJ100" s="165"/>
      <c r="EK100" s="165"/>
      <c r="EL100" s="165"/>
      <c r="EM100" s="165"/>
      <c r="EN100" s="165"/>
      <c r="EO100" s="165"/>
      <c r="EP100" s="165"/>
      <c r="EQ100" s="165"/>
      <c r="ER100" s="165"/>
      <c r="ES100" s="165"/>
      <c r="ET100" s="165"/>
      <c r="EU100" s="165"/>
      <c r="EV100" s="165"/>
      <c r="EW100" s="165"/>
      <c r="EX100" s="165"/>
      <c r="EY100" s="165"/>
      <c r="EZ100" s="165"/>
      <c r="FA100" s="165"/>
      <c r="FB100" s="165"/>
      <c r="FC100" s="165"/>
      <c r="FD100" s="165"/>
      <c r="FE100" s="165"/>
      <c r="FF100" s="165"/>
      <c r="FG100" s="165"/>
      <c r="FH100" s="165"/>
      <c r="FI100" s="165"/>
      <c r="FJ100" s="165"/>
      <c r="FK100" s="165"/>
      <c r="FL100" s="165"/>
      <c r="FM100" s="165"/>
      <c r="FN100" s="165"/>
      <c r="FO100" s="16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78"/>
      <c r="HM100" s="178"/>
      <c r="HN100" s="178"/>
      <c r="HO100" s="178"/>
      <c r="HP100" s="178"/>
      <c r="HQ100" s="178"/>
      <c r="HR100" s="178"/>
      <c r="HS100" s="178"/>
      <c r="HT100" s="178"/>
      <c r="HU100" s="178"/>
      <c r="HV100" s="178"/>
      <c r="HW100" s="178"/>
      <c r="HX100" s="178"/>
      <c r="HY100" s="178"/>
      <c r="HZ100" s="178"/>
      <c r="IA100" s="178"/>
      <c r="IB100" s="178"/>
      <c r="IC100" s="178"/>
      <c r="ID100" s="178"/>
      <c r="IE100" s="178"/>
      <c r="IF100" s="178"/>
      <c r="IG100" s="178"/>
      <c r="IH100" s="178"/>
      <c r="II100" s="178"/>
    </row>
    <row r="101" s="170" customFormat="1" ht="39" customHeight="1" spans="1:243">
      <c r="A101" s="195" t="s">
        <v>204</v>
      </c>
      <c r="B101" s="195" t="s">
        <v>374</v>
      </c>
      <c r="C101" s="206">
        <v>2101506</v>
      </c>
      <c r="D101" s="195" t="s">
        <v>377</v>
      </c>
      <c r="E101" s="207" t="s">
        <v>174</v>
      </c>
      <c r="F101" s="207" t="s">
        <v>378</v>
      </c>
      <c r="G101" s="208">
        <v>200000</v>
      </c>
      <c r="H101" s="209"/>
      <c r="I101" s="216"/>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c r="CH101" s="165"/>
      <c r="CI101" s="165"/>
      <c r="CJ101" s="165"/>
      <c r="CK101" s="165"/>
      <c r="CL101" s="165"/>
      <c r="CM101" s="165"/>
      <c r="CN101" s="165"/>
      <c r="CO101" s="165"/>
      <c r="CP101" s="165"/>
      <c r="CQ101" s="165"/>
      <c r="CR101" s="165"/>
      <c r="CS101" s="165"/>
      <c r="CT101" s="165"/>
      <c r="CU101" s="165"/>
      <c r="CV101" s="165"/>
      <c r="CW101" s="165"/>
      <c r="CX101" s="165"/>
      <c r="CY101" s="165"/>
      <c r="CZ101" s="165"/>
      <c r="DA101" s="165"/>
      <c r="DB101" s="165"/>
      <c r="DC101" s="165"/>
      <c r="DD101" s="165"/>
      <c r="DE101" s="165"/>
      <c r="DF101" s="165"/>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65"/>
      <c r="EH101" s="165"/>
      <c r="EI101" s="165"/>
      <c r="EJ101" s="165"/>
      <c r="EK101" s="165"/>
      <c r="EL101" s="165"/>
      <c r="EM101" s="165"/>
      <c r="EN101" s="165"/>
      <c r="EO101" s="165"/>
      <c r="EP101" s="165"/>
      <c r="EQ101" s="165"/>
      <c r="ER101" s="165"/>
      <c r="ES101" s="165"/>
      <c r="ET101" s="165"/>
      <c r="EU101" s="165"/>
      <c r="EV101" s="165"/>
      <c r="EW101" s="165"/>
      <c r="EX101" s="165"/>
      <c r="EY101" s="165"/>
      <c r="EZ101" s="165"/>
      <c r="FA101" s="165"/>
      <c r="FB101" s="165"/>
      <c r="FC101" s="165"/>
      <c r="FD101" s="165"/>
      <c r="FE101" s="165"/>
      <c r="FF101" s="165"/>
      <c r="FG101" s="165"/>
      <c r="FH101" s="165"/>
      <c r="FI101" s="165"/>
      <c r="FJ101" s="165"/>
      <c r="FK101" s="165"/>
      <c r="FL101" s="165"/>
      <c r="FM101" s="165"/>
      <c r="FN101" s="165"/>
      <c r="FO101" s="16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78"/>
      <c r="HM101" s="178"/>
      <c r="HN101" s="178"/>
      <c r="HO101" s="178"/>
      <c r="HP101" s="178"/>
      <c r="HQ101" s="178"/>
      <c r="HR101" s="178"/>
      <c r="HS101" s="178"/>
      <c r="HT101" s="178"/>
      <c r="HU101" s="178"/>
      <c r="HV101" s="178"/>
      <c r="HW101" s="178"/>
      <c r="HX101" s="178"/>
      <c r="HY101" s="178"/>
      <c r="HZ101" s="178"/>
      <c r="IA101" s="178"/>
      <c r="IB101" s="178"/>
      <c r="IC101" s="178"/>
      <c r="ID101" s="178"/>
      <c r="IE101" s="178"/>
      <c r="IF101" s="178"/>
      <c r="IG101" s="178"/>
      <c r="IH101" s="178"/>
      <c r="II101" s="178"/>
    </row>
    <row r="102" s="170" customFormat="1" ht="39" customHeight="1" spans="1:243">
      <c r="A102" s="195" t="s">
        <v>204</v>
      </c>
      <c r="B102" s="195" t="s">
        <v>211</v>
      </c>
      <c r="C102" s="206">
        <v>2080999</v>
      </c>
      <c r="D102" s="195" t="s">
        <v>214</v>
      </c>
      <c r="E102" s="207" t="s">
        <v>174</v>
      </c>
      <c r="F102" s="207" t="s">
        <v>379</v>
      </c>
      <c r="G102" s="208">
        <v>32500</v>
      </c>
      <c r="H102" s="209"/>
      <c r="I102" s="216"/>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c r="EM102" s="165"/>
      <c r="EN102" s="165"/>
      <c r="EO102" s="165"/>
      <c r="EP102" s="165"/>
      <c r="EQ102" s="165"/>
      <c r="ER102" s="165"/>
      <c r="ES102" s="165"/>
      <c r="ET102" s="165"/>
      <c r="EU102" s="165"/>
      <c r="EV102" s="165"/>
      <c r="EW102" s="165"/>
      <c r="EX102" s="165"/>
      <c r="EY102" s="165"/>
      <c r="EZ102" s="165"/>
      <c r="FA102" s="165"/>
      <c r="FB102" s="165"/>
      <c r="FC102" s="165"/>
      <c r="FD102" s="165"/>
      <c r="FE102" s="165"/>
      <c r="FF102" s="165"/>
      <c r="FG102" s="165"/>
      <c r="FH102" s="165"/>
      <c r="FI102" s="165"/>
      <c r="FJ102" s="165"/>
      <c r="FK102" s="165"/>
      <c r="FL102" s="165"/>
      <c r="FM102" s="165"/>
      <c r="FN102" s="165"/>
      <c r="FO102" s="16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78"/>
      <c r="HM102" s="178"/>
      <c r="HN102" s="178"/>
      <c r="HO102" s="178"/>
      <c r="HP102" s="178"/>
      <c r="HQ102" s="178"/>
      <c r="HR102" s="178"/>
      <c r="HS102" s="178"/>
      <c r="HT102" s="178"/>
      <c r="HU102" s="178"/>
      <c r="HV102" s="178"/>
      <c r="HW102" s="178"/>
      <c r="HX102" s="178"/>
      <c r="HY102" s="178"/>
      <c r="HZ102" s="178"/>
      <c r="IA102" s="178"/>
      <c r="IB102" s="178"/>
      <c r="IC102" s="178"/>
      <c r="ID102" s="178"/>
      <c r="IE102" s="178"/>
      <c r="IF102" s="178"/>
      <c r="IG102" s="178"/>
      <c r="IH102" s="178"/>
      <c r="II102" s="178"/>
    </row>
    <row r="103" s="170" customFormat="1" ht="45" customHeight="1" spans="1:243">
      <c r="A103" s="195" t="s">
        <v>216</v>
      </c>
      <c r="B103" s="195" t="s">
        <v>380</v>
      </c>
      <c r="C103" s="206">
        <v>2010399</v>
      </c>
      <c r="D103" s="195" t="s">
        <v>177</v>
      </c>
      <c r="E103" s="207" t="s">
        <v>174</v>
      </c>
      <c r="F103" s="207" t="s">
        <v>381</v>
      </c>
      <c r="G103" s="208">
        <v>50000</v>
      </c>
      <c r="H103" s="209"/>
      <c r="I103" s="216"/>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c r="EP103" s="165"/>
      <c r="EQ103" s="165"/>
      <c r="ER103" s="165"/>
      <c r="ES103" s="165"/>
      <c r="ET103" s="165"/>
      <c r="EU103" s="165"/>
      <c r="EV103" s="165"/>
      <c r="EW103" s="165"/>
      <c r="EX103" s="165"/>
      <c r="EY103" s="165"/>
      <c r="EZ103" s="165"/>
      <c r="FA103" s="165"/>
      <c r="FB103" s="165"/>
      <c r="FC103" s="165"/>
      <c r="FD103" s="165"/>
      <c r="FE103" s="165"/>
      <c r="FF103" s="165"/>
      <c r="FG103" s="165"/>
      <c r="FH103" s="165"/>
      <c r="FI103" s="165"/>
      <c r="FJ103" s="165"/>
      <c r="FK103" s="165"/>
      <c r="FL103" s="165"/>
      <c r="FM103" s="165"/>
      <c r="FN103" s="165"/>
      <c r="FO103" s="16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78"/>
      <c r="HM103" s="178"/>
      <c r="HN103" s="178"/>
      <c r="HO103" s="178"/>
      <c r="HP103" s="178"/>
      <c r="HQ103" s="178"/>
      <c r="HR103" s="178"/>
      <c r="HS103" s="178"/>
      <c r="HT103" s="178"/>
      <c r="HU103" s="178"/>
      <c r="HV103" s="178"/>
      <c r="HW103" s="178"/>
      <c r="HX103" s="178"/>
      <c r="HY103" s="178"/>
      <c r="HZ103" s="178"/>
      <c r="IA103" s="178"/>
      <c r="IB103" s="178"/>
      <c r="IC103" s="178"/>
      <c r="ID103" s="178"/>
      <c r="IE103" s="178"/>
      <c r="IF103" s="178"/>
      <c r="IG103" s="178"/>
      <c r="IH103" s="178"/>
      <c r="II103" s="178"/>
    </row>
    <row r="104" s="170" customFormat="1" ht="45" customHeight="1" spans="1:243">
      <c r="A104" s="195" t="s">
        <v>216</v>
      </c>
      <c r="B104" s="195" t="s">
        <v>382</v>
      </c>
      <c r="C104" s="206">
        <v>2010399</v>
      </c>
      <c r="D104" s="195" t="s">
        <v>177</v>
      </c>
      <c r="E104" s="207" t="s">
        <v>174</v>
      </c>
      <c r="F104" s="207" t="s">
        <v>383</v>
      </c>
      <c r="G104" s="208">
        <v>300000</v>
      </c>
      <c r="H104" s="209"/>
      <c r="I104" s="216"/>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c r="EP104" s="165"/>
      <c r="EQ104" s="165"/>
      <c r="ER104" s="165"/>
      <c r="ES104" s="165"/>
      <c r="ET104" s="165"/>
      <c r="EU104" s="165"/>
      <c r="EV104" s="165"/>
      <c r="EW104" s="165"/>
      <c r="EX104" s="165"/>
      <c r="EY104" s="165"/>
      <c r="EZ104" s="165"/>
      <c r="FA104" s="165"/>
      <c r="FB104" s="165"/>
      <c r="FC104" s="165"/>
      <c r="FD104" s="165"/>
      <c r="FE104" s="165"/>
      <c r="FF104" s="165"/>
      <c r="FG104" s="165"/>
      <c r="FH104" s="165"/>
      <c r="FI104" s="165"/>
      <c r="FJ104" s="165"/>
      <c r="FK104" s="165"/>
      <c r="FL104" s="165"/>
      <c r="FM104" s="165"/>
      <c r="FN104" s="165"/>
      <c r="FO104" s="16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78"/>
      <c r="HM104" s="178"/>
      <c r="HN104" s="178"/>
      <c r="HO104" s="178"/>
      <c r="HP104" s="178"/>
      <c r="HQ104" s="178"/>
      <c r="HR104" s="178"/>
      <c r="HS104" s="178"/>
      <c r="HT104" s="178"/>
      <c r="HU104" s="178"/>
      <c r="HV104" s="178"/>
      <c r="HW104" s="178"/>
      <c r="HX104" s="178"/>
      <c r="HY104" s="178"/>
      <c r="HZ104" s="178"/>
      <c r="IA104" s="178"/>
      <c r="IB104" s="178"/>
      <c r="IC104" s="178"/>
      <c r="ID104" s="178"/>
      <c r="IE104" s="178"/>
      <c r="IF104" s="178"/>
      <c r="IG104" s="178"/>
      <c r="IH104" s="178"/>
      <c r="II104" s="178"/>
    </row>
    <row r="105" s="170" customFormat="1" ht="45" customHeight="1" spans="1:243">
      <c r="A105" s="195" t="s">
        <v>216</v>
      </c>
      <c r="B105" s="195" t="s">
        <v>384</v>
      </c>
      <c r="C105" s="206">
        <v>2010399</v>
      </c>
      <c r="D105" s="195" t="s">
        <v>177</v>
      </c>
      <c r="E105" s="207" t="s">
        <v>174</v>
      </c>
      <c r="F105" s="207" t="s">
        <v>385</v>
      </c>
      <c r="G105" s="208">
        <v>60000</v>
      </c>
      <c r="H105" s="209"/>
      <c r="I105" s="216"/>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c r="EW105" s="165"/>
      <c r="EX105" s="165"/>
      <c r="EY105" s="165"/>
      <c r="EZ105" s="165"/>
      <c r="FA105" s="165"/>
      <c r="FB105" s="165"/>
      <c r="FC105" s="165"/>
      <c r="FD105" s="165"/>
      <c r="FE105" s="165"/>
      <c r="FF105" s="165"/>
      <c r="FG105" s="165"/>
      <c r="FH105" s="165"/>
      <c r="FI105" s="165"/>
      <c r="FJ105" s="165"/>
      <c r="FK105" s="165"/>
      <c r="FL105" s="165"/>
      <c r="FM105" s="165"/>
      <c r="FN105" s="165"/>
      <c r="FO105" s="165"/>
      <c r="FP105" s="165"/>
      <c r="FQ105" s="165"/>
      <c r="FR105" s="165"/>
      <c r="FS105" s="165"/>
      <c r="FT105" s="165"/>
      <c r="FU105" s="165"/>
      <c r="FV105" s="165"/>
      <c r="FW105" s="165"/>
      <c r="FX105" s="165"/>
      <c r="FY105" s="165"/>
      <c r="FZ105" s="165"/>
      <c r="GA105" s="165"/>
      <c r="GB105" s="165"/>
      <c r="GC105" s="165"/>
      <c r="GD105" s="165"/>
      <c r="GE105" s="165"/>
      <c r="GF105" s="165"/>
      <c r="GG105" s="165"/>
      <c r="GH105" s="165"/>
      <c r="GI105" s="165"/>
      <c r="GJ105" s="165"/>
      <c r="GK105" s="165"/>
      <c r="GL105" s="165"/>
      <c r="GM105" s="165"/>
      <c r="GN105" s="165"/>
      <c r="GO105" s="165"/>
      <c r="GP105" s="165"/>
      <c r="GQ105" s="165"/>
      <c r="GR105" s="165"/>
      <c r="GS105" s="165"/>
      <c r="GT105" s="165"/>
      <c r="GU105" s="165"/>
      <c r="GV105" s="165"/>
      <c r="GW105" s="165"/>
      <c r="GX105" s="165"/>
      <c r="GY105" s="165"/>
      <c r="GZ105" s="165"/>
      <c r="HA105" s="165"/>
      <c r="HB105" s="165"/>
      <c r="HC105" s="165"/>
      <c r="HD105" s="165"/>
      <c r="HE105" s="165"/>
      <c r="HF105" s="165"/>
      <c r="HG105" s="165"/>
      <c r="HH105" s="165"/>
      <c r="HI105" s="165"/>
      <c r="HJ105" s="165"/>
      <c r="HK105" s="165"/>
      <c r="HL105" s="178"/>
      <c r="HM105" s="178"/>
      <c r="HN105" s="178"/>
      <c r="HO105" s="178"/>
      <c r="HP105" s="178"/>
      <c r="HQ105" s="178"/>
      <c r="HR105" s="178"/>
      <c r="HS105" s="178"/>
      <c r="HT105" s="178"/>
      <c r="HU105" s="178"/>
      <c r="HV105" s="178"/>
      <c r="HW105" s="178"/>
      <c r="HX105" s="178"/>
      <c r="HY105" s="178"/>
      <c r="HZ105" s="178"/>
      <c r="IA105" s="178"/>
      <c r="IB105" s="178"/>
      <c r="IC105" s="178"/>
      <c r="ID105" s="178"/>
      <c r="IE105" s="178"/>
      <c r="IF105" s="178"/>
      <c r="IG105" s="178"/>
      <c r="IH105" s="178"/>
      <c r="II105" s="178"/>
    </row>
    <row r="106" s="170" customFormat="1" ht="45" customHeight="1" spans="1:243">
      <c r="A106" s="195" t="s">
        <v>216</v>
      </c>
      <c r="B106" s="195" t="s">
        <v>386</v>
      </c>
      <c r="C106" s="206">
        <v>2010399</v>
      </c>
      <c r="D106" s="195" t="s">
        <v>177</v>
      </c>
      <c r="E106" s="207" t="s">
        <v>174</v>
      </c>
      <c r="F106" s="207" t="s">
        <v>387</v>
      </c>
      <c r="G106" s="208">
        <v>140000</v>
      </c>
      <c r="H106" s="209"/>
      <c r="I106" s="216"/>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c r="EW106" s="165"/>
      <c r="EX106" s="165"/>
      <c r="EY106" s="165"/>
      <c r="EZ106" s="165"/>
      <c r="FA106" s="165"/>
      <c r="FB106" s="165"/>
      <c r="FC106" s="165"/>
      <c r="FD106" s="165"/>
      <c r="FE106" s="165"/>
      <c r="FF106" s="165"/>
      <c r="FG106" s="165"/>
      <c r="FH106" s="165"/>
      <c r="FI106" s="165"/>
      <c r="FJ106" s="165"/>
      <c r="FK106" s="165"/>
      <c r="FL106" s="165"/>
      <c r="FM106" s="165"/>
      <c r="FN106" s="165"/>
      <c r="FO106" s="165"/>
      <c r="FP106" s="165"/>
      <c r="FQ106" s="165"/>
      <c r="FR106" s="165"/>
      <c r="FS106" s="165"/>
      <c r="FT106" s="165"/>
      <c r="FU106" s="165"/>
      <c r="FV106" s="165"/>
      <c r="FW106" s="165"/>
      <c r="FX106" s="165"/>
      <c r="FY106" s="165"/>
      <c r="FZ106" s="165"/>
      <c r="GA106" s="165"/>
      <c r="GB106" s="165"/>
      <c r="GC106" s="165"/>
      <c r="GD106" s="165"/>
      <c r="GE106" s="165"/>
      <c r="GF106" s="165"/>
      <c r="GG106" s="165"/>
      <c r="GH106" s="165"/>
      <c r="GI106" s="165"/>
      <c r="GJ106" s="165"/>
      <c r="GK106" s="165"/>
      <c r="GL106" s="165"/>
      <c r="GM106" s="165"/>
      <c r="GN106" s="165"/>
      <c r="GO106" s="165"/>
      <c r="GP106" s="165"/>
      <c r="GQ106" s="165"/>
      <c r="GR106" s="165"/>
      <c r="GS106" s="165"/>
      <c r="GT106" s="165"/>
      <c r="GU106" s="165"/>
      <c r="GV106" s="165"/>
      <c r="GW106" s="165"/>
      <c r="GX106" s="165"/>
      <c r="GY106" s="165"/>
      <c r="GZ106" s="165"/>
      <c r="HA106" s="165"/>
      <c r="HB106" s="165"/>
      <c r="HC106" s="165"/>
      <c r="HD106" s="165"/>
      <c r="HE106" s="165"/>
      <c r="HF106" s="165"/>
      <c r="HG106" s="165"/>
      <c r="HH106" s="165"/>
      <c r="HI106" s="165"/>
      <c r="HJ106" s="165"/>
      <c r="HK106" s="165"/>
      <c r="HL106" s="178"/>
      <c r="HM106" s="178"/>
      <c r="HN106" s="178"/>
      <c r="HO106" s="178"/>
      <c r="HP106" s="178"/>
      <c r="HQ106" s="178"/>
      <c r="HR106" s="178"/>
      <c r="HS106" s="178"/>
      <c r="HT106" s="178"/>
      <c r="HU106" s="178"/>
      <c r="HV106" s="178"/>
      <c r="HW106" s="178"/>
      <c r="HX106" s="178"/>
      <c r="HY106" s="178"/>
      <c r="HZ106" s="178"/>
      <c r="IA106" s="178"/>
      <c r="IB106" s="178"/>
      <c r="IC106" s="178"/>
      <c r="ID106" s="178"/>
      <c r="IE106" s="178"/>
      <c r="IF106" s="178"/>
      <c r="IG106" s="178"/>
      <c r="IH106" s="178"/>
      <c r="II106" s="178"/>
    </row>
    <row r="107" s="170" customFormat="1" ht="36" customHeight="1" spans="1:243">
      <c r="A107" s="195" t="s">
        <v>216</v>
      </c>
      <c r="B107" s="195" t="s">
        <v>388</v>
      </c>
      <c r="C107" s="206">
        <v>2010301</v>
      </c>
      <c r="D107" s="195" t="s">
        <v>375</v>
      </c>
      <c r="E107" s="207" t="s">
        <v>174</v>
      </c>
      <c r="F107" s="207" t="s">
        <v>389</v>
      </c>
      <c r="G107" s="208">
        <v>100000</v>
      </c>
      <c r="H107" s="209"/>
      <c r="I107" s="216"/>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c r="FY107" s="165"/>
      <c r="FZ107" s="165"/>
      <c r="GA107" s="165"/>
      <c r="GB107" s="165"/>
      <c r="GC107" s="165"/>
      <c r="GD107" s="165"/>
      <c r="GE107" s="165"/>
      <c r="GF107" s="165"/>
      <c r="GG107" s="165"/>
      <c r="GH107" s="165"/>
      <c r="GI107" s="165"/>
      <c r="GJ107" s="165"/>
      <c r="GK107" s="165"/>
      <c r="GL107" s="165"/>
      <c r="GM107" s="165"/>
      <c r="GN107" s="165"/>
      <c r="GO107" s="165"/>
      <c r="GP107" s="165"/>
      <c r="GQ107" s="165"/>
      <c r="GR107" s="165"/>
      <c r="GS107" s="165"/>
      <c r="GT107" s="165"/>
      <c r="GU107" s="165"/>
      <c r="GV107" s="165"/>
      <c r="GW107" s="165"/>
      <c r="GX107" s="165"/>
      <c r="GY107" s="165"/>
      <c r="GZ107" s="165"/>
      <c r="HA107" s="165"/>
      <c r="HB107" s="165"/>
      <c r="HC107" s="165"/>
      <c r="HD107" s="165"/>
      <c r="HE107" s="165"/>
      <c r="HF107" s="165"/>
      <c r="HG107" s="165"/>
      <c r="HH107" s="165"/>
      <c r="HI107" s="165"/>
      <c r="HJ107" s="165"/>
      <c r="HK107" s="165"/>
      <c r="HL107" s="178"/>
      <c r="HM107" s="178"/>
      <c r="HN107" s="178"/>
      <c r="HO107" s="178"/>
      <c r="HP107" s="178"/>
      <c r="HQ107" s="178"/>
      <c r="HR107" s="178"/>
      <c r="HS107" s="178"/>
      <c r="HT107" s="178"/>
      <c r="HU107" s="178"/>
      <c r="HV107" s="178"/>
      <c r="HW107" s="178"/>
      <c r="HX107" s="178"/>
      <c r="HY107" s="178"/>
      <c r="HZ107" s="178"/>
      <c r="IA107" s="178"/>
      <c r="IB107" s="178"/>
      <c r="IC107" s="178"/>
      <c r="ID107" s="178"/>
      <c r="IE107" s="178"/>
      <c r="IF107" s="178"/>
      <c r="IG107" s="178"/>
      <c r="IH107" s="178"/>
      <c r="II107" s="178"/>
    </row>
    <row r="108" s="170" customFormat="1" ht="45" customHeight="1" spans="1:243">
      <c r="A108" s="195" t="s">
        <v>216</v>
      </c>
      <c r="B108" s="195" t="s">
        <v>388</v>
      </c>
      <c r="C108" s="206">
        <v>2010399</v>
      </c>
      <c r="D108" s="195" t="s">
        <v>177</v>
      </c>
      <c r="E108" s="207" t="s">
        <v>174</v>
      </c>
      <c r="F108" s="207" t="s">
        <v>390</v>
      </c>
      <c r="G108" s="208">
        <v>500000</v>
      </c>
      <c r="H108" s="209"/>
      <c r="I108" s="216"/>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c r="FH108" s="165"/>
      <c r="FI108" s="165"/>
      <c r="FJ108" s="165"/>
      <c r="FK108" s="165"/>
      <c r="FL108" s="165"/>
      <c r="FM108" s="165"/>
      <c r="FN108" s="165"/>
      <c r="FO108" s="165"/>
      <c r="FP108" s="165"/>
      <c r="FQ108" s="165"/>
      <c r="FR108" s="165"/>
      <c r="FS108" s="165"/>
      <c r="FT108" s="165"/>
      <c r="FU108" s="165"/>
      <c r="FV108" s="165"/>
      <c r="FW108" s="165"/>
      <c r="FX108" s="165"/>
      <c r="FY108" s="165"/>
      <c r="FZ108" s="165"/>
      <c r="GA108" s="165"/>
      <c r="GB108" s="165"/>
      <c r="GC108" s="165"/>
      <c r="GD108" s="165"/>
      <c r="GE108" s="165"/>
      <c r="GF108" s="165"/>
      <c r="GG108" s="165"/>
      <c r="GH108" s="165"/>
      <c r="GI108" s="165"/>
      <c r="GJ108" s="165"/>
      <c r="GK108" s="165"/>
      <c r="GL108" s="165"/>
      <c r="GM108" s="165"/>
      <c r="GN108" s="165"/>
      <c r="GO108" s="165"/>
      <c r="GP108" s="165"/>
      <c r="GQ108" s="165"/>
      <c r="GR108" s="165"/>
      <c r="GS108" s="165"/>
      <c r="GT108" s="165"/>
      <c r="GU108" s="165"/>
      <c r="GV108" s="165"/>
      <c r="GW108" s="165"/>
      <c r="GX108" s="165"/>
      <c r="GY108" s="165"/>
      <c r="GZ108" s="165"/>
      <c r="HA108" s="165"/>
      <c r="HB108" s="165"/>
      <c r="HC108" s="165"/>
      <c r="HD108" s="165"/>
      <c r="HE108" s="165"/>
      <c r="HF108" s="165"/>
      <c r="HG108" s="165"/>
      <c r="HH108" s="165"/>
      <c r="HI108" s="165"/>
      <c r="HJ108" s="165"/>
      <c r="HK108" s="165"/>
      <c r="HL108" s="178"/>
      <c r="HM108" s="178"/>
      <c r="HN108" s="178"/>
      <c r="HO108" s="178"/>
      <c r="HP108" s="178"/>
      <c r="HQ108" s="178"/>
      <c r="HR108" s="178"/>
      <c r="HS108" s="178"/>
      <c r="HT108" s="178"/>
      <c r="HU108" s="178"/>
      <c r="HV108" s="178"/>
      <c r="HW108" s="178"/>
      <c r="HX108" s="178"/>
      <c r="HY108" s="178"/>
      <c r="HZ108" s="178"/>
      <c r="IA108" s="178"/>
      <c r="IB108" s="178"/>
      <c r="IC108" s="178"/>
      <c r="ID108" s="178"/>
      <c r="IE108" s="178"/>
      <c r="IF108" s="178"/>
      <c r="IG108" s="178"/>
      <c r="IH108" s="178"/>
      <c r="II108" s="178"/>
    </row>
    <row r="109" s="170" customFormat="1" ht="45" customHeight="1" spans="1:243">
      <c r="A109" s="195" t="s">
        <v>216</v>
      </c>
      <c r="B109" s="195" t="s">
        <v>391</v>
      </c>
      <c r="C109" s="206">
        <v>2010301</v>
      </c>
      <c r="D109" s="195" t="s">
        <v>267</v>
      </c>
      <c r="E109" s="207" t="s">
        <v>174</v>
      </c>
      <c r="F109" s="207" t="s">
        <v>392</v>
      </c>
      <c r="G109" s="208">
        <v>150000</v>
      </c>
      <c r="H109" s="209"/>
      <c r="I109" s="216"/>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c r="CH109" s="1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c r="EP109" s="165"/>
      <c r="EQ109" s="165"/>
      <c r="ER109" s="165"/>
      <c r="ES109" s="165"/>
      <c r="ET109" s="165"/>
      <c r="EU109" s="165"/>
      <c r="EV109" s="165"/>
      <c r="EW109" s="165"/>
      <c r="EX109" s="165"/>
      <c r="EY109" s="165"/>
      <c r="EZ109" s="165"/>
      <c r="FA109" s="165"/>
      <c r="FB109" s="165"/>
      <c r="FC109" s="165"/>
      <c r="FD109" s="165"/>
      <c r="FE109" s="165"/>
      <c r="FF109" s="165"/>
      <c r="FG109" s="165"/>
      <c r="FH109" s="165"/>
      <c r="FI109" s="165"/>
      <c r="FJ109" s="165"/>
      <c r="FK109" s="165"/>
      <c r="FL109" s="165"/>
      <c r="FM109" s="165"/>
      <c r="FN109" s="165"/>
      <c r="FO109" s="165"/>
      <c r="FP109" s="165"/>
      <c r="FQ109" s="165"/>
      <c r="FR109" s="165"/>
      <c r="FS109" s="165"/>
      <c r="FT109" s="165"/>
      <c r="FU109" s="165"/>
      <c r="FV109" s="165"/>
      <c r="FW109" s="165"/>
      <c r="FX109" s="165"/>
      <c r="FY109" s="165"/>
      <c r="FZ109" s="165"/>
      <c r="GA109" s="165"/>
      <c r="GB109" s="165"/>
      <c r="GC109" s="165"/>
      <c r="GD109" s="165"/>
      <c r="GE109" s="165"/>
      <c r="GF109" s="165"/>
      <c r="GG109" s="165"/>
      <c r="GH109" s="165"/>
      <c r="GI109" s="165"/>
      <c r="GJ109" s="165"/>
      <c r="GK109" s="165"/>
      <c r="GL109" s="165"/>
      <c r="GM109" s="165"/>
      <c r="GN109" s="165"/>
      <c r="GO109" s="165"/>
      <c r="GP109" s="165"/>
      <c r="GQ109" s="165"/>
      <c r="GR109" s="165"/>
      <c r="GS109" s="165"/>
      <c r="GT109" s="165"/>
      <c r="GU109" s="165"/>
      <c r="GV109" s="165"/>
      <c r="GW109" s="165"/>
      <c r="GX109" s="165"/>
      <c r="GY109" s="165"/>
      <c r="GZ109" s="165"/>
      <c r="HA109" s="165"/>
      <c r="HB109" s="165"/>
      <c r="HC109" s="165"/>
      <c r="HD109" s="165"/>
      <c r="HE109" s="165"/>
      <c r="HF109" s="165"/>
      <c r="HG109" s="165"/>
      <c r="HH109" s="165"/>
      <c r="HI109" s="165"/>
      <c r="HJ109" s="165"/>
      <c r="HK109" s="165"/>
      <c r="HL109" s="178"/>
      <c r="HM109" s="178"/>
      <c r="HN109" s="178"/>
      <c r="HO109" s="178"/>
      <c r="HP109" s="178"/>
      <c r="HQ109" s="178"/>
      <c r="HR109" s="178"/>
      <c r="HS109" s="178"/>
      <c r="HT109" s="178"/>
      <c r="HU109" s="178"/>
      <c r="HV109" s="178"/>
      <c r="HW109" s="178"/>
      <c r="HX109" s="178"/>
      <c r="HY109" s="178"/>
      <c r="HZ109" s="178"/>
      <c r="IA109" s="178"/>
      <c r="IB109" s="178"/>
      <c r="IC109" s="178"/>
      <c r="ID109" s="178"/>
      <c r="IE109" s="178"/>
      <c r="IF109" s="178"/>
      <c r="IG109" s="178"/>
      <c r="IH109" s="178"/>
      <c r="II109" s="178"/>
    </row>
    <row r="110" s="170" customFormat="1" ht="45" customHeight="1" spans="1:243">
      <c r="A110" s="195" t="s">
        <v>216</v>
      </c>
      <c r="B110" s="195" t="s">
        <v>393</v>
      </c>
      <c r="C110" s="206">
        <v>2010108</v>
      </c>
      <c r="D110" s="195" t="s">
        <v>394</v>
      </c>
      <c r="E110" s="207" t="s">
        <v>174</v>
      </c>
      <c r="F110" s="207" t="s">
        <v>395</v>
      </c>
      <c r="G110" s="208">
        <v>150000</v>
      </c>
      <c r="H110" s="209"/>
      <c r="I110" s="216"/>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5"/>
      <c r="FL110" s="165"/>
      <c r="FM110" s="165"/>
      <c r="FN110" s="165"/>
      <c r="FO110" s="165"/>
      <c r="FP110" s="165"/>
      <c r="FQ110" s="165"/>
      <c r="FR110" s="165"/>
      <c r="FS110" s="165"/>
      <c r="FT110" s="165"/>
      <c r="FU110" s="165"/>
      <c r="FV110" s="165"/>
      <c r="FW110" s="165"/>
      <c r="FX110" s="165"/>
      <c r="FY110" s="165"/>
      <c r="FZ110" s="165"/>
      <c r="GA110" s="165"/>
      <c r="GB110" s="165"/>
      <c r="GC110" s="165"/>
      <c r="GD110" s="165"/>
      <c r="GE110" s="165"/>
      <c r="GF110" s="165"/>
      <c r="GG110" s="165"/>
      <c r="GH110" s="165"/>
      <c r="GI110" s="165"/>
      <c r="GJ110" s="165"/>
      <c r="GK110" s="165"/>
      <c r="GL110" s="165"/>
      <c r="GM110" s="165"/>
      <c r="GN110" s="165"/>
      <c r="GO110" s="165"/>
      <c r="GP110" s="165"/>
      <c r="GQ110" s="165"/>
      <c r="GR110" s="165"/>
      <c r="GS110" s="165"/>
      <c r="GT110" s="165"/>
      <c r="GU110" s="165"/>
      <c r="GV110" s="165"/>
      <c r="GW110" s="165"/>
      <c r="GX110" s="165"/>
      <c r="GY110" s="165"/>
      <c r="GZ110" s="165"/>
      <c r="HA110" s="165"/>
      <c r="HB110" s="165"/>
      <c r="HC110" s="165"/>
      <c r="HD110" s="165"/>
      <c r="HE110" s="165"/>
      <c r="HF110" s="165"/>
      <c r="HG110" s="165"/>
      <c r="HH110" s="165"/>
      <c r="HI110" s="165"/>
      <c r="HJ110" s="165"/>
      <c r="HK110" s="165"/>
      <c r="HL110" s="178"/>
      <c r="HM110" s="178"/>
      <c r="HN110" s="178"/>
      <c r="HO110" s="178"/>
      <c r="HP110" s="178"/>
      <c r="HQ110" s="178"/>
      <c r="HR110" s="178"/>
      <c r="HS110" s="178"/>
      <c r="HT110" s="178"/>
      <c r="HU110" s="178"/>
      <c r="HV110" s="178"/>
      <c r="HW110" s="178"/>
      <c r="HX110" s="178"/>
      <c r="HY110" s="178"/>
      <c r="HZ110" s="178"/>
      <c r="IA110" s="178"/>
      <c r="IB110" s="178"/>
      <c r="IC110" s="178"/>
      <c r="ID110" s="178"/>
      <c r="IE110" s="178"/>
      <c r="IF110" s="178"/>
      <c r="IG110" s="178"/>
      <c r="IH110" s="178"/>
      <c r="II110" s="178"/>
    </row>
    <row r="111" s="170" customFormat="1" ht="45" customHeight="1" spans="1:243">
      <c r="A111" s="195" t="s">
        <v>216</v>
      </c>
      <c r="B111" s="195" t="s">
        <v>217</v>
      </c>
      <c r="C111" s="206">
        <v>2010108</v>
      </c>
      <c r="D111" s="195" t="s">
        <v>394</v>
      </c>
      <c r="E111" s="207" t="s">
        <v>174</v>
      </c>
      <c r="F111" s="207" t="s">
        <v>396</v>
      </c>
      <c r="G111" s="208">
        <v>1050000</v>
      </c>
      <c r="H111" s="209"/>
      <c r="I111" s="216"/>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c r="FY111" s="165"/>
      <c r="FZ111" s="165"/>
      <c r="GA111" s="165"/>
      <c r="GB111" s="165"/>
      <c r="GC111" s="165"/>
      <c r="GD111" s="165"/>
      <c r="GE111" s="165"/>
      <c r="GF111" s="165"/>
      <c r="GG111" s="165"/>
      <c r="GH111" s="165"/>
      <c r="GI111" s="165"/>
      <c r="GJ111" s="165"/>
      <c r="GK111" s="165"/>
      <c r="GL111" s="165"/>
      <c r="GM111" s="165"/>
      <c r="GN111" s="165"/>
      <c r="GO111" s="165"/>
      <c r="GP111" s="165"/>
      <c r="GQ111" s="165"/>
      <c r="GR111" s="165"/>
      <c r="GS111" s="165"/>
      <c r="GT111" s="165"/>
      <c r="GU111" s="165"/>
      <c r="GV111" s="165"/>
      <c r="GW111" s="165"/>
      <c r="GX111" s="165"/>
      <c r="GY111" s="165"/>
      <c r="GZ111" s="165"/>
      <c r="HA111" s="165"/>
      <c r="HB111" s="165"/>
      <c r="HC111" s="165"/>
      <c r="HD111" s="165"/>
      <c r="HE111" s="165"/>
      <c r="HF111" s="165"/>
      <c r="HG111" s="165"/>
      <c r="HH111" s="165"/>
      <c r="HI111" s="165"/>
      <c r="HJ111" s="165"/>
      <c r="HK111" s="165"/>
      <c r="HL111" s="178"/>
      <c r="HM111" s="178"/>
      <c r="HN111" s="178"/>
      <c r="HO111" s="178"/>
      <c r="HP111" s="178"/>
      <c r="HQ111" s="178"/>
      <c r="HR111" s="178"/>
      <c r="HS111" s="178"/>
      <c r="HT111" s="178"/>
      <c r="HU111" s="178"/>
      <c r="HV111" s="178"/>
      <c r="HW111" s="178"/>
      <c r="HX111" s="178"/>
      <c r="HY111" s="178"/>
      <c r="HZ111" s="178"/>
      <c r="IA111" s="178"/>
      <c r="IB111" s="178"/>
      <c r="IC111" s="178"/>
      <c r="ID111" s="178"/>
      <c r="IE111" s="178"/>
      <c r="IF111" s="178"/>
      <c r="IG111" s="178"/>
      <c r="IH111" s="178"/>
      <c r="II111" s="178"/>
    </row>
    <row r="112" s="170" customFormat="1" ht="45" customHeight="1" spans="1:243">
      <c r="A112" s="195" t="s">
        <v>216</v>
      </c>
      <c r="B112" s="195" t="s">
        <v>226</v>
      </c>
      <c r="C112" s="206">
        <v>2010199</v>
      </c>
      <c r="D112" s="195" t="s">
        <v>227</v>
      </c>
      <c r="E112" s="207" t="s">
        <v>174</v>
      </c>
      <c r="F112" s="207" t="s">
        <v>397</v>
      </c>
      <c r="G112" s="208">
        <v>10000000</v>
      </c>
      <c r="H112" s="209"/>
      <c r="I112" s="216"/>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c r="FY112" s="165"/>
      <c r="FZ112" s="165"/>
      <c r="GA112" s="165"/>
      <c r="GB112" s="165"/>
      <c r="GC112" s="165"/>
      <c r="GD112" s="165"/>
      <c r="GE112" s="165"/>
      <c r="GF112" s="165"/>
      <c r="GG112" s="165"/>
      <c r="GH112" s="165"/>
      <c r="GI112" s="165"/>
      <c r="GJ112" s="165"/>
      <c r="GK112" s="165"/>
      <c r="GL112" s="165"/>
      <c r="GM112" s="165"/>
      <c r="GN112" s="165"/>
      <c r="GO112" s="165"/>
      <c r="GP112" s="165"/>
      <c r="GQ112" s="165"/>
      <c r="GR112" s="165"/>
      <c r="GS112" s="165"/>
      <c r="GT112" s="165"/>
      <c r="GU112" s="165"/>
      <c r="GV112" s="165"/>
      <c r="GW112" s="165"/>
      <c r="GX112" s="165"/>
      <c r="GY112" s="165"/>
      <c r="GZ112" s="165"/>
      <c r="HA112" s="165"/>
      <c r="HB112" s="165"/>
      <c r="HC112" s="165"/>
      <c r="HD112" s="165"/>
      <c r="HE112" s="165"/>
      <c r="HF112" s="165"/>
      <c r="HG112" s="165"/>
      <c r="HH112" s="165"/>
      <c r="HI112" s="165"/>
      <c r="HJ112" s="165"/>
      <c r="HK112" s="165"/>
      <c r="HL112" s="178"/>
      <c r="HM112" s="178"/>
      <c r="HN112" s="178"/>
      <c r="HO112" s="178"/>
      <c r="HP112" s="178"/>
      <c r="HQ112" s="178"/>
      <c r="HR112" s="178"/>
      <c r="HS112" s="178"/>
      <c r="HT112" s="178"/>
      <c r="HU112" s="178"/>
      <c r="HV112" s="178"/>
      <c r="HW112" s="178"/>
      <c r="HX112" s="178"/>
      <c r="HY112" s="178"/>
      <c r="HZ112" s="178"/>
      <c r="IA112" s="178"/>
      <c r="IB112" s="178"/>
      <c r="IC112" s="178"/>
      <c r="ID112" s="178"/>
      <c r="IE112" s="178"/>
      <c r="IF112" s="178"/>
      <c r="IG112" s="178"/>
      <c r="IH112" s="178"/>
      <c r="II112" s="178"/>
    </row>
    <row r="113" s="170" customFormat="1" ht="45" customHeight="1" spans="1:243">
      <c r="A113" s="195" t="s">
        <v>216</v>
      </c>
      <c r="B113" s="195" t="s">
        <v>226</v>
      </c>
      <c r="C113" s="206">
        <v>2010399</v>
      </c>
      <c r="D113" s="195" t="s">
        <v>177</v>
      </c>
      <c r="E113" s="207" t="s">
        <v>174</v>
      </c>
      <c r="F113" s="207" t="s">
        <v>398</v>
      </c>
      <c r="G113" s="208">
        <v>2000000</v>
      </c>
      <c r="H113" s="209"/>
      <c r="I113" s="216"/>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c r="FF113" s="165"/>
      <c r="FG113" s="165"/>
      <c r="FH113" s="165"/>
      <c r="FI113" s="165"/>
      <c r="FJ113" s="165"/>
      <c r="FK113" s="165"/>
      <c r="FL113" s="165"/>
      <c r="FM113" s="165"/>
      <c r="FN113" s="165"/>
      <c r="FO113" s="165"/>
      <c r="FP113" s="165"/>
      <c r="FQ113" s="165"/>
      <c r="FR113" s="165"/>
      <c r="FS113" s="165"/>
      <c r="FT113" s="165"/>
      <c r="FU113" s="165"/>
      <c r="FV113" s="165"/>
      <c r="FW113" s="165"/>
      <c r="FX113" s="165"/>
      <c r="FY113" s="165"/>
      <c r="FZ113" s="165"/>
      <c r="GA113" s="165"/>
      <c r="GB113" s="165"/>
      <c r="GC113" s="165"/>
      <c r="GD113" s="165"/>
      <c r="GE113" s="165"/>
      <c r="GF113" s="165"/>
      <c r="GG113" s="165"/>
      <c r="GH113" s="165"/>
      <c r="GI113" s="165"/>
      <c r="GJ113" s="165"/>
      <c r="GK113" s="165"/>
      <c r="GL113" s="165"/>
      <c r="GM113" s="165"/>
      <c r="GN113" s="165"/>
      <c r="GO113" s="165"/>
      <c r="GP113" s="165"/>
      <c r="GQ113" s="165"/>
      <c r="GR113" s="165"/>
      <c r="GS113" s="165"/>
      <c r="GT113" s="165"/>
      <c r="GU113" s="165"/>
      <c r="GV113" s="165"/>
      <c r="GW113" s="165"/>
      <c r="GX113" s="165"/>
      <c r="GY113" s="165"/>
      <c r="GZ113" s="165"/>
      <c r="HA113" s="165"/>
      <c r="HB113" s="165"/>
      <c r="HC113" s="165"/>
      <c r="HD113" s="165"/>
      <c r="HE113" s="165"/>
      <c r="HF113" s="165"/>
      <c r="HG113" s="165"/>
      <c r="HH113" s="165"/>
      <c r="HI113" s="165"/>
      <c r="HJ113" s="165"/>
      <c r="HK113" s="165"/>
      <c r="HL113" s="178"/>
      <c r="HM113" s="178"/>
      <c r="HN113" s="178"/>
      <c r="HO113" s="178"/>
      <c r="HP113" s="178"/>
      <c r="HQ113" s="178"/>
      <c r="HR113" s="178"/>
      <c r="HS113" s="178"/>
      <c r="HT113" s="178"/>
      <c r="HU113" s="178"/>
      <c r="HV113" s="178"/>
      <c r="HW113" s="178"/>
      <c r="HX113" s="178"/>
      <c r="HY113" s="178"/>
      <c r="HZ113" s="178"/>
      <c r="IA113" s="178"/>
      <c r="IB113" s="178"/>
      <c r="IC113" s="178"/>
      <c r="ID113" s="178"/>
      <c r="IE113" s="178"/>
      <c r="IF113" s="178"/>
      <c r="IG113" s="178"/>
      <c r="IH113" s="178"/>
      <c r="II113" s="178"/>
    </row>
    <row r="114" s="170" customFormat="1" ht="45" customHeight="1" spans="1:243">
      <c r="A114" s="195" t="s">
        <v>166</v>
      </c>
      <c r="B114" s="195" t="s">
        <v>167</v>
      </c>
      <c r="C114" s="206">
        <v>2200104</v>
      </c>
      <c r="D114" s="195" t="s">
        <v>399</v>
      </c>
      <c r="E114" s="207" t="s">
        <v>174</v>
      </c>
      <c r="F114" s="207" t="s">
        <v>400</v>
      </c>
      <c r="G114" s="208">
        <v>850000</v>
      </c>
      <c r="H114" s="209"/>
      <c r="I114" s="216"/>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c r="FY114" s="165"/>
      <c r="FZ114" s="165"/>
      <c r="GA114" s="165"/>
      <c r="GB114" s="165"/>
      <c r="GC114" s="165"/>
      <c r="GD114" s="165"/>
      <c r="GE114" s="165"/>
      <c r="GF114" s="165"/>
      <c r="GG114" s="165"/>
      <c r="GH114" s="165"/>
      <c r="GI114" s="165"/>
      <c r="GJ114" s="165"/>
      <c r="GK114" s="165"/>
      <c r="GL114" s="165"/>
      <c r="GM114" s="165"/>
      <c r="GN114" s="165"/>
      <c r="GO114" s="165"/>
      <c r="GP114" s="165"/>
      <c r="GQ114" s="165"/>
      <c r="GR114" s="165"/>
      <c r="GS114" s="165"/>
      <c r="GT114" s="165"/>
      <c r="GU114" s="165"/>
      <c r="GV114" s="165"/>
      <c r="GW114" s="165"/>
      <c r="GX114" s="165"/>
      <c r="GY114" s="165"/>
      <c r="GZ114" s="165"/>
      <c r="HA114" s="165"/>
      <c r="HB114" s="165"/>
      <c r="HC114" s="165"/>
      <c r="HD114" s="165"/>
      <c r="HE114" s="165"/>
      <c r="HF114" s="165"/>
      <c r="HG114" s="165"/>
      <c r="HH114" s="165"/>
      <c r="HI114" s="165"/>
      <c r="HJ114" s="165"/>
      <c r="HK114" s="165"/>
      <c r="HL114" s="178"/>
      <c r="HM114" s="178"/>
      <c r="HN114" s="178"/>
      <c r="HO114" s="178"/>
      <c r="HP114" s="178"/>
      <c r="HQ114" s="178"/>
      <c r="HR114" s="178"/>
      <c r="HS114" s="178"/>
      <c r="HT114" s="178"/>
      <c r="HU114" s="178"/>
      <c r="HV114" s="178"/>
      <c r="HW114" s="178"/>
      <c r="HX114" s="178"/>
      <c r="HY114" s="178"/>
      <c r="HZ114" s="178"/>
      <c r="IA114" s="178"/>
      <c r="IB114" s="178"/>
      <c r="IC114" s="178"/>
      <c r="ID114" s="178"/>
      <c r="IE114" s="178"/>
      <c r="IF114" s="178"/>
      <c r="IG114" s="178"/>
      <c r="IH114" s="178"/>
      <c r="II114" s="178"/>
    </row>
    <row r="115" s="170" customFormat="1" ht="45" customHeight="1" spans="1:243">
      <c r="A115" s="195" t="s">
        <v>166</v>
      </c>
      <c r="B115" s="195" t="s">
        <v>167</v>
      </c>
      <c r="C115" s="206">
        <v>2200104</v>
      </c>
      <c r="D115" s="195" t="s">
        <v>399</v>
      </c>
      <c r="E115" s="207" t="s">
        <v>174</v>
      </c>
      <c r="F115" s="207" t="s">
        <v>401</v>
      </c>
      <c r="G115" s="208">
        <v>800000</v>
      </c>
      <c r="H115" s="209"/>
      <c r="I115" s="216"/>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c r="FY115" s="165"/>
      <c r="FZ115" s="165"/>
      <c r="GA115" s="165"/>
      <c r="GB115" s="165"/>
      <c r="GC115" s="165"/>
      <c r="GD115" s="165"/>
      <c r="GE115" s="165"/>
      <c r="GF115" s="165"/>
      <c r="GG115" s="165"/>
      <c r="GH115" s="165"/>
      <c r="GI115" s="165"/>
      <c r="GJ115" s="165"/>
      <c r="GK115" s="165"/>
      <c r="GL115" s="165"/>
      <c r="GM115" s="165"/>
      <c r="GN115" s="165"/>
      <c r="GO115" s="165"/>
      <c r="GP115" s="165"/>
      <c r="GQ115" s="165"/>
      <c r="GR115" s="165"/>
      <c r="GS115" s="165"/>
      <c r="GT115" s="165"/>
      <c r="GU115" s="165"/>
      <c r="GV115" s="165"/>
      <c r="GW115" s="165"/>
      <c r="GX115" s="165"/>
      <c r="GY115" s="165"/>
      <c r="GZ115" s="165"/>
      <c r="HA115" s="165"/>
      <c r="HB115" s="165"/>
      <c r="HC115" s="165"/>
      <c r="HD115" s="165"/>
      <c r="HE115" s="165"/>
      <c r="HF115" s="165"/>
      <c r="HG115" s="165"/>
      <c r="HH115" s="165"/>
      <c r="HI115" s="165"/>
      <c r="HJ115" s="165"/>
      <c r="HK115" s="165"/>
      <c r="HL115" s="178"/>
      <c r="HM115" s="178"/>
      <c r="HN115" s="178"/>
      <c r="HO115" s="178"/>
      <c r="HP115" s="178"/>
      <c r="HQ115" s="178"/>
      <c r="HR115" s="178"/>
      <c r="HS115" s="178"/>
      <c r="HT115" s="178"/>
      <c r="HU115" s="178"/>
      <c r="HV115" s="178"/>
      <c r="HW115" s="178"/>
      <c r="HX115" s="178"/>
      <c r="HY115" s="178"/>
      <c r="HZ115" s="178"/>
      <c r="IA115" s="178"/>
      <c r="IB115" s="178"/>
      <c r="IC115" s="178"/>
      <c r="ID115" s="178"/>
      <c r="IE115" s="178"/>
      <c r="IF115" s="178"/>
      <c r="IG115" s="178"/>
      <c r="IH115" s="178"/>
      <c r="II115" s="178"/>
    </row>
    <row r="116" s="170" customFormat="1" ht="45" customHeight="1" spans="1:243">
      <c r="A116" s="195" t="s">
        <v>166</v>
      </c>
      <c r="B116" s="195" t="s">
        <v>167</v>
      </c>
      <c r="C116" s="206">
        <v>2200104</v>
      </c>
      <c r="D116" s="195" t="s">
        <v>399</v>
      </c>
      <c r="E116" s="207" t="s">
        <v>174</v>
      </c>
      <c r="F116" s="207" t="s">
        <v>402</v>
      </c>
      <c r="G116" s="208">
        <v>850000</v>
      </c>
      <c r="H116" s="209"/>
      <c r="I116" s="216"/>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c r="EW116" s="165"/>
      <c r="EX116" s="165"/>
      <c r="EY116" s="165"/>
      <c r="EZ116" s="165"/>
      <c r="FA116" s="165"/>
      <c r="FB116" s="165"/>
      <c r="FC116" s="165"/>
      <c r="FD116" s="165"/>
      <c r="FE116" s="165"/>
      <c r="FF116" s="165"/>
      <c r="FG116" s="165"/>
      <c r="FH116" s="165"/>
      <c r="FI116" s="165"/>
      <c r="FJ116" s="165"/>
      <c r="FK116" s="165"/>
      <c r="FL116" s="165"/>
      <c r="FM116" s="165"/>
      <c r="FN116" s="165"/>
      <c r="FO116" s="165"/>
      <c r="FP116" s="165"/>
      <c r="FQ116" s="165"/>
      <c r="FR116" s="165"/>
      <c r="FS116" s="165"/>
      <c r="FT116" s="165"/>
      <c r="FU116" s="165"/>
      <c r="FV116" s="165"/>
      <c r="FW116" s="165"/>
      <c r="FX116" s="165"/>
      <c r="FY116" s="165"/>
      <c r="FZ116" s="165"/>
      <c r="GA116" s="165"/>
      <c r="GB116" s="165"/>
      <c r="GC116" s="165"/>
      <c r="GD116" s="165"/>
      <c r="GE116" s="165"/>
      <c r="GF116" s="165"/>
      <c r="GG116" s="165"/>
      <c r="GH116" s="165"/>
      <c r="GI116" s="165"/>
      <c r="GJ116" s="165"/>
      <c r="GK116" s="165"/>
      <c r="GL116" s="165"/>
      <c r="GM116" s="165"/>
      <c r="GN116" s="165"/>
      <c r="GO116" s="165"/>
      <c r="GP116" s="165"/>
      <c r="GQ116" s="165"/>
      <c r="GR116" s="165"/>
      <c r="GS116" s="165"/>
      <c r="GT116" s="165"/>
      <c r="GU116" s="165"/>
      <c r="GV116" s="165"/>
      <c r="GW116" s="165"/>
      <c r="GX116" s="165"/>
      <c r="GY116" s="165"/>
      <c r="GZ116" s="165"/>
      <c r="HA116" s="165"/>
      <c r="HB116" s="165"/>
      <c r="HC116" s="165"/>
      <c r="HD116" s="165"/>
      <c r="HE116" s="165"/>
      <c r="HF116" s="165"/>
      <c r="HG116" s="165"/>
      <c r="HH116" s="165"/>
      <c r="HI116" s="165"/>
      <c r="HJ116" s="165"/>
      <c r="HK116" s="165"/>
      <c r="HL116" s="178"/>
      <c r="HM116" s="178"/>
      <c r="HN116" s="178"/>
      <c r="HO116" s="178"/>
      <c r="HP116" s="178"/>
      <c r="HQ116" s="178"/>
      <c r="HR116" s="178"/>
      <c r="HS116" s="178"/>
      <c r="HT116" s="178"/>
      <c r="HU116" s="178"/>
      <c r="HV116" s="178"/>
      <c r="HW116" s="178"/>
      <c r="HX116" s="178"/>
      <c r="HY116" s="178"/>
      <c r="HZ116" s="178"/>
      <c r="IA116" s="178"/>
      <c r="IB116" s="178"/>
      <c r="IC116" s="178"/>
      <c r="ID116" s="178"/>
      <c r="IE116" s="178"/>
      <c r="IF116" s="178"/>
      <c r="IG116" s="178"/>
      <c r="IH116" s="178"/>
      <c r="II116" s="178"/>
    </row>
    <row r="117" s="170" customFormat="1" ht="45" customHeight="1" spans="1:243">
      <c r="A117" s="195" t="s">
        <v>166</v>
      </c>
      <c r="B117" s="195" t="s">
        <v>167</v>
      </c>
      <c r="C117" s="206">
        <v>2200105</v>
      </c>
      <c r="D117" s="195" t="s">
        <v>403</v>
      </c>
      <c r="E117" s="207" t="s">
        <v>174</v>
      </c>
      <c r="F117" s="207" t="s">
        <v>404</v>
      </c>
      <c r="G117" s="208">
        <v>98000</v>
      </c>
      <c r="H117" s="209"/>
      <c r="I117" s="216"/>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c r="EW117" s="165"/>
      <c r="EX117" s="165"/>
      <c r="EY117" s="165"/>
      <c r="EZ117" s="165"/>
      <c r="FA117" s="165"/>
      <c r="FB117" s="165"/>
      <c r="FC117" s="165"/>
      <c r="FD117" s="165"/>
      <c r="FE117" s="165"/>
      <c r="FF117" s="165"/>
      <c r="FG117" s="165"/>
      <c r="FH117" s="165"/>
      <c r="FI117" s="165"/>
      <c r="FJ117" s="165"/>
      <c r="FK117" s="165"/>
      <c r="FL117" s="165"/>
      <c r="FM117" s="165"/>
      <c r="FN117" s="165"/>
      <c r="FO117" s="165"/>
      <c r="FP117" s="165"/>
      <c r="FQ117" s="165"/>
      <c r="FR117" s="165"/>
      <c r="FS117" s="165"/>
      <c r="FT117" s="165"/>
      <c r="FU117" s="165"/>
      <c r="FV117" s="165"/>
      <c r="FW117" s="165"/>
      <c r="FX117" s="165"/>
      <c r="FY117" s="165"/>
      <c r="FZ117" s="165"/>
      <c r="GA117" s="165"/>
      <c r="GB117" s="165"/>
      <c r="GC117" s="165"/>
      <c r="GD117" s="165"/>
      <c r="GE117" s="165"/>
      <c r="GF117" s="165"/>
      <c r="GG117" s="165"/>
      <c r="GH117" s="165"/>
      <c r="GI117" s="165"/>
      <c r="GJ117" s="165"/>
      <c r="GK117" s="165"/>
      <c r="GL117" s="165"/>
      <c r="GM117" s="165"/>
      <c r="GN117" s="165"/>
      <c r="GO117" s="165"/>
      <c r="GP117" s="165"/>
      <c r="GQ117" s="165"/>
      <c r="GR117" s="165"/>
      <c r="GS117" s="165"/>
      <c r="GT117" s="165"/>
      <c r="GU117" s="165"/>
      <c r="GV117" s="165"/>
      <c r="GW117" s="165"/>
      <c r="GX117" s="165"/>
      <c r="GY117" s="165"/>
      <c r="GZ117" s="165"/>
      <c r="HA117" s="165"/>
      <c r="HB117" s="165"/>
      <c r="HC117" s="165"/>
      <c r="HD117" s="165"/>
      <c r="HE117" s="165"/>
      <c r="HF117" s="165"/>
      <c r="HG117" s="165"/>
      <c r="HH117" s="165"/>
      <c r="HI117" s="165"/>
      <c r="HJ117" s="165"/>
      <c r="HK117" s="165"/>
      <c r="HL117" s="178"/>
      <c r="HM117" s="178"/>
      <c r="HN117" s="178"/>
      <c r="HO117" s="178"/>
      <c r="HP117" s="178"/>
      <c r="HQ117" s="178"/>
      <c r="HR117" s="178"/>
      <c r="HS117" s="178"/>
      <c r="HT117" s="178"/>
      <c r="HU117" s="178"/>
      <c r="HV117" s="178"/>
      <c r="HW117" s="178"/>
      <c r="HX117" s="178"/>
      <c r="HY117" s="178"/>
      <c r="HZ117" s="178"/>
      <c r="IA117" s="178"/>
      <c r="IB117" s="178"/>
      <c r="IC117" s="178"/>
      <c r="ID117" s="178"/>
      <c r="IE117" s="178"/>
      <c r="IF117" s="178"/>
      <c r="IG117" s="178"/>
      <c r="IH117" s="178"/>
      <c r="II117" s="178"/>
    </row>
    <row r="118" s="170" customFormat="1" ht="45" customHeight="1" spans="1:243">
      <c r="A118" s="195" t="s">
        <v>166</v>
      </c>
      <c r="B118" s="195" t="s">
        <v>167</v>
      </c>
      <c r="C118" s="206">
        <v>2200106</v>
      </c>
      <c r="D118" s="195" t="s">
        <v>405</v>
      </c>
      <c r="E118" s="207" t="s">
        <v>174</v>
      </c>
      <c r="F118" s="207" t="s">
        <v>406</v>
      </c>
      <c r="G118" s="208">
        <v>200000</v>
      </c>
      <c r="H118" s="209"/>
      <c r="I118" s="216"/>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c r="FY118" s="165"/>
      <c r="FZ118" s="165"/>
      <c r="GA118" s="165"/>
      <c r="GB118" s="165"/>
      <c r="GC118" s="165"/>
      <c r="GD118" s="165"/>
      <c r="GE118" s="165"/>
      <c r="GF118" s="165"/>
      <c r="GG118" s="165"/>
      <c r="GH118" s="165"/>
      <c r="GI118" s="165"/>
      <c r="GJ118" s="165"/>
      <c r="GK118" s="165"/>
      <c r="GL118" s="165"/>
      <c r="GM118" s="165"/>
      <c r="GN118" s="165"/>
      <c r="GO118" s="165"/>
      <c r="GP118" s="165"/>
      <c r="GQ118" s="165"/>
      <c r="GR118" s="165"/>
      <c r="GS118" s="165"/>
      <c r="GT118" s="165"/>
      <c r="GU118" s="165"/>
      <c r="GV118" s="165"/>
      <c r="GW118" s="165"/>
      <c r="GX118" s="165"/>
      <c r="GY118" s="165"/>
      <c r="GZ118" s="165"/>
      <c r="HA118" s="165"/>
      <c r="HB118" s="165"/>
      <c r="HC118" s="165"/>
      <c r="HD118" s="165"/>
      <c r="HE118" s="165"/>
      <c r="HF118" s="165"/>
      <c r="HG118" s="165"/>
      <c r="HH118" s="165"/>
      <c r="HI118" s="165"/>
      <c r="HJ118" s="165"/>
      <c r="HK118" s="165"/>
      <c r="HL118" s="178"/>
      <c r="HM118" s="178"/>
      <c r="HN118" s="178"/>
      <c r="HO118" s="178"/>
      <c r="HP118" s="178"/>
      <c r="HQ118" s="178"/>
      <c r="HR118" s="178"/>
      <c r="HS118" s="178"/>
      <c r="HT118" s="178"/>
      <c r="HU118" s="178"/>
      <c r="HV118" s="178"/>
      <c r="HW118" s="178"/>
      <c r="HX118" s="178"/>
      <c r="HY118" s="178"/>
      <c r="HZ118" s="178"/>
      <c r="IA118" s="178"/>
      <c r="IB118" s="178"/>
      <c r="IC118" s="178"/>
      <c r="ID118" s="178"/>
      <c r="IE118" s="178"/>
      <c r="IF118" s="178"/>
      <c r="IG118" s="178"/>
      <c r="IH118" s="178"/>
      <c r="II118" s="178"/>
    </row>
    <row r="119" s="170" customFormat="1" ht="39" customHeight="1" spans="1:243">
      <c r="A119" s="195" t="s">
        <v>166</v>
      </c>
      <c r="B119" s="195" t="s">
        <v>167</v>
      </c>
      <c r="C119" s="206">
        <v>2200199</v>
      </c>
      <c r="D119" s="195" t="s">
        <v>407</v>
      </c>
      <c r="E119" s="207" t="s">
        <v>174</v>
      </c>
      <c r="F119" s="207" t="s">
        <v>408</v>
      </c>
      <c r="G119" s="208">
        <v>600000</v>
      </c>
      <c r="H119" s="209"/>
      <c r="I119" s="216"/>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c r="EW119" s="165"/>
      <c r="EX119" s="165"/>
      <c r="EY119" s="165"/>
      <c r="EZ119" s="165"/>
      <c r="FA119" s="165"/>
      <c r="FB119" s="165"/>
      <c r="FC119" s="165"/>
      <c r="FD119" s="165"/>
      <c r="FE119" s="165"/>
      <c r="FF119" s="165"/>
      <c r="FG119" s="165"/>
      <c r="FH119" s="165"/>
      <c r="FI119" s="165"/>
      <c r="FJ119" s="165"/>
      <c r="FK119" s="165"/>
      <c r="FL119" s="165"/>
      <c r="FM119" s="165"/>
      <c r="FN119" s="165"/>
      <c r="FO119" s="165"/>
      <c r="FP119" s="165"/>
      <c r="FQ119" s="165"/>
      <c r="FR119" s="165"/>
      <c r="FS119" s="165"/>
      <c r="FT119" s="165"/>
      <c r="FU119" s="165"/>
      <c r="FV119" s="165"/>
      <c r="FW119" s="165"/>
      <c r="FX119" s="165"/>
      <c r="FY119" s="165"/>
      <c r="FZ119" s="165"/>
      <c r="GA119" s="165"/>
      <c r="GB119" s="165"/>
      <c r="GC119" s="165"/>
      <c r="GD119" s="165"/>
      <c r="GE119" s="165"/>
      <c r="GF119" s="165"/>
      <c r="GG119" s="165"/>
      <c r="GH119" s="165"/>
      <c r="GI119" s="165"/>
      <c r="GJ119" s="165"/>
      <c r="GK119" s="165"/>
      <c r="GL119" s="165"/>
      <c r="GM119" s="165"/>
      <c r="GN119" s="165"/>
      <c r="GO119" s="165"/>
      <c r="GP119" s="165"/>
      <c r="GQ119" s="165"/>
      <c r="GR119" s="165"/>
      <c r="GS119" s="165"/>
      <c r="GT119" s="165"/>
      <c r="GU119" s="165"/>
      <c r="GV119" s="165"/>
      <c r="GW119" s="165"/>
      <c r="GX119" s="165"/>
      <c r="GY119" s="165"/>
      <c r="GZ119" s="165"/>
      <c r="HA119" s="165"/>
      <c r="HB119" s="165"/>
      <c r="HC119" s="165"/>
      <c r="HD119" s="165"/>
      <c r="HE119" s="165"/>
      <c r="HF119" s="165"/>
      <c r="HG119" s="165"/>
      <c r="HH119" s="165"/>
      <c r="HI119" s="165"/>
      <c r="HJ119" s="165"/>
      <c r="HK119" s="165"/>
      <c r="HL119" s="178"/>
      <c r="HM119" s="178"/>
      <c r="HN119" s="178"/>
      <c r="HO119" s="178"/>
      <c r="HP119" s="178"/>
      <c r="HQ119" s="178"/>
      <c r="HR119" s="178"/>
      <c r="HS119" s="178"/>
      <c r="HT119" s="178"/>
      <c r="HU119" s="178"/>
      <c r="HV119" s="178"/>
      <c r="HW119" s="178"/>
      <c r="HX119" s="178"/>
      <c r="HY119" s="178"/>
      <c r="HZ119" s="178"/>
      <c r="IA119" s="178"/>
      <c r="IB119" s="178"/>
      <c r="IC119" s="178"/>
      <c r="ID119" s="178"/>
      <c r="IE119" s="178"/>
      <c r="IF119" s="178"/>
      <c r="IG119" s="178"/>
      <c r="IH119" s="178"/>
      <c r="II119" s="178"/>
    </row>
    <row r="120" s="170" customFormat="1" ht="39" customHeight="1" spans="1:243">
      <c r="A120" s="195" t="s">
        <v>166</v>
      </c>
      <c r="B120" s="195" t="s">
        <v>167</v>
      </c>
      <c r="C120" s="206">
        <v>2120201</v>
      </c>
      <c r="D120" s="195" t="s">
        <v>409</v>
      </c>
      <c r="E120" s="207" t="s">
        <v>174</v>
      </c>
      <c r="F120" s="207" t="s">
        <v>410</v>
      </c>
      <c r="G120" s="208">
        <v>250000</v>
      </c>
      <c r="H120" s="209"/>
      <c r="I120" s="216"/>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c r="EW120" s="165"/>
      <c r="EX120" s="165"/>
      <c r="EY120" s="165"/>
      <c r="EZ120" s="165"/>
      <c r="FA120" s="165"/>
      <c r="FB120" s="165"/>
      <c r="FC120" s="165"/>
      <c r="FD120" s="165"/>
      <c r="FE120" s="165"/>
      <c r="FF120" s="165"/>
      <c r="FG120" s="165"/>
      <c r="FH120" s="165"/>
      <c r="FI120" s="165"/>
      <c r="FJ120" s="165"/>
      <c r="FK120" s="165"/>
      <c r="FL120" s="165"/>
      <c r="FM120" s="165"/>
      <c r="FN120" s="165"/>
      <c r="FO120" s="165"/>
      <c r="FP120" s="165"/>
      <c r="FQ120" s="165"/>
      <c r="FR120" s="165"/>
      <c r="FS120" s="165"/>
      <c r="FT120" s="165"/>
      <c r="FU120" s="165"/>
      <c r="FV120" s="165"/>
      <c r="FW120" s="165"/>
      <c r="FX120" s="165"/>
      <c r="FY120" s="165"/>
      <c r="FZ120" s="165"/>
      <c r="GA120" s="165"/>
      <c r="GB120" s="165"/>
      <c r="GC120" s="165"/>
      <c r="GD120" s="165"/>
      <c r="GE120" s="165"/>
      <c r="GF120" s="165"/>
      <c r="GG120" s="165"/>
      <c r="GH120" s="165"/>
      <c r="GI120" s="165"/>
      <c r="GJ120" s="165"/>
      <c r="GK120" s="165"/>
      <c r="GL120" s="165"/>
      <c r="GM120" s="165"/>
      <c r="GN120" s="165"/>
      <c r="GO120" s="165"/>
      <c r="GP120" s="165"/>
      <c r="GQ120" s="165"/>
      <c r="GR120" s="165"/>
      <c r="GS120" s="165"/>
      <c r="GT120" s="165"/>
      <c r="GU120" s="165"/>
      <c r="GV120" s="165"/>
      <c r="GW120" s="165"/>
      <c r="GX120" s="165"/>
      <c r="GY120" s="165"/>
      <c r="GZ120" s="165"/>
      <c r="HA120" s="165"/>
      <c r="HB120" s="165"/>
      <c r="HC120" s="165"/>
      <c r="HD120" s="165"/>
      <c r="HE120" s="165"/>
      <c r="HF120" s="165"/>
      <c r="HG120" s="165"/>
      <c r="HH120" s="165"/>
      <c r="HI120" s="165"/>
      <c r="HJ120" s="165"/>
      <c r="HK120" s="165"/>
      <c r="HL120" s="178"/>
      <c r="HM120" s="178"/>
      <c r="HN120" s="178"/>
      <c r="HO120" s="178"/>
      <c r="HP120" s="178"/>
      <c r="HQ120" s="178"/>
      <c r="HR120" s="178"/>
      <c r="HS120" s="178"/>
      <c r="HT120" s="178"/>
      <c r="HU120" s="178"/>
      <c r="HV120" s="178"/>
      <c r="HW120" s="178"/>
      <c r="HX120" s="178"/>
      <c r="HY120" s="178"/>
      <c r="HZ120" s="178"/>
      <c r="IA120" s="178"/>
      <c r="IB120" s="178"/>
      <c r="IC120" s="178"/>
      <c r="ID120" s="178"/>
      <c r="IE120" s="178"/>
      <c r="IF120" s="178"/>
      <c r="IG120" s="178"/>
      <c r="IH120" s="178"/>
      <c r="II120" s="178"/>
    </row>
    <row r="121" s="170" customFormat="1" ht="42" customHeight="1" spans="1:243">
      <c r="A121" s="195" t="s">
        <v>411</v>
      </c>
      <c r="B121" s="195" t="s">
        <v>412</v>
      </c>
      <c r="C121" s="206">
        <v>2130199</v>
      </c>
      <c r="D121" s="195" t="s">
        <v>349</v>
      </c>
      <c r="E121" s="207" t="s">
        <v>174</v>
      </c>
      <c r="F121" s="207" t="s">
        <v>413</v>
      </c>
      <c r="G121" s="208">
        <v>200000</v>
      </c>
      <c r="H121" s="209"/>
      <c r="I121" s="216"/>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65"/>
      <c r="EH121" s="165"/>
      <c r="EI121" s="165"/>
      <c r="EJ121" s="165"/>
      <c r="EK121" s="165"/>
      <c r="EL121" s="165"/>
      <c r="EM121" s="165"/>
      <c r="EN121" s="165"/>
      <c r="EO121" s="165"/>
      <c r="EP121" s="165"/>
      <c r="EQ121" s="165"/>
      <c r="ER121" s="165"/>
      <c r="ES121" s="165"/>
      <c r="ET121" s="165"/>
      <c r="EU121" s="165"/>
      <c r="EV121" s="165"/>
      <c r="EW121" s="165"/>
      <c r="EX121" s="165"/>
      <c r="EY121" s="165"/>
      <c r="EZ121" s="165"/>
      <c r="FA121" s="165"/>
      <c r="FB121" s="165"/>
      <c r="FC121" s="165"/>
      <c r="FD121" s="165"/>
      <c r="FE121" s="165"/>
      <c r="FF121" s="165"/>
      <c r="FG121" s="165"/>
      <c r="FH121" s="165"/>
      <c r="FI121" s="165"/>
      <c r="FJ121" s="165"/>
      <c r="FK121" s="165"/>
      <c r="FL121" s="165"/>
      <c r="FM121" s="165"/>
      <c r="FN121" s="165"/>
      <c r="FO121" s="165"/>
      <c r="FP121" s="165"/>
      <c r="FQ121" s="165"/>
      <c r="FR121" s="165"/>
      <c r="FS121" s="165"/>
      <c r="FT121" s="165"/>
      <c r="FU121" s="165"/>
      <c r="FV121" s="165"/>
      <c r="FW121" s="165"/>
      <c r="FX121" s="165"/>
      <c r="FY121" s="165"/>
      <c r="FZ121" s="165"/>
      <c r="GA121" s="165"/>
      <c r="GB121" s="165"/>
      <c r="GC121" s="165"/>
      <c r="GD121" s="165"/>
      <c r="GE121" s="165"/>
      <c r="GF121" s="165"/>
      <c r="GG121" s="165"/>
      <c r="GH121" s="165"/>
      <c r="GI121" s="165"/>
      <c r="GJ121" s="165"/>
      <c r="GK121" s="165"/>
      <c r="GL121" s="165"/>
      <c r="GM121" s="165"/>
      <c r="GN121" s="165"/>
      <c r="GO121" s="165"/>
      <c r="GP121" s="165"/>
      <c r="GQ121" s="165"/>
      <c r="GR121" s="165"/>
      <c r="GS121" s="165"/>
      <c r="GT121" s="165"/>
      <c r="GU121" s="165"/>
      <c r="GV121" s="165"/>
      <c r="GW121" s="165"/>
      <c r="GX121" s="165"/>
      <c r="GY121" s="165"/>
      <c r="GZ121" s="165"/>
      <c r="HA121" s="165"/>
      <c r="HB121" s="165"/>
      <c r="HC121" s="165"/>
      <c r="HD121" s="165"/>
      <c r="HE121" s="165"/>
      <c r="HF121" s="165"/>
      <c r="HG121" s="165"/>
      <c r="HH121" s="165"/>
      <c r="HI121" s="165"/>
      <c r="HJ121" s="165"/>
      <c r="HK121" s="165"/>
      <c r="HL121" s="178"/>
      <c r="HM121" s="178"/>
      <c r="HN121" s="178"/>
      <c r="HO121" s="178"/>
      <c r="HP121" s="178"/>
      <c r="HQ121" s="178"/>
      <c r="HR121" s="178"/>
      <c r="HS121" s="178"/>
      <c r="HT121" s="178"/>
      <c r="HU121" s="178"/>
      <c r="HV121" s="178"/>
      <c r="HW121" s="178"/>
      <c r="HX121" s="178"/>
      <c r="HY121" s="178"/>
      <c r="HZ121" s="178"/>
      <c r="IA121" s="178"/>
      <c r="IB121" s="178"/>
      <c r="IC121" s="178"/>
      <c r="ID121" s="178"/>
      <c r="IE121" s="178"/>
      <c r="IF121" s="178"/>
      <c r="IG121" s="178"/>
      <c r="IH121" s="178"/>
      <c r="II121" s="178"/>
    </row>
    <row r="122" s="171" customFormat="1" ht="35" customHeight="1" spans="1:243">
      <c r="A122" s="200"/>
      <c r="B122" s="201" t="s">
        <v>414</v>
      </c>
      <c r="C122" s="202"/>
      <c r="D122" s="202"/>
      <c r="E122" s="202"/>
      <c r="F122" s="203"/>
      <c r="G122" s="210">
        <f>G123+G148+G215+G238</f>
        <v>409826099.6</v>
      </c>
      <c r="H122" s="211"/>
      <c r="I122" s="216"/>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219"/>
      <c r="BZ122" s="219"/>
      <c r="CA122" s="219"/>
      <c r="CB122" s="219"/>
      <c r="CC122" s="219"/>
      <c r="CD122" s="219"/>
      <c r="CE122" s="219"/>
      <c r="CF122" s="219"/>
      <c r="CG122" s="219"/>
      <c r="CH122" s="219"/>
      <c r="CI122" s="219"/>
      <c r="CJ122" s="219"/>
      <c r="CK122" s="219"/>
      <c r="CL122" s="219"/>
      <c r="CM122" s="219"/>
      <c r="CN122" s="219"/>
      <c r="CO122" s="219"/>
      <c r="CP122" s="219"/>
      <c r="CQ122" s="219"/>
      <c r="CR122" s="219"/>
      <c r="CS122" s="219"/>
      <c r="CT122" s="219"/>
      <c r="CU122" s="219"/>
      <c r="CV122" s="219"/>
      <c r="CW122" s="219"/>
      <c r="CX122" s="219"/>
      <c r="CY122" s="219"/>
      <c r="CZ122" s="219"/>
      <c r="DA122" s="219"/>
      <c r="DB122" s="219"/>
      <c r="DC122" s="219"/>
      <c r="DD122" s="219"/>
      <c r="DE122" s="219"/>
      <c r="DF122" s="219"/>
      <c r="DG122" s="219"/>
      <c r="DH122" s="219"/>
      <c r="DI122" s="219"/>
      <c r="DJ122" s="219"/>
      <c r="DK122" s="219"/>
      <c r="DL122" s="219"/>
      <c r="DM122" s="219"/>
      <c r="DN122" s="219"/>
      <c r="DO122" s="219"/>
      <c r="DP122" s="219"/>
      <c r="DQ122" s="219"/>
      <c r="DR122" s="219"/>
      <c r="DS122" s="219"/>
      <c r="DT122" s="219"/>
      <c r="DU122" s="219"/>
      <c r="DV122" s="219"/>
      <c r="DW122" s="219"/>
      <c r="DX122" s="219"/>
      <c r="DY122" s="219"/>
      <c r="DZ122" s="219"/>
      <c r="EA122" s="219"/>
      <c r="EB122" s="219"/>
      <c r="EC122" s="219"/>
      <c r="ED122" s="219"/>
      <c r="EE122" s="219"/>
      <c r="EF122" s="219"/>
      <c r="EG122" s="219"/>
      <c r="EH122" s="219"/>
      <c r="EI122" s="219"/>
      <c r="EJ122" s="219"/>
      <c r="EK122" s="219"/>
      <c r="EL122" s="219"/>
      <c r="EM122" s="219"/>
      <c r="EN122" s="219"/>
      <c r="EO122" s="219"/>
      <c r="EP122" s="219"/>
      <c r="EQ122" s="219"/>
      <c r="ER122" s="219"/>
      <c r="ES122" s="219"/>
      <c r="ET122" s="219"/>
      <c r="EU122" s="219"/>
      <c r="EV122" s="219"/>
      <c r="EW122" s="219"/>
      <c r="EX122" s="219"/>
      <c r="EY122" s="219"/>
      <c r="EZ122" s="219"/>
      <c r="FA122" s="219"/>
      <c r="FB122" s="219"/>
      <c r="FC122" s="219"/>
      <c r="FD122" s="219"/>
      <c r="FE122" s="219"/>
      <c r="FF122" s="219"/>
      <c r="FG122" s="219"/>
      <c r="FH122" s="219"/>
      <c r="FI122" s="219"/>
      <c r="FJ122" s="219"/>
      <c r="FK122" s="219"/>
      <c r="FL122" s="219"/>
      <c r="FM122" s="219"/>
      <c r="FN122" s="219"/>
      <c r="FO122" s="219"/>
      <c r="FP122" s="219"/>
      <c r="FQ122" s="219"/>
      <c r="FR122" s="219"/>
      <c r="FS122" s="219"/>
      <c r="FT122" s="219"/>
      <c r="FU122" s="219"/>
      <c r="FV122" s="219"/>
      <c r="FW122" s="219"/>
      <c r="FX122" s="219"/>
      <c r="FY122" s="219"/>
      <c r="FZ122" s="219"/>
      <c r="GA122" s="219"/>
      <c r="GB122" s="219"/>
      <c r="GC122" s="219"/>
      <c r="GD122" s="219"/>
      <c r="GE122" s="219"/>
      <c r="GF122" s="219"/>
      <c r="GG122" s="219"/>
      <c r="GH122" s="219"/>
      <c r="GI122" s="219"/>
      <c r="GJ122" s="219"/>
      <c r="GK122" s="219"/>
      <c r="GL122" s="219"/>
      <c r="GM122" s="219"/>
      <c r="GN122" s="219"/>
      <c r="GO122" s="219"/>
      <c r="GP122" s="219"/>
      <c r="GQ122" s="219"/>
      <c r="GR122" s="219"/>
      <c r="GS122" s="219"/>
      <c r="GT122" s="219"/>
      <c r="GU122" s="219"/>
      <c r="GV122" s="219"/>
      <c r="GW122" s="219"/>
      <c r="GX122" s="219"/>
      <c r="GY122" s="219"/>
      <c r="GZ122" s="219"/>
      <c r="HA122" s="219"/>
      <c r="HB122" s="219"/>
      <c r="HC122" s="219"/>
      <c r="HD122" s="219"/>
      <c r="HE122" s="219"/>
      <c r="HF122" s="219"/>
      <c r="HG122" s="219"/>
      <c r="HH122" s="219"/>
      <c r="HI122" s="219"/>
      <c r="HJ122" s="219"/>
      <c r="HK122" s="219"/>
      <c r="HL122" s="220"/>
      <c r="HM122" s="220"/>
      <c r="HN122" s="220"/>
      <c r="HO122" s="220"/>
      <c r="HP122" s="220"/>
      <c r="HQ122" s="220"/>
      <c r="HR122" s="220"/>
      <c r="HS122" s="220"/>
      <c r="HT122" s="220"/>
      <c r="HU122" s="220"/>
      <c r="HV122" s="220"/>
      <c r="HW122" s="220"/>
      <c r="HX122" s="220"/>
      <c r="HY122" s="220"/>
      <c r="HZ122" s="220"/>
      <c r="IA122" s="220"/>
      <c r="IB122" s="220"/>
      <c r="IC122" s="220"/>
      <c r="ID122" s="220"/>
      <c r="IE122" s="220"/>
      <c r="IF122" s="220"/>
      <c r="IG122" s="220"/>
      <c r="IH122" s="220"/>
      <c r="II122" s="220"/>
    </row>
    <row r="123" s="172" customFormat="1" ht="35" customHeight="1" spans="1:243">
      <c r="A123" s="222"/>
      <c r="B123" s="222"/>
      <c r="C123" s="222"/>
      <c r="D123" s="223" t="s">
        <v>415</v>
      </c>
      <c r="E123" s="223"/>
      <c r="F123" s="223"/>
      <c r="G123" s="224">
        <f>SUM(G124:G147)</f>
        <v>130749706.92</v>
      </c>
      <c r="H123" s="225"/>
      <c r="I123" s="216"/>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27"/>
      <c r="CR123" s="227"/>
      <c r="CS123" s="227"/>
      <c r="CT123" s="227"/>
      <c r="CU123" s="227"/>
      <c r="CV123" s="227"/>
      <c r="CW123" s="227"/>
      <c r="CX123" s="227"/>
      <c r="CY123" s="227"/>
      <c r="CZ123" s="227"/>
      <c r="DA123" s="227"/>
      <c r="DB123" s="227"/>
      <c r="DC123" s="227"/>
      <c r="DD123" s="227"/>
      <c r="DE123" s="227"/>
      <c r="DF123" s="227"/>
      <c r="DG123" s="227"/>
      <c r="DH123" s="227"/>
      <c r="DI123" s="227"/>
      <c r="DJ123" s="227"/>
      <c r="DK123" s="227"/>
      <c r="DL123" s="227"/>
      <c r="DM123" s="227"/>
      <c r="DN123" s="227"/>
      <c r="DO123" s="227"/>
      <c r="DP123" s="227"/>
      <c r="DQ123" s="227"/>
      <c r="DR123" s="227"/>
      <c r="DS123" s="227"/>
      <c r="DT123" s="227"/>
      <c r="DU123" s="227"/>
      <c r="DV123" s="227"/>
      <c r="DW123" s="227"/>
      <c r="DX123" s="227"/>
      <c r="DY123" s="227"/>
      <c r="DZ123" s="227"/>
      <c r="EA123" s="227"/>
      <c r="EB123" s="227"/>
      <c r="EC123" s="227"/>
      <c r="ED123" s="227"/>
      <c r="EE123" s="227"/>
      <c r="EF123" s="227"/>
      <c r="EG123" s="227"/>
      <c r="EH123" s="227"/>
      <c r="EI123" s="227"/>
      <c r="EJ123" s="227"/>
      <c r="EK123" s="227"/>
      <c r="EL123" s="227"/>
      <c r="EM123" s="227"/>
      <c r="EN123" s="227"/>
      <c r="EO123" s="227"/>
      <c r="EP123" s="227"/>
      <c r="EQ123" s="227"/>
      <c r="ER123" s="227"/>
      <c r="ES123" s="227"/>
      <c r="ET123" s="227"/>
      <c r="EU123" s="227"/>
      <c r="EV123" s="227"/>
      <c r="EW123" s="227"/>
      <c r="EX123" s="227"/>
      <c r="EY123" s="227"/>
      <c r="EZ123" s="227"/>
      <c r="FA123" s="227"/>
      <c r="FB123" s="227"/>
      <c r="FC123" s="227"/>
      <c r="FD123" s="227"/>
      <c r="FE123" s="227"/>
      <c r="FF123" s="227"/>
      <c r="FG123" s="227"/>
      <c r="FH123" s="227"/>
      <c r="FI123" s="227"/>
      <c r="FJ123" s="227"/>
      <c r="FK123" s="227"/>
      <c r="FL123" s="227"/>
      <c r="FM123" s="227"/>
      <c r="FN123" s="227"/>
      <c r="FO123" s="227"/>
      <c r="FP123" s="227"/>
      <c r="FQ123" s="227"/>
      <c r="FR123" s="227"/>
      <c r="FS123" s="227"/>
      <c r="FT123" s="227"/>
      <c r="FU123" s="227"/>
      <c r="FV123" s="227"/>
      <c r="FW123" s="227"/>
      <c r="FX123" s="227"/>
      <c r="FY123" s="227"/>
      <c r="FZ123" s="227"/>
      <c r="GA123" s="227"/>
      <c r="GB123" s="227"/>
      <c r="GC123" s="227"/>
      <c r="GD123" s="227"/>
      <c r="GE123" s="227"/>
      <c r="GF123" s="227"/>
      <c r="GG123" s="227"/>
      <c r="GH123" s="227"/>
      <c r="GI123" s="227"/>
      <c r="GJ123" s="227"/>
      <c r="GK123" s="227"/>
      <c r="GL123" s="227"/>
      <c r="GM123" s="227"/>
      <c r="GN123" s="227"/>
      <c r="GO123" s="227"/>
      <c r="GP123" s="227"/>
      <c r="GQ123" s="227"/>
      <c r="GR123" s="227"/>
      <c r="GS123" s="227"/>
      <c r="GT123" s="227"/>
      <c r="GU123" s="227"/>
      <c r="GV123" s="227"/>
      <c r="GW123" s="227"/>
      <c r="GX123" s="227"/>
      <c r="GY123" s="227"/>
      <c r="GZ123" s="227"/>
      <c r="HA123" s="227"/>
      <c r="HB123" s="227"/>
      <c r="HC123" s="227"/>
      <c r="HD123" s="227"/>
      <c r="HE123" s="227"/>
      <c r="HF123" s="227"/>
      <c r="HG123" s="227"/>
      <c r="HH123" s="227"/>
      <c r="HI123" s="227"/>
      <c r="HJ123" s="227"/>
      <c r="HK123" s="227"/>
      <c r="HL123" s="228"/>
      <c r="HM123" s="228"/>
      <c r="HN123" s="228"/>
      <c r="HO123" s="228"/>
      <c r="HP123" s="228"/>
      <c r="HQ123" s="228"/>
      <c r="HR123" s="228"/>
      <c r="HS123" s="228"/>
      <c r="HT123" s="228"/>
      <c r="HU123" s="228"/>
      <c r="HV123" s="228"/>
      <c r="HW123" s="228"/>
      <c r="HX123" s="228"/>
      <c r="HY123" s="228"/>
      <c r="HZ123" s="228"/>
      <c r="IA123" s="228"/>
      <c r="IB123" s="228"/>
      <c r="IC123" s="228"/>
      <c r="ID123" s="228"/>
      <c r="IE123" s="228"/>
      <c r="IF123" s="228"/>
      <c r="IG123" s="228"/>
      <c r="IH123" s="228"/>
      <c r="II123" s="228"/>
    </row>
    <row r="124" s="170" customFormat="1" ht="36" customHeight="1" spans="1:243">
      <c r="A124" s="195" t="s">
        <v>166</v>
      </c>
      <c r="B124" s="195" t="s">
        <v>167</v>
      </c>
      <c r="C124" s="206">
        <v>2200199</v>
      </c>
      <c r="D124" s="195" t="s">
        <v>407</v>
      </c>
      <c r="E124" s="207" t="s">
        <v>416</v>
      </c>
      <c r="F124" s="207" t="s">
        <v>417</v>
      </c>
      <c r="G124" s="208">
        <v>3076220</v>
      </c>
      <c r="H124" s="209"/>
      <c r="I124" s="216"/>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c r="EM124" s="165"/>
      <c r="EN124" s="165"/>
      <c r="EO124" s="165"/>
      <c r="EP124" s="165"/>
      <c r="EQ124" s="165"/>
      <c r="ER124" s="165"/>
      <c r="ES124" s="165"/>
      <c r="ET124" s="165"/>
      <c r="EU124" s="165"/>
      <c r="EV124" s="165"/>
      <c r="EW124" s="165"/>
      <c r="EX124" s="165"/>
      <c r="EY124" s="165"/>
      <c r="EZ124" s="165"/>
      <c r="FA124" s="165"/>
      <c r="FB124" s="165"/>
      <c r="FC124" s="165"/>
      <c r="FD124" s="165"/>
      <c r="FE124" s="165"/>
      <c r="FF124" s="165"/>
      <c r="FG124" s="165"/>
      <c r="FH124" s="165"/>
      <c r="FI124" s="165"/>
      <c r="FJ124" s="165"/>
      <c r="FK124" s="165"/>
      <c r="FL124" s="165"/>
      <c r="FM124" s="165"/>
      <c r="FN124" s="165"/>
      <c r="FO124" s="165"/>
      <c r="FP124" s="165"/>
      <c r="FQ124" s="165"/>
      <c r="FR124" s="165"/>
      <c r="FS124" s="165"/>
      <c r="FT124" s="165"/>
      <c r="FU124" s="165"/>
      <c r="FV124" s="165"/>
      <c r="FW124" s="165"/>
      <c r="FX124" s="165"/>
      <c r="FY124" s="165"/>
      <c r="FZ124" s="165"/>
      <c r="GA124" s="165"/>
      <c r="GB124" s="165"/>
      <c r="GC124" s="165"/>
      <c r="GD124" s="165"/>
      <c r="GE124" s="165"/>
      <c r="GF124" s="165"/>
      <c r="GG124" s="165"/>
      <c r="GH124" s="165"/>
      <c r="GI124" s="165"/>
      <c r="GJ124" s="165"/>
      <c r="GK124" s="165"/>
      <c r="GL124" s="165"/>
      <c r="GM124" s="165"/>
      <c r="GN124" s="165"/>
      <c r="GO124" s="165"/>
      <c r="GP124" s="165"/>
      <c r="GQ124" s="165"/>
      <c r="GR124" s="165"/>
      <c r="GS124" s="165"/>
      <c r="GT124" s="165"/>
      <c r="GU124" s="165"/>
      <c r="GV124" s="165"/>
      <c r="GW124" s="165"/>
      <c r="GX124" s="165"/>
      <c r="GY124" s="165"/>
      <c r="GZ124" s="165"/>
      <c r="HA124" s="165"/>
      <c r="HB124" s="165"/>
      <c r="HC124" s="165"/>
      <c r="HD124" s="165"/>
      <c r="HE124" s="165"/>
      <c r="HF124" s="165"/>
      <c r="HG124" s="165"/>
      <c r="HH124" s="165"/>
      <c r="HI124" s="165"/>
      <c r="HJ124" s="165"/>
      <c r="HK124" s="165"/>
      <c r="HL124" s="178"/>
      <c r="HM124" s="178"/>
      <c r="HN124" s="178"/>
      <c r="HO124" s="178"/>
      <c r="HP124" s="178"/>
      <c r="HQ124" s="178"/>
      <c r="HR124" s="178"/>
      <c r="HS124" s="178"/>
      <c r="HT124" s="178"/>
      <c r="HU124" s="178"/>
      <c r="HV124" s="178"/>
      <c r="HW124" s="178"/>
      <c r="HX124" s="178"/>
      <c r="HY124" s="178"/>
      <c r="HZ124" s="178"/>
      <c r="IA124" s="178"/>
      <c r="IB124" s="178"/>
      <c r="IC124" s="178"/>
      <c r="ID124" s="178"/>
      <c r="IE124" s="178"/>
      <c r="IF124" s="178"/>
      <c r="IG124" s="178"/>
      <c r="IH124" s="178"/>
      <c r="II124" s="178"/>
    </row>
    <row r="125" s="170" customFormat="1" ht="36" customHeight="1" spans="1:243">
      <c r="A125" s="195" t="s">
        <v>179</v>
      </c>
      <c r="B125" s="195" t="s">
        <v>183</v>
      </c>
      <c r="C125" s="206">
        <v>2070307</v>
      </c>
      <c r="D125" s="195" t="s">
        <v>418</v>
      </c>
      <c r="E125" s="207" t="s">
        <v>419</v>
      </c>
      <c r="F125" s="207" t="s">
        <v>420</v>
      </c>
      <c r="G125" s="208">
        <v>1800000</v>
      </c>
      <c r="H125" s="209"/>
      <c r="I125" s="216"/>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c r="EM125" s="165"/>
      <c r="EN125" s="165"/>
      <c r="EO125" s="165"/>
      <c r="EP125" s="165"/>
      <c r="EQ125" s="165"/>
      <c r="ER125" s="165"/>
      <c r="ES125" s="165"/>
      <c r="ET125" s="165"/>
      <c r="EU125" s="165"/>
      <c r="EV125" s="165"/>
      <c r="EW125" s="165"/>
      <c r="EX125" s="165"/>
      <c r="EY125" s="165"/>
      <c r="EZ125" s="165"/>
      <c r="FA125" s="165"/>
      <c r="FB125" s="165"/>
      <c r="FC125" s="165"/>
      <c r="FD125" s="165"/>
      <c r="FE125" s="165"/>
      <c r="FF125" s="165"/>
      <c r="FG125" s="165"/>
      <c r="FH125" s="165"/>
      <c r="FI125" s="165"/>
      <c r="FJ125" s="165"/>
      <c r="FK125" s="165"/>
      <c r="FL125" s="165"/>
      <c r="FM125" s="165"/>
      <c r="FN125" s="165"/>
      <c r="FO125" s="165"/>
      <c r="FP125" s="165"/>
      <c r="FQ125" s="165"/>
      <c r="FR125" s="165"/>
      <c r="FS125" s="165"/>
      <c r="FT125" s="165"/>
      <c r="FU125" s="165"/>
      <c r="FV125" s="165"/>
      <c r="FW125" s="165"/>
      <c r="FX125" s="165"/>
      <c r="FY125" s="165"/>
      <c r="FZ125" s="165"/>
      <c r="GA125" s="165"/>
      <c r="GB125" s="165"/>
      <c r="GC125" s="165"/>
      <c r="GD125" s="165"/>
      <c r="GE125" s="165"/>
      <c r="GF125" s="165"/>
      <c r="GG125" s="165"/>
      <c r="GH125" s="165"/>
      <c r="GI125" s="165"/>
      <c r="GJ125" s="165"/>
      <c r="GK125" s="165"/>
      <c r="GL125" s="165"/>
      <c r="GM125" s="165"/>
      <c r="GN125" s="165"/>
      <c r="GO125" s="165"/>
      <c r="GP125" s="165"/>
      <c r="GQ125" s="165"/>
      <c r="GR125" s="165"/>
      <c r="GS125" s="165"/>
      <c r="GT125" s="165"/>
      <c r="GU125" s="165"/>
      <c r="GV125" s="165"/>
      <c r="GW125" s="165"/>
      <c r="GX125" s="165"/>
      <c r="GY125" s="165"/>
      <c r="GZ125" s="165"/>
      <c r="HA125" s="165"/>
      <c r="HB125" s="165"/>
      <c r="HC125" s="165"/>
      <c r="HD125" s="165"/>
      <c r="HE125" s="165"/>
      <c r="HF125" s="165"/>
      <c r="HG125" s="165"/>
      <c r="HH125" s="165"/>
      <c r="HI125" s="165"/>
      <c r="HJ125" s="165"/>
      <c r="HK125" s="165"/>
      <c r="HL125" s="178"/>
      <c r="HM125" s="178"/>
      <c r="HN125" s="178"/>
      <c r="HO125" s="178"/>
      <c r="HP125" s="178"/>
      <c r="HQ125" s="178"/>
      <c r="HR125" s="178"/>
      <c r="HS125" s="178"/>
      <c r="HT125" s="178"/>
      <c r="HU125" s="178"/>
      <c r="HV125" s="178"/>
      <c r="HW125" s="178"/>
      <c r="HX125" s="178"/>
      <c r="HY125" s="178"/>
      <c r="HZ125" s="178"/>
      <c r="IA125" s="178"/>
      <c r="IB125" s="178"/>
      <c r="IC125" s="178"/>
      <c r="ID125" s="178"/>
      <c r="IE125" s="178"/>
      <c r="IF125" s="178"/>
      <c r="IG125" s="178"/>
      <c r="IH125" s="178"/>
      <c r="II125" s="178"/>
    </row>
    <row r="126" s="170" customFormat="1" ht="36" customHeight="1" spans="1:243">
      <c r="A126" s="195" t="s">
        <v>190</v>
      </c>
      <c r="B126" s="195" t="s">
        <v>194</v>
      </c>
      <c r="C126" s="206">
        <v>2130305</v>
      </c>
      <c r="D126" s="195" t="s">
        <v>421</v>
      </c>
      <c r="E126" s="207" t="s">
        <v>422</v>
      </c>
      <c r="F126" s="207" t="s">
        <v>423</v>
      </c>
      <c r="G126" s="208">
        <v>6800000</v>
      </c>
      <c r="H126" s="209"/>
      <c r="I126" s="216"/>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c r="EM126" s="165"/>
      <c r="EN126" s="165"/>
      <c r="EO126" s="165"/>
      <c r="EP126" s="165"/>
      <c r="EQ126" s="165"/>
      <c r="ER126" s="165"/>
      <c r="ES126" s="165"/>
      <c r="ET126" s="165"/>
      <c r="EU126" s="165"/>
      <c r="EV126" s="165"/>
      <c r="EW126" s="165"/>
      <c r="EX126" s="165"/>
      <c r="EY126" s="165"/>
      <c r="EZ126" s="165"/>
      <c r="FA126" s="165"/>
      <c r="FB126" s="165"/>
      <c r="FC126" s="165"/>
      <c r="FD126" s="165"/>
      <c r="FE126" s="165"/>
      <c r="FF126" s="165"/>
      <c r="FG126" s="165"/>
      <c r="FH126" s="165"/>
      <c r="FI126" s="165"/>
      <c r="FJ126" s="165"/>
      <c r="FK126" s="165"/>
      <c r="FL126" s="165"/>
      <c r="FM126" s="165"/>
      <c r="FN126" s="165"/>
      <c r="FO126" s="165"/>
      <c r="FP126" s="165"/>
      <c r="FQ126" s="165"/>
      <c r="FR126" s="165"/>
      <c r="FS126" s="165"/>
      <c r="FT126" s="165"/>
      <c r="FU126" s="165"/>
      <c r="FV126" s="165"/>
      <c r="FW126" s="165"/>
      <c r="FX126" s="165"/>
      <c r="FY126" s="165"/>
      <c r="FZ126" s="165"/>
      <c r="GA126" s="165"/>
      <c r="GB126" s="165"/>
      <c r="GC126" s="165"/>
      <c r="GD126" s="165"/>
      <c r="GE126" s="165"/>
      <c r="GF126" s="165"/>
      <c r="GG126" s="165"/>
      <c r="GH126" s="165"/>
      <c r="GI126" s="165"/>
      <c r="GJ126" s="165"/>
      <c r="GK126" s="165"/>
      <c r="GL126" s="165"/>
      <c r="GM126" s="165"/>
      <c r="GN126" s="165"/>
      <c r="GO126" s="165"/>
      <c r="GP126" s="165"/>
      <c r="GQ126" s="165"/>
      <c r="GR126" s="165"/>
      <c r="GS126" s="165"/>
      <c r="GT126" s="165"/>
      <c r="GU126" s="165"/>
      <c r="GV126" s="165"/>
      <c r="GW126" s="165"/>
      <c r="GX126" s="165"/>
      <c r="GY126" s="165"/>
      <c r="GZ126" s="165"/>
      <c r="HA126" s="165"/>
      <c r="HB126" s="165"/>
      <c r="HC126" s="165"/>
      <c r="HD126" s="165"/>
      <c r="HE126" s="165"/>
      <c r="HF126" s="165"/>
      <c r="HG126" s="165"/>
      <c r="HH126" s="165"/>
      <c r="HI126" s="165"/>
      <c r="HJ126" s="165"/>
      <c r="HK126" s="165"/>
      <c r="HL126" s="178"/>
      <c r="HM126" s="178"/>
      <c r="HN126" s="178"/>
      <c r="HO126" s="178"/>
      <c r="HP126" s="178"/>
      <c r="HQ126" s="178"/>
      <c r="HR126" s="178"/>
      <c r="HS126" s="178"/>
      <c r="HT126" s="178"/>
      <c r="HU126" s="178"/>
      <c r="HV126" s="178"/>
      <c r="HW126" s="178"/>
      <c r="HX126" s="178"/>
      <c r="HY126" s="178"/>
      <c r="HZ126" s="178"/>
      <c r="IA126" s="178"/>
      <c r="IB126" s="178"/>
      <c r="IC126" s="178"/>
      <c r="ID126" s="178"/>
      <c r="IE126" s="178"/>
      <c r="IF126" s="178"/>
      <c r="IG126" s="178"/>
      <c r="IH126" s="178"/>
      <c r="II126" s="178"/>
    </row>
    <row r="127" s="170" customFormat="1" ht="36" customHeight="1" spans="1:243">
      <c r="A127" s="195" t="s">
        <v>166</v>
      </c>
      <c r="B127" s="195" t="s">
        <v>167</v>
      </c>
      <c r="C127" s="206">
        <v>2200199</v>
      </c>
      <c r="D127" s="195" t="s">
        <v>407</v>
      </c>
      <c r="E127" s="207" t="s">
        <v>424</v>
      </c>
      <c r="F127" s="207" t="s">
        <v>425</v>
      </c>
      <c r="G127" s="208">
        <v>1200000</v>
      </c>
      <c r="H127" s="209"/>
      <c r="I127" s="216"/>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c r="EH127" s="165"/>
      <c r="EI127" s="165"/>
      <c r="EJ127" s="165"/>
      <c r="EK127" s="165"/>
      <c r="EL127" s="165"/>
      <c r="EM127" s="165"/>
      <c r="EN127" s="165"/>
      <c r="EO127" s="165"/>
      <c r="EP127" s="165"/>
      <c r="EQ127" s="165"/>
      <c r="ER127" s="165"/>
      <c r="ES127" s="165"/>
      <c r="ET127" s="165"/>
      <c r="EU127" s="165"/>
      <c r="EV127" s="165"/>
      <c r="EW127" s="165"/>
      <c r="EX127" s="165"/>
      <c r="EY127" s="165"/>
      <c r="EZ127" s="165"/>
      <c r="FA127" s="165"/>
      <c r="FB127" s="165"/>
      <c r="FC127" s="165"/>
      <c r="FD127" s="165"/>
      <c r="FE127" s="165"/>
      <c r="FF127" s="165"/>
      <c r="FG127" s="165"/>
      <c r="FH127" s="165"/>
      <c r="FI127" s="165"/>
      <c r="FJ127" s="165"/>
      <c r="FK127" s="165"/>
      <c r="FL127" s="165"/>
      <c r="FM127" s="165"/>
      <c r="FN127" s="165"/>
      <c r="FO127" s="165"/>
      <c r="FP127" s="165"/>
      <c r="FQ127" s="165"/>
      <c r="FR127" s="165"/>
      <c r="FS127" s="165"/>
      <c r="FT127" s="165"/>
      <c r="FU127" s="165"/>
      <c r="FV127" s="165"/>
      <c r="FW127" s="165"/>
      <c r="FX127" s="165"/>
      <c r="FY127" s="165"/>
      <c r="FZ127" s="165"/>
      <c r="GA127" s="165"/>
      <c r="GB127" s="165"/>
      <c r="GC127" s="165"/>
      <c r="GD127" s="165"/>
      <c r="GE127" s="165"/>
      <c r="GF127" s="165"/>
      <c r="GG127" s="165"/>
      <c r="GH127" s="165"/>
      <c r="GI127" s="165"/>
      <c r="GJ127" s="165"/>
      <c r="GK127" s="165"/>
      <c r="GL127" s="165"/>
      <c r="GM127" s="165"/>
      <c r="GN127" s="165"/>
      <c r="GO127" s="165"/>
      <c r="GP127" s="165"/>
      <c r="GQ127" s="165"/>
      <c r="GR127" s="165"/>
      <c r="GS127" s="165"/>
      <c r="GT127" s="165"/>
      <c r="GU127" s="165"/>
      <c r="GV127" s="165"/>
      <c r="GW127" s="165"/>
      <c r="GX127" s="165"/>
      <c r="GY127" s="165"/>
      <c r="GZ127" s="165"/>
      <c r="HA127" s="165"/>
      <c r="HB127" s="165"/>
      <c r="HC127" s="165"/>
      <c r="HD127" s="165"/>
      <c r="HE127" s="165"/>
      <c r="HF127" s="165"/>
      <c r="HG127" s="165"/>
      <c r="HH127" s="165"/>
      <c r="HI127" s="165"/>
      <c r="HJ127" s="165"/>
      <c r="HK127" s="165"/>
      <c r="HL127" s="178"/>
      <c r="HM127" s="178"/>
      <c r="HN127" s="178"/>
      <c r="HO127" s="178"/>
      <c r="HP127" s="178"/>
      <c r="HQ127" s="178"/>
      <c r="HR127" s="178"/>
      <c r="HS127" s="178"/>
      <c r="HT127" s="178"/>
      <c r="HU127" s="178"/>
      <c r="HV127" s="178"/>
      <c r="HW127" s="178"/>
      <c r="HX127" s="178"/>
      <c r="HY127" s="178"/>
      <c r="HZ127" s="178"/>
      <c r="IA127" s="178"/>
      <c r="IB127" s="178"/>
      <c r="IC127" s="178"/>
      <c r="ID127" s="178"/>
      <c r="IE127" s="178"/>
      <c r="IF127" s="178"/>
      <c r="IG127" s="178"/>
      <c r="IH127" s="178"/>
      <c r="II127" s="178"/>
    </row>
    <row r="128" s="170" customFormat="1" ht="36" customHeight="1" spans="1:243">
      <c r="A128" s="195" t="s">
        <v>186</v>
      </c>
      <c r="B128" s="195" t="s">
        <v>187</v>
      </c>
      <c r="C128" s="206">
        <v>2110302</v>
      </c>
      <c r="D128" s="195" t="s">
        <v>426</v>
      </c>
      <c r="E128" s="226" t="s">
        <v>427</v>
      </c>
      <c r="F128" s="207" t="s">
        <v>428</v>
      </c>
      <c r="G128" s="208">
        <v>16852300</v>
      </c>
      <c r="H128" s="209"/>
      <c r="I128" s="216"/>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c r="EP128" s="165"/>
      <c r="EQ128" s="165"/>
      <c r="ER128" s="165"/>
      <c r="ES128" s="165"/>
      <c r="ET128" s="165"/>
      <c r="EU128" s="165"/>
      <c r="EV128" s="165"/>
      <c r="EW128" s="165"/>
      <c r="EX128" s="165"/>
      <c r="EY128" s="165"/>
      <c r="EZ128" s="165"/>
      <c r="FA128" s="165"/>
      <c r="FB128" s="165"/>
      <c r="FC128" s="165"/>
      <c r="FD128" s="165"/>
      <c r="FE128" s="165"/>
      <c r="FF128" s="165"/>
      <c r="FG128" s="165"/>
      <c r="FH128" s="165"/>
      <c r="FI128" s="165"/>
      <c r="FJ128" s="165"/>
      <c r="FK128" s="165"/>
      <c r="FL128" s="165"/>
      <c r="FM128" s="165"/>
      <c r="FN128" s="165"/>
      <c r="FO128" s="165"/>
      <c r="FP128" s="165"/>
      <c r="FQ128" s="165"/>
      <c r="FR128" s="165"/>
      <c r="FS128" s="165"/>
      <c r="FT128" s="165"/>
      <c r="FU128" s="165"/>
      <c r="FV128" s="165"/>
      <c r="FW128" s="165"/>
      <c r="FX128" s="165"/>
      <c r="FY128" s="165"/>
      <c r="FZ128" s="165"/>
      <c r="GA128" s="165"/>
      <c r="GB128" s="165"/>
      <c r="GC128" s="165"/>
      <c r="GD128" s="165"/>
      <c r="GE128" s="165"/>
      <c r="GF128" s="165"/>
      <c r="GG128" s="165"/>
      <c r="GH128" s="165"/>
      <c r="GI128" s="165"/>
      <c r="GJ128" s="165"/>
      <c r="GK128" s="165"/>
      <c r="GL128" s="165"/>
      <c r="GM128" s="165"/>
      <c r="GN128" s="165"/>
      <c r="GO128" s="165"/>
      <c r="GP128" s="165"/>
      <c r="GQ128" s="165"/>
      <c r="GR128" s="165"/>
      <c r="GS128" s="165"/>
      <c r="GT128" s="165"/>
      <c r="GU128" s="165"/>
      <c r="GV128" s="165"/>
      <c r="GW128" s="165"/>
      <c r="GX128" s="165"/>
      <c r="GY128" s="165"/>
      <c r="GZ128" s="165"/>
      <c r="HA128" s="165"/>
      <c r="HB128" s="165"/>
      <c r="HC128" s="165"/>
      <c r="HD128" s="165"/>
      <c r="HE128" s="165"/>
      <c r="HF128" s="165"/>
      <c r="HG128" s="165"/>
      <c r="HH128" s="165"/>
      <c r="HI128" s="165"/>
      <c r="HJ128" s="165"/>
      <c r="HK128" s="165"/>
      <c r="HL128" s="178"/>
      <c r="HM128" s="178"/>
      <c r="HN128" s="178"/>
      <c r="HO128" s="178"/>
      <c r="HP128" s="178"/>
      <c r="HQ128" s="178"/>
      <c r="HR128" s="178"/>
      <c r="HS128" s="178"/>
      <c r="HT128" s="178"/>
      <c r="HU128" s="178"/>
      <c r="HV128" s="178"/>
      <c r="HW128" s="178"/>
      <c r="HX128" s="178"/>
      <c r="HY128" s="178"/>
      <c r="HZ128" s="178"/>
      <c r="IA128" s="178"/>
      <c r="IB128" s="178"/>
      <c r="IC128" s="178"/>
      <c r="ID128" s="178"/>
      <c r="IE128" s="178"/>
      <c r="IF128" s="178"/>
      <c r="IG128" s="178"/>
      <c r="IH128" s="178"/>
      <c r="II128" s="178"/>
    </row>
    <row r="129" s="170" customFormat="1" ht="36" customHeight="1" spans="1:243">
      <c r="A129" s="195" t="s">
        <v>216</v>
      </c>
      <c r="B129" s="195" t="s">
        <v>429</v>
      </c>
      <c r="C129" s="206">
        <v>2130306</v>
      </c>
      <c r="D129" s="195" t="s">
        <v>430</v>
      </c>
      <c r="E129" s="207" t="s">
        <v>431</v>
      </c>
      <c r="F129" s="207" t="s">
        <v>432</v>
      </c>
      <c r="G129" s="208">
        <v>599206.92</v>
      </c>
      <c r="H129" s="209"/>
      <c r="I129" s="216"/>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c r="EW129" s="165"/>
      <c r="EX129" s="165"/>
      <c r="EY129" s="165"/>
      <c r="EZ129" s="165"/>
      <c r="FA129" s="165"/>
      <c r="FB129" s="165"/>
      <c r="FC129" s="165"/>
      <c r="FD129" s="165"/>
      <c r="FE129" s="165"/>
      <c r="FF129" s="165"/>
      <c r="FG129" s="165"/>
      <c r="FH129" s="165"/>
      <c r="FI129" s="165"/>
      <c r="FJ129" s="165"/>
      <c r="FK129" s="165"/>
      <c r="FL129" s="165"/>
      <c r="FM129" s="165"/>
      <c r="FN129" s="165"/>
      <c r="FO129" s="165"/>
      <c r="FP129" s="165"/>
      <c r="FQ129" s="165"/>
      <c r="FR129" s="165"/>
      <c r="FS129" s="165"/>
      <c r="FT129" s="165"/>
      <c r="FU129" s="165"/>
      <c r="FV129" s="165"/>
      <c r="FW129" s="165"/>
      <c r="FX129" s="165"/>
      <c r="FY129" s="165"/>
      <c r="FZ129" s="165"/>
      <c r="GA129" s="165"/>
      <c r="GB129" s="165"/>
      <c r="GC129" s="165"/>
      <c r="GD129" s="165"/>
      <c r="GE129" s="165"/>
      <c r="GF129" s="165"/>
      <c r="GG129" s="165"/>
      <c r="GH129" s="165"/>
      <c r="GI129" s="165"/>
      <c r="GJ129" s="165"/>
      <c r="GK129" s="165"/>
      <c r="GL129" s="165"/>
      <c r="GM129" s="165"/>
      <c r="GN129" s="165"/>
      <c r="GO129" s="165"/>
      <c r="GP129" s="165"/>
      <c r="GQ129" s="165"/>
      <c r="GR129" s="165"/>
      <c r="GS129" s="165"/>
      <c r="GT129" s="165"/>
      <c r="GU129" s="165"/>
      <c r="GV129" s="165"/>
      <c r="GW129" s="165"/>
      <c r="GX129" s="165"/>
      <c r="GY129" s="165"/>
      <c r="GZ129" s="165"/>
      <c r="HA129" s="165"/>
      <c r="HB129" s="165"/>
      <c r="HC129" s="165"/>
      <c r="HD129" s="165"/>
      <c r="HE129" s="165"/>
      <c r="HF129" s="165"/>
      <c r="HG129" s="165"/>
      <c r="HH129" s="165"/>
      <c r="HI129" s="165"/>
      <c r="HJ129" s="165"/>
      <c r="HK129" s="165"/>
      <c r="HL129" s="178"/>
      <c r="HM129" s="178"/>
      <c r="HN129" s="178"/>
      <c r="HO129" s="178"/>
      <c r="HP129" s="178"/>
      <c r="HQ129" s="178"/>
      <c r="HR129" s="178"/>
      <c r="HS129" s="178"/>
      <c r="HT129" s="178"/>
      <c r="HU129" s="178"/>
      <c r="HV129" s="178"/>
      <c r="HW129" s="178"/>
      <c r="HX129" s="178"/>
      <c r="HY129" s="178"/>
      <c r="HZ129" s="178"/>
      <c r="IA129" s="178"/>
      <c r="IB129" s="178"/>
      <c r="IC129" s="178"/>
      <c r="ID129" s="178"/>
      <c r="IE129" s="178"/>
      <c r="IF129" s="178"/>
      <c r="IG129" s="178"/>
      <c r="IH129" s="178"/>
      <c r="II129" s="178"/>
    </row>
    <row r="130" s="170" customFormat="1" ht="36" customHeight="1" spans="1:243">
      <c r="A130" s="195" t="s">
        <v>216</v>
      </c>
      <c r="B130" s="195" t="s">
        <v>433</v>
      </c>
      <c r="C130" s="206">
        <v>2130314</v>
      </c>
      <c r="D130" s="195" t="s">
        <v>421</v>
      </c>
      <c r="E130" s="226" t="s">
        <v>434</v>
      </c>
      <c r="F130" s="207" t="s">
        <v>435</v>
      </c>
      <c r="G130" s="208">
        <v>3939700</v>
      </c>
      <c r="H130" s="209"/>
      <c r="I130" s="216"/>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c r="EW130" s="165"/>
      <c r="EX130" s="165"/>
      <c r="EY130" s="165"/>
      <c r="EZ130" s="165"/>
      <c r="FA130" s="165"/>
      <c r="FB130" s="165"/>
      <c r="FC130" s="165"/>
      <c r="FD130" s="165"/>
      <c r="FE130" s="165"/>
      <c r="FF130" s="165"/>
      <c r="FG130" s="165"/>
      <c r="FH130" s="165"/>
      <c r="FI130" s="165"/>
      <c r="FJ130" s="165"/>
      <c r="FK130" s="165"/>
      <c r="FL130" s="165"/>
      <c r="FM130" s="165"/>
      <c r="FN130" s="165"/>
      <c r="FO130" s="165"/>
      <c r="FP130" s="165"/>
      <c r="FQ130" s="165"/>
      <c r="FR130" s="165"/>
      <c r="FS130" s="165"/>
      <c r="FT130" s="165"/>
      <c r="FU130" s="165"/>
      <c r="FV130" s="165"/>
      <c r="FW130" s="165"/>
      <c r="FX130" s="165"/>
      <c r="FY130" s="165"/>
      <c r="FZ130" s="165"/>
      <c r="GA130" s="165"/>
      <c r="GB130" s="165"/>
      <c r="GC130" s="165"/>
      <c r="GD130" s="165"/>
      <c r="GE130" s="165"/>
      <c r="GF130" s="165"/>
      <c r="GG130" s="165"/>
      <c r="GH130" s="165"/>
      <c r="GI130" s="165"/>
      <c r="GJ130" s="165"/>
      <c r="GK130" s="165"/>
      <c r="GL130" s="165"/>
      <c r="GM130" s="165"/>
      <c r="GN130" s="165"/>
      <c r="GO130" s="165"/>
      <c r="GP130" s="165"/>
      <c r="GQ130" s="165"/>
      <c r="GR130" s="165"/>
      <c r="GS130" s="165"/>
      <c r="GT130" s="165"/>
      <c r="GU130" s="165"/>
      <c r="GV130" s="165"/>
      <c r="GW130" s="165"/>
      <c r="GX130" s="165"/>
      <c r="GY130" s="165"/>
      <c r="GZ130" s="165"/>
      <c r="HA130" s="165"/>
      <c r="HB130" s="165"/>
      <c r="HC130" s="165"/>
      <c r="HD130" s="165"/>
      <c r="HE130" s="165"/>
      <c r="HF130" s="165"/>
      <c r="HG130" s="165"/>
      <c r="HH130" s="165"/>
      <c r="HI130" s="165"/>
      <c r="HJ130" s="165"/>
      <c r="HK130" s="165"/>
      <c r="HL130" s="178"/>
      <c r="HM130" s="178"/>
      <c r="HN130" s="178"/>
      <c r="HO130" s="178"/>
      <c r="HP130" s="178"/>
      <c r="HQ130" s="178"/>
      <c r="HR130" s="178"/>
      <c r="HS130" s="178"/>
      <c r="HT130" s="178"/>
      <c r="HU130" s="178"/>
      <c r="HV130" s="178"/>
      <c r="HW130" s="178"/>
      <c r="HX130" s="178"/>
      <c r="HY130" s="178"/>
      <c r="HZ130" s="178"/>
      <c r="IA130" s="178"/>
      <c r="IB130" s="178"/>
      <c r="IC130" s="178"/>
      <c r="ID130" s="178"/>
      <c r="IE130" s="178"/>
      <c r="IF130" s="178"/>
      <c r="IG130" s="178"/>
      <c r="IH130" s="178"/>
      <c r="II130" s="178"/>
    </row>
    <row r="131" s="170" customFormat="1" ht="36" customHeight="1" spans="1:243">
      <c r="A131" s="195" t="s">
        <v>166</v>
      </c>
      <c r="B131" s="195" t="s">
        <v>436</v>
      </c>
      <c r="C131" s="206">
        <v>2140136</v>
      </c>
      <c r="D131" s="195" t="s">
        <v>437</v>
      </c>
      <c r="E131" s="226" t="s">
        <v>438</v>
      </c>
      <c r="F131" s="207" t="s">
        <v>439</v>
      </c>
      <c r="G131" s="208">
        <v>4770000</v>
      </c>
      <c r="H131" s="209"/>
      <c r="I131" s="216"/>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c r="EP131" s="165"/>
      <c r="EQ131" s="165"/>
      <c r="ER131" s="165"/>
      <c r="ES131" s="165"/>
      <c r="ET131" s="165"/>
      <c r="EU131" s="165"/>
      <c r="EV131" s="165"/>
      <c r="EW131" s="165"/>
      <c r="EX131" s="165"/>
      <c r="EY131" s="165"/>
      <c r="EZ131" s="165"/>
      <c r="FA131" s="165"/>
      <c r="FB131" s="165"/>
      <c r="FC131" s="165"/>
      <c r="FD131" s="165"/>
      <c r="FE131" s="165"/>
      <c r="FF131" s="165"/>
      <c r="FG131" s="165"/>
      <c r="FH131" s="165"/>
      <c r="FI131" s="165"/>
      <c r="FJ131" s="165"/>
      <c r="FK131" s="165"/>
      <c r="FL131" s="165"/>
      <c r="FM131" s="165"/>
      <c r="FN131" s="165"/>
      <c r="FO131" s="165"/>
      <c r="FP131" s="165"/>
      <c r="FQ131" s="165"/>
      <c r="FR131" s="165"/>
      <c r="FS131" s="165"/>
      <c r="FT131" s="165"/>
      <c r="FU131" s="165"/>
      <c r="FV131" s="165"/>
      <c r="FW131" s="165"/>
      <c r="FX131" s="165"/>
      <c r="FY131" s="165"/>
      <c r="FZ131" s="165"/>
      <c r="GA131" s="165"/>
      <c r="GB131" s="165"/>
      <c r="GC131" s="165"/>
      <c r="GD131" s="165"/>
      <c r="GE131" s="165"/>
      <c r="GF131" s="165"/>
      <c r="GG131" s="165"/>
      <c r="GH131" s="165"/>
      <c r="GI131" s="165"/>
      <c r="GJ131" s="165"/>
      <c r="GK131" s="165"/>
      <c r="GL131" s="165"/>
      <c r="GM131" s="165"/>
      <c r="GN131" s="165"/>
      <c r="GO131" s="165"/>
      <c r="GP131" s="165"/>
      <c r="GQ131" s="165"/>
      <c r="GR131" s="165"/>
      <c r="GS131" s="165"/>
      <c r="GT131" s="165"/>
      <c r="GU131" s="165"/>
      <c r="GV131" s="165"/>
      <c r="GW131" s="165"/>
      <c r="GX131" s="165"/>
      <c r="GY131" s="165"/>
      <c r="GZ131" s="165"/>
      <c r="HA131" s="165"/>
      <c r="HB131" s="165"/>
      <c r="HC131" s="165"/>
      <c r="HD131" s="165"/>
      <c r="HE131" s="165"/>
      <c r="HF131" s="165"/>
      <c r="HG131" s="165"/>
      <c r="HH131" s="165"/>
      <c r="HI131" s="165"/>
      <c r="HJ131" s="165"/>
      <c r="HK131" s="165"/>
      <c r="HL131" s="178"/>
      <c r="HM131" s="178"/>
      <c r="HN131" s="178"/>
      <c r="HO131" s="178"/>
      <c r="HP131" s="178"/>
      <c r="HQ131" s="178"/>
      <c r="HR131" s="178"/>
      <c r="HS131" s="178"/>
      <c r="HT131" s="178"/>
      <c r="HU131" s="178"/>
      <c r="HV131" s="178"/>
      <c r="HW131" s="178"/>
      <c r="HX131" s="178"/>
      <c r="HY131" s="178"/>
      <c r="HZ131" s="178"/>
      <c r="IA131" s="178"/>
      <c r="IB131" s="178"/>
      <c r="IC131" s="178"/>
      <c r="ID131" s="178"/>
      <c r="IE131" s="178"/>
      <c r="IF131" s="178"/>
      <c r="IG131" s="178"/>
      <c r="IH131" s="178"/>
      <c r="II131" s="178"/>
    </row>
    <row r="132" s="170" customFormat="1" ht="36" customHeight="1" spans="1:243">
      <c r="A132" s="195" t="s">
        <v>171</v>
      </c>
      <c r="B132" s="195" t="s">
        <v>306</v>
      </c>
      <c r="C132" s="206">
        <v>2013299</v>
      </c>
      <c r="D132" s="195" t="s">
        <v>307</v>
      </c>
      <c r="E132" s="226" t="s">
        <v>440</v>
      </c>
      <c r="F132" s="207" t="s">
        <v>441</v>
      </c>
      <c r="G132" s="208">
        <v>300000</v>
      </c>
      <c r="H132" s="209"/>
      <c r="I132" s="216"/>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c r="EP132" s="165"/>
      <c r="EQ132" s="165"/>
      <c r="ER132" s="165"/>
      <c r="ES132" s="165"/>
      <c r="ET132" s="165"/>
      <c r="EU132" s="165"/>
      <c r="EV132" s="165"/>
      <c r="EW132" s="165"/>
      <c r="EX132" s="165"/>
      <c r="EY132" s="165"/>
      <c r="EZ132" s="165"/>
      <c r="FA132" s="165"/>
      <c r="FB132" s="165"/>
      <c r="FC132" s="165"/>
      <c r="FD132" s="165"/>
      <c r="FE132" s="165"/>
      <c r="FF132" s="165"/>
      <c r="FG132" s="165"/>
      <c r="FH132" s="165"/>
      <c r="FI132" s="165"/>
      <c r="FJ132" s="165"/>
      <c r="FK132" s="165"/>
      <c r="FL132" s="165"/>
      <c r="FM132" s="165"/>
      <c r="FN132" s="165"/>
      <c r="FO132" s="165"/>
      <c r="FP132" s="165"/>
      <c r="FQ132" s="165"/>
      <c r="FR132" s="165"/>
      <c r="FS132" s="165"/>
      <c r="FT132" s="165"/>
      <c r="FU132" s="165"/>
      <c r="FV132" s="165"/>
      <c r="FW132" s="165"/>
      <c r="FX132" s="165"/>
      <c r="FY132" s="165"/>
      <c r="FZ132" s="165"/>
      <c r="GA132" s="165"/>
      <c r="GB132" s="165"/>
      <c r="GC132" s="165"/>
      <c r="GD132" s="165"/>
      <c r="GE132" s="165"/>
      <c r="GF132" s="165"/>
      <c r="GG132" s="165"/>
      <c r="GH132" s="165"/>
      <c r="GI132" s="165"/>
      <c r="GJ132" s="165"/>
      <c r="GK132" s="165"/>
      <c r="GL132" s="165"/>
      <c r="GM132" s="165"/>
      <c r="GN132" s="165"/>
      <c r="GO132" s="165"/>
      <c r="GP132" s="165"/>
      <c r="GQ132" s="165"/>
      <c r="GR132" s="165"/>
      <c r="GS132" s="165"/>
      <c r="GT132" s="165"/>
      <c r="GU132" s="165"/>
      <c r="GV132" s="165"/>
      <c r="GW132" s="165"/>
      <c r="GX132" s="165"/>
      <c r="GY132" s="165"/>
      <c r="GZ132" s="165"/>
      <c r="HA132" s="165"/>
      <c r="HB132" s="165"/>
      <c r="HC132" s="165"/>
      <c r="HD132" s="165"/>
      <c r="HE132" s="165"/>
      <c r="HF132" s="165"/>
      <c r="HG132" s="165"/>
      <c r="HH132" s="165"/>
      <c r="HI132" s="165"/>
      <c r="HJ132" s="165"/>
      <c r="HK132" s="165"/>
      <c r="HL132" s="178"/>
      <c r="HM132" s="178"/>
      <c r="HN132" s="178"/>
      <c r="HO132" s="178"/>
      <c r="HP132" s="178"/>
      <c r="HQ132" s="178"/>
      <c r="HR132" s="178"/>
      <c r="HS132" s="178"/>
      <c r="HT132" s="178"/>
      <c r="HU132" s="178"/>
      <c r="HV132" s="178"/>
      <c r="HW132" s="178"/>
      <c r="HX132" s="178"/>
      <c r="HY132" s="178"/>
      <c r="HZ132" s="178"/>
      <c r="IA132" s="178"/>
      <c r="IB132" s="178"/>
      <c r="IC132" s="178"/>
      <c r="ID132" s="178"/>
      <c r="IE132" s="178"/>
      <c r="IF132" s="178"/>
      <c r="IG132" s="178"/>
      <c r="IH132" s="178"/>
      <c r="II132" s="178"/>
    </row>
    <row r="133" s="170" customFormat="1" ht="36" customHeight="1" spans="1:243">
      <c r="A133" s="195" t="s">
        <v>166</v>
      </c>
      <c r="B133" s="195" t="s">
        <v>167</v>
      </c>
      <c r="C133" s="206">
        <v>2200106</v>
      </c>
      <c r="D133" s="195" t="s">
        <v>405</v>
      </c>
      <c r="E133" s="207" t="s">
        <v>442</v>
      </c>
      <c r="F133" s="207" t="s">
        <v>443</v>
      </c>
      <c r="G133" s="208">
        <v>2053860</v>
      </c>
      <c r="H133" s="209"/>
      <c r="I133" s="216"/>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c r="EP133" s="165"/>
      <c r="EQ133" s="165"/>
      <c r="ER133" s="165"/>
      <c r="ES133" s="165"/>
      <c r="ET133" s="165"/>
      <c r="EU133" s="165"/>
      <c r="EV133" s="165"/>
      <c r="EW133" s="165"/>
      <c r="EX133" s="165"/>
      <c r="EY133" s="165"/>
      <c r="EZ133" s="165"/>
      <c r="FA133" s="165"/>
      <c r="FB133" s="165"/>
      <c r="FC133" s="165"/>
      <c r="FD133" s="165"/>
      <c r="FE133" s="165"/>
      <c r="FF133" s="165"/>
      <c r="FG133" s="165"/>
      <c r="FH133" s="165"/>
      <c r="FI133" s="165"/>
      <c r="FJ133" s="165"/>
      <c r="FK133" s="165"/>
      <c r="FL133" s="165"/>
      <c r="FM133" s="165"/>
      <c r="FN133" s="165"/>
      <c r="FO133" s="165"/>
      <c r="FP133" s="165"/>
      <c r="FQ133" s="165"/>
      <c r="FR133" s="165"/>
      <c r="FS133" s="165"/>
      <c r="FT133" s="165"/>
      <c r="FU133" s="165"/>
      <c r="FV133" s="165"/>
      <c r="FW133" s="165"/>
      <c r="FX133" s="165"/>
      <c r="FY133" s="165"/>
      <c r="FZ133" s="165"/>
      <c r="GA133" s="165"/>
      <c r="GB133" s="165"/>
      <c r="GC133" s="165"/>
      <c r="GD133" s="165"/>
      <c r="GE133" s="165"/>
      <c r="GF133" s="165"/>
      <c r="GG133" s="165"/>
      <c r="GH133" s="165"/>
      <c r="GI133" s="165"/>
      <c r="GJ133" s="165"/>
      <c r="GK133" s="165"/>
      <c r="GL133" s="165"/>
      <c r="GM133" s="165"/>
      <c r="GN133" s="165"/>
      <c r="GO133" s="165"/>
      <c r="GP133" s="165"/>
      <c r="GQ133" s="165"/>
      <c r="GR133" s="165"/>
      <c r="GS133" s="165"/>
      <c r="GT133" s="165"/>
      <c r="GU133" s="165"/>
      <c r="GV133" s="165"/>
      <c r="GW133" s="165"/>
      <c r="GX133" s="165"/>
      <c r="GY133" s="165"/>
      <c r="GZ133" s="165"/>
      <c r="HA133" s="165"/>
      <c r="HB133" s="165"/>
      <c r="HC133" s="165"/>
      <c r="HD133" s="165"/>
      <c r="HE133" s="165"/>
      <c r="HF133" s="165"/>
      <c r="HG133" s="165"/>
      <c r="HH133" s="165"/>
      <c r="HI133" s="165"/>
      <c r="HJ133" s="165"/>
      <c r="HK133" s="165"/>
      <c r="HL133" s="178"/>
      <c r="HM133" s="178"/>
      <c r="HN133" s="178"/>
      <c r="HO133" s="178"/>
      <c r="HP133" s="178"/>
      <c r="HQ133" s="178"/>
      <c r="HR133" s="178"/>
      <c r="HS133" s="178"/>
      <c r="HT133" s="178"/>
      <c r="HU133" s="178"/>
      <c r="HV133" s="178"/>
      <c r="HW133" s="178"/>
      <c r="HX133" s="178"/>
      <c r="HY133" s="178"/>
      <c r="HZ133" s="178"/>
      <c r="IA133" s="178"/>
      <c r="IB133" s="178"/>
      <c r="IC133" s="178"/>
      <c r="ID133" s="178"/>
      <c r="IE133" s="178"/>
      <c r="IF133" s="178"/>
      <c r="IG133" s="178"/>
      <c r="IH133" s="178"/>
      <c r="II133" s="178"/>
    </row>
    <row r="134" s="170" customFormat="1" ht="36" customHeight="1" spans="1:243">
      <c r="A134" s="195" t="s">
        <v>179</v>
      </c>
      <c r="B134" s="195" t="s">
        <v>183</v>
      </c>
      <c r="C134" s="206">
        <v>2070399</v>
      </c>
      <c r="D134" s="195" t="s">
        <v>331</v>
      </c>
      <c r="E134" s="207" t="s">
        <v>444</v>
      </c>
      <c r="F134" s="207" t="s">
        <v>445</v>
      </c>
      <c r="G134" s="208">
        <v>1200000</v>
      </c>
      <c r="H134" s="209"/>
      <c r="I134" s="216"/>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c r="EP134" s="165"/>
      <c r="EQ134" s="165"/>
      <c r="ER134" s="165"/>
      <c r="ES134" s="165"/>
      <c r="ET134" s="165"/>
      <c r="EU134" s="165"/>
      <c r="EV134" s="165"/>
      <c r="EW134" s="165"/>
      <c r="EX134" s="165"/>
      <c r="EY134" s="165"/>
      <c r="EZ134" s="165"/>
      <c r="FA134" s="165"/>
      <c r="FB134" s="165"/>
      <c r="FC134" s="165"/>
      <c r="FD134" s="165"/>
      <c r="FE134" s="165"/>
      <c r="FF134" s="165"/>
      <c r="FG134" s="165"/>
      <c r="FH134" s="165"/>
      <c r="FI134" s="165"/>
      <c r="FJ134" s="165"/>
      <c r="FK134" s="165"/>
      <c r="FL134" s="165"/>
      <c r="FM134" s="165"/>
      <c r="FN134" s="165"/>
      <c r="FO134" s="165"/>
      <c r="FP134" s="165"/>
      <c r="FQ134" s="165"/>
      <c r="FR134" s="165"/>
      <c r="FS134" s="165"/>
      <c r="FT134" s="165"/>
      <c r="FU134" s="165"/>
      <c r="FV134" s="165"/>
      <c r="FW134" s="165"/>
      <c r="FX134" s="165"/>
      <c r="FY134" s="165"/>
      <c r="FZ134" s="165"/>
      <c r="GA134" s="165"/>
      <c r="GB134" s="165"/>
      <c r="GC134" s="165"/>
      <c r="GD134" s="165"/>
      <c r="GE134" s="165"/>
      <c r="GF134" s="165"/>
      <c r="GG134" s="165"/>
      <c r="GH134" s="165"/>
      <c r="GI134" s="165"/>
      <c r="GJ134" s="165"/>
      <c r="GK134" s="165"/>
      <c r="GL134" s="165"/>
      <c r="GM134" s="165"/>
      <c r="GN134" s="165"/>
      <c r="GO134" s="165"/>
      <c r="GP134" s="165"/>
      <c r="GQ134" s="165"/>
      <c r="GR134" s="165"/>
      <c r="GS134" s="165"/>
      <c r="GT134" s="165"/>
      <c r="GU134" s="165"/>
      <c r="GV134" s="165"/>
      <c r="GW134" s="165"/>
      <c r="GX134" s="165"/>
      <c r="GY134" s="165"/>
      <c r="GZ134" s="165"/>
      <c r="HA134" s="165"/>
      <c r="HB134" s="165"/>
      <c r="HC134" s="165"/>
      <c r="HD134" s="165"/>
      <c r="HE134" s="165"/>
      <c r="HF134" s="165"/>
      <c r="HG134" s="165"/>
      <c r="HH134" s="165"/>
      <c r="HI134" s="165"/>
      <c r="HJ134" s="165"/>
      <c r="HK134" s="165"/>
      <c r="HL134" s="178"/>
      <c r="HM134" s="178"/>
      <c r="HN134" s="178"/>
      <c r="HO134" s="178"/>
      <c r="HP134" s="178"/>
      <c r="HQ134" s="178"/>
      <c r="HR134" s="178"/>
      <c r="HS134" s="178"/>
      <c r="HT134" s="178"/>
      <c r="HU134" s="178"/>
      <c r="HV134" s="178"/>
      <c r="HW134" s="178"/>
      <c r="HX134" s="178"/>
      <c r="HY134" s="178"/>
      <c r="HZ134" s="178"/>
      <c r="IA134" s="178"/>
      <c r="IB134" s="178"/>
      <c r="IC134" s="178"/>
      <c r="ID134" s="178"/>
      <c r="IE134" s="178"/>
      <c r="IF134" s="178"/>
      <c r="IG134" s="178"/>
      <c r="IH134" s="178"/>
      <c r="II134" s="178"/>
    </row>
    <row r="135" s="170" customFormat="1" ht="36" customHeight="1" spans="1:243">
      <c r="A135" s="195" t="s">
        <v>166</v>
      </c>
      <c r="B135" s="195" t="s">
        <v>167</v>
      </c>
      <c r="C135" s="206">
        <v>2200109</v>
      </c>
      <c r="D135" s="195" t="s">
        <v>446</v>
      </c>
      <c r="E135" s="207" t="s">
        <v>447</v>
      </c>
      <c r="F135" s="207" t="s">
        <v>448</v>
      </c>
      <c r="G135" s="208">
        <v>17390000</v>
      </c>
      <c r="H135" s="209"/>
      <c r="I135" s="216"/>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c r="EP135" s="165"/>
      <c r="EQ135" s="165"/>
      <c r="ER135" s="165"/>
      <c r="ES135" s="165"/>
      <c r="ET135" s="165"/>
      <c r="EU135" s="165"/>
      <c r="EV135" s="165"/>
      <c r="EW135" s="165"/>
      <c r="EX135" s="165"/>
      <c r="EY135" s="165"/>
      <c r="EZ135" s="165"/>
      <c r="FA135" s="165"/>
      <c r="FB135" s="165"/>
      <c r="FC135" s="165"/>
      <c r="FD135" s="165"/>
      <c r="FE135" s="165"/>
      <c r="FF135" s="165"/>
      <c r="FG135" s="165"/>
      <c r="FH135" s="165"/>
      <c r="FI135" s="165"/>
      <c r="FJ135" s="165"/>
      <c r="FK135" s="165"/>
      <c r="FL135" s="165"/>
      <c r="FM135" s="165"/>
      <c r="FN135" s="165"/>
      <c r="FO135" s="165"/>
      <c r="FP135" s="165"/>
      <c r="FQ135" s="165"/>
      <c r="FR135" s="165"/>
      <c r="FS135" s="165"/>
      <c r="FT135" s="165"/>
      <c r="FU135" s="165"/>
      <c r="FV135" s="165"/>
      <c r="FW135" s="165"/>
      <c r="FX135" s="165"/>
      <c r="FY135" s="165"/>
      <c r="FZ135" s="165"/>
      <c r="GA135" s="165"/>
      <c r="GB135" s="165"/>
      <c r="GC135" s="165"/>
      <c r="GD135" s="165"/>
      <c r="GE135" s="165"/>
      <c r="GF135" s="165"/>
      <c r="GG135" s="165"/>
      <c r="GH135" s="165"/>
      <c r="GI135" s="165"/>
      <c r="GJ135" s="165"/>
      <c r="GK135" s="165"/>
      <c r="GL135" s="165"/>
      <c r="GM135" s="165"/>
      <c r="GN135" s="165"/>
      <c r="GO135" s="165"/>
      <c r="GP135" s="165"/>
      <c r="GQ135" s="165"/>
      <c r="GR135" s="165"/>
      <c r="GS135" s="165"/>
      <c r="GT135" s="165"/>
      <c r="GU135" s="165"/>
      <c r="GV135" s="165"/>
      <c r="GW135" s="165"/>
      <c r="GX135" s="165"/>
      <c r="GY135" s="165"/>
      <c r="GZ135" s="165"/>
      <c r="HA135" s="165"/>
      <c r="HB135" s="165"/>
      <c r="HC135" s="165"/>
      <c r="HD135" s="165"/>
      <c r="HE135" s="165"/>
      <c r="HF135" s="165"/>
      <c r="HG135" s="165"/>
      <c r="HH135" s="165"/>
      <c r="HI135" s="165"/>
      <c r="HJ135" s="165"/>
      <c r="HK135" s="165"/>
      <c r="HL135" s="178"/>
      <c r="HM135" s="178"/>
      <c r="HN135" s="178"/>
      <c r="HO135" s="178"/>
      <c r="HP135" s="178"/>
      <c r="HQ135" s="178"/>
      <c r="HR135" s="178"/>
      <c r="HS135" s="178"/>
      <c r="HT135" s="178"/>
      <c r="HU135" s="178"/>
      <c r="HV135" s="178"/>
      <c r="HW135" s="178"/>
      <c r="HX135" s="178"/>
      <c r="HY135" s="178"/>
      <c r="HZ135" s="178"/>
      <c r="IA135" s="178"/>
      <c r="IB135" s="178"/>
      <c r="IC135" s="178"/>
      <c r="ID135" s="178"/>
      <c r="IE135" s="178"/>
      <c r="IF135" s="178"/>
      <c r="IG135" s="178"/>
      <c r="IH135" s="178"/>
      <c r="II135" s="178"/>
    </row>
    <row r="136" s="170" customFormat="1" ht="43.2" spans="1:243">
      <c r="A136" s="195" t="s">
        <v>171</v>
      </c>
      <c r="B136" s="195" t="s">
        <v>449</v>
      </c>
      <c r="C136" s="206">
        <v>2040199</v>
      </c>
      <c r="D136" s="195" t="s">
        <v>277</v>
      </c>
      <c r="E136" s="207" t="s">
        <v>450</v>
      </c>
      <c r="F136" s="207" t="s">
        <v>451</v>
      </c>
      <c r="G136" s="208">
        <v>2628000</v>
      </c>
      <c r="H136" s="209"/>
      <c r="I136" s="216"/>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c r="EM136" s="165"/>
      <c r="EN136" s="165"/>
      <c r="EO136" s="165"/>
      <c r="EP136" s="165"/>
      <c r="EQ136" s="165"/>
      <c r="ER136" s="165"/>
      <c r="ES136" s="165"/>
      <c r="ET136" s="165"/>
      <c r="EU136" s="165"/>
      <c r="EV136" s="165"/>
      <c r="EW136" s="165"/>
      <c r="EX136" s="165"/>
      <c r="EY136" s="165"/>
      <c r="EZ136" s="165"/>
      <c r="FA136" s="165"/>
      <c r="FB136" s="165"/>
      <c r="FC136" s="165"/>
      <c r="FD136" s="165"/>
      <c r="FE136" s="165"/>
      <c r="FF136" s="165"/>
      <c r="FG136" s="165"/>
      <c r="FH136" s="165"/>
      <c r="FI136" s="165"/>
      <c r="FJ136" s="165"/>
      <c r="FK136" s="165"/>
      <c r="FL136" s="165"/>
      <c r="FM136" s="165"/>
      <c r="FN136" s="165"/>
      <c r="FO136" s="165"/>
      <c r="FP136" s="165"/>
      <c r="FQ136" s="165"/>
      <c r="FR136" s="165"/>
      <c r="FS136" s="165"/>
      <c r="FT136" s="165"/>
      <c r="FU136" s="165"/>
      <c r="FV136" s="165"/>
      <c r="FW136" s="165"/>
      <c r="FX136" s="165"/>
      <c r="FY136" s="165"/>
      <c r="FZ136" s="165"/>
      <c r="GA136" s="165"/>
      <c r="GB136" s="165"/>
      <c r="GC136" s="165"/>
      <c r="GD136" s="165"/>
      <c r="GE136" s="165"/>
      <c r="GF136" s="165"/>
      <c r="GG136" s="165"/>
      <c r="GH136" s="165"/>
      <c r="GI136" s="165"/>
      <c r="GJ136" s="165"/>
      <c r="GK136" s="165"/>
      <c r="GL136" s="165"/>
      <c r="GM136" s="165"/>
      <c r="GN136" s="165"/>
      <c r="GO136" s="165"/>
      <c r="GP136" s="165"/>
      <c r="GQ136" s="165"/>
      <c r="GR136" s="165"/>
      <c r="GS136" s="165"/>
      <c r="GT136" s="165"/>
      <c r="GU136" s="165"/>
      <c r="GV136" s="165"/>
      <c r="GW136" s="165"/>
      <c r="GX136" s="165"/>
      <c r="GY136" s="165"/>
      <c r="GZ136" s="165"/>
      <c r="HA136" s="165"/>
      <c r="HB136" s="165"/>
      <c r="HC136" s="165"/>
      <c r="HD136" s="165"/>
      <c r="HE136" s="165"/>
      <c r="HF136" s="165"/>
      <c r="HG136" s="165"/>
      <c r="HH136" s="165"/>
      <c r="HI136" s="165"/>
      <c r="HJ136" s="165"/>
      <c r="HK136" s="165"/>
      <c r="HL136" s="178"/>
      <c r="HM136" s="178"/>
      <c r="HN136" s="178"/>
      <c r="HO136" s="178"/>
      <c r="HP136" s="178"/>
      <c r="HQ136" s="178"/>
      <c r="HR136" s="178"/>
      <c r="HS136" s="178"/>
      <c r="HT136" s="178"/>
      <c r="HU136" s="178"/>
      <c r="HV136" s="178"/>
      <c r="HW136" s="178"/>
      <c r="HX136" s="178"/>
      <c r="HY136" s="178"/>
      <c r="HZ136" s="178"/>
      <c r="IA136" s="178"/>
      <c r="IB136" s="178"/>
      <c r="IC136" s="178"/>
      <c r="ID136" s="178"/>
      <c r="IE136" s="178"/>
      <c r="IF136" s="178"/>
      <c r="IG136" s="178"/>
      <c r="IH136" s="178"/>
      <c r="II136" s="178"/>
    </row>
    <row r="137" s="170" customFormat="1" ht="28.8" spans="1:243">
      <c r="A137" s="195" t="s">
        <v>179</v>
      </c>
      <c r="B137" s="195" t="s">
        <v>452</v>
      </c>
      <c r="C137" s="206">
        <v>2050299</v>
      </c>
      <c r="D137" s="195" t="s">
        <v>453</v>
      </c>
      <c r="E137" s="207" t="s">
        <v>454</v>
      </c>
      <c r="F137" s="207" t="s">
        <v>455</v>
      </c>
      <c r="G137" s="208">
        <v>23489000</v>
      </c>
      <c r="H137" s="209"/>
      <c r="I137" s="216"/>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c r="EW137" s="165"/>
      <c r="EX137" s="165"/>
      <c r="EY137" s="165"/>
      <c r="EZ137" s="165"/>
      <c r="FA137" s="165"/>
      <c r="FB137" s="165"/>
      <c r="FC137" s="165"/>
      <c r="FD137" s="165"/>
      <c r="FE137" s="165"/>
      <c r="FF137" s="165"/>
      <c r="FG137" s="165"/>
      <c r="FH137" s="165"/>
      <c r="FI137" s="165"/>
      <c r="FJ137" s="165"/>
      <c r="FK137" s="165"/>
      <c r="FL137" s="165"/>
      <c r="FM137" s="165"/>
      <c r="FN137" s="165"/>
      <c r="FO137" s="165"/>
      <c r="FP137" s="165"/>
      <c r="FQ137" s="165"/>
      <c r="FR137" s="165"/>
      <c r="FS137" s="165"/>
      <c r="FT137" s="165"/>
      <c r="FU137" s="165"/>
      <c r="FV137" s="165"/>
      <c r="FW137" s="165"/>
      <c r="FX137" s="165"/>
      <c r="FY137" s="165"/>
      <c r="FZ137" s="165"/>
      <c r="GA137" s="165"/>
      <c r="GB137" s="165"/>
      <c r="GC137" s="165"/>
      <c r="GD137" s="165"/>
      <c r="GE137" s="165"/>
      <c r="GF137" s="165"/>
      <c r="GG137" s="165"/>
      <c r="GH137" s="165"/>
      <c r="GI137" s="165"/>
      <c r="GJ137" s="165"/>
      <c r="GK137" s="165"/>
      <c r="GL137" s="165"/>
      <c r="GM137" s="165"/>
      <c r="GN137" s="165"/>
      <c r="GO137" s="165"/>
      <c r="GP137" s="165"/>
      <c r="GQ137" s="165"/>
      <c r="GR137" s="165"/>
      <c r="GS137" s="165"/>
      <c r="GT137" s="165"/>
      <c r="GU137" s="165"/>
      <c r="GV137" s="165"/>
      <c r="GW137" s="165"/>
      <c r="GX137" s="165"/>
      <c r="GY137" s="165"/>
      <c r="GZ137" s="165"/>
      <c r="HA137" s="165"/>
      <c r="HB137" s="165"/>
      <c r="HC137" s="165"/>
      <c r="HD137" s="165"/>
      <c r="HE137" s="165"/>
      <c r="HF137" s="165"/>
      <c r="HG137" s="165"/>
      <c r="HH137" s="165"/>
      <c r="HI137" s="165"/>
      <c r="HJ137" s="165"/>
      <c r="HK137" s="165"/>
      <c r="HL137" s="178"/>
      <c r="HM137" s="178"/>
      <c r="HN137" s="178"/>
      <c r="HO137" s="178"/>
      <c r="HP137" s="178"/>
      <c r="HQ137" s="178"/>
      <c r="HR137" s="178"/>
      <c r="HS137" s="178"/>
      <c r="HT137" s="178"/>
      <c r="HU137" s="178"/>
      <c r="HV137" s="178"/>
      <c r="HW137" s="178"/>
      <c r="HX137" s="178"/>
      <c r="HY137" s="178"/>
      <c r="HZ137" s="178"/>
      <c r="IA137" s="178"/>
      <c r="IB137" s="178"/>
      <c r="IC137" s="178"/>
      <c r="ID137" s="178"/>
      <c r="IE137" s="178"/>
      <c r="IF137" s="178"/>
      <c r="IG137" s="178"/>
      <c r="IH137" s="178"/>
      <c r="II137" s="178"/>
    </row>
    <row r="138" s="170" customFormat="1" ht="39" customHeight="1" spans="1:243">
      <c r="A138" s="195" t="s">
        <v>197</v>
      </c>
      <c r="B138" s="195" t="s">
        <v>219</v>
      </c>
      <c r="C138" s="206">
        <v>2220499</v>
      </c>
      <c r="D138" s="195" t="s">
        <v>456</v>
      </c>
      <c r="E138" s="207" t="s">
        <v>457</v>
      </c>
      <c r="F138" s="207" t="s">
        <v>458</v>
      </c>
      <c r="G138" s="208">
        <v>5139500</v>
      </c>
      <c r="H138" s="209"/>
      <c r="I138" s="216"/>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c r="EP138" s="165"/>
      <c r="EQ138" s="165"/>
      <c r="ER138" s="165"/>
      <c r="ES138" s="165"/>
      <c r="ET138" s="165"/>
      <c r="EU138" s="165"/>
      <c r="EV138" s="165"/>
      <c r="EW138" s="165"/>
      <c r="EX138" s="165"/>
      <c r="EY138" s="165"/>
      <c r="EZ138" s="165"/>
      <c r="FA138" s="165"/>
      <c r="FB138" s="165"/>
      <c r="FC138" s="165"/>
      <c r="FD138" s="165"/>
      <c r="FE138" s="165"/>
      <c r="FF138" s="165"/>
      <c r="FG138" s="165"/>
      <c r="FH138" s="165"/>
      <c r="FI138" s="165"/>
      <c r="FJ138" s="165"/>
      <c r="FK138" s="165"/>
      <c r="FL138" s="165"/>
      <c r="FM138" s="165"/>
      <c r="FN138" s="165"/>
      <c r="FO138" s="165"/>
      <c r="FP138" s="165"/>
      <c r="FQ138" s="165"/>
      <c r="FR138" s="165"/>
      <c r="FS138" s="165"/>
      <c r="FT138" s="165"/>
      <c r="FU138" s="165"/>
      <c r="FV138" s="165"/>
      <c r="FW138" s="165"/>
      <c r="FX138" s="165"/>
      <c r="FY138" s="165"/>
      <c r="FZ138" s="165"/>
      <c r="GA138" s="165"/>
      <c r="GB138" s="165"/>
      <c r="GC138" s="165"/>
      <c r="GD138" s="165"/>
      <c r="GE138" s="165"/>
      <c r="GF138" s="165"/>
      <c r="GG138" s="165"/>
      <c r="GH138" s="165"/>
      <c r="GI138" s="165"/>
      <c r="GJ138" s="165"/>
      <c r="GK138" s="165"/>
      <c r="GL138" s="165"/>
      <c r="GM138" s="165"/>
      <c r="GN138" s="165"/>
      <c r="GO138" s="165"/>
      <c r="GP138" s="165"/>
      <c r="GQ138" s="165"/>
      <c r="GR138" s="165"/>
      <c r="GS138" s="165"/>
      <c r="GT138" s="165"/>
      <c r="GU138" s="165"/>
      <c r="GV138" s="165"/>
      <c r="GW138" s="165"/>
      <c r="GX138" s="165"/>
      <c r="GY138" s="165"/>
      <c r="GZ138" s="165"/>
      <c r="HA138" s="165"/>
      <c r="HB138" s="165"/>
      <c r="HC138" s="165"/>
      <c r="HD138" s="165"/>
      <c r="HE138" s="165"/>
      <c r="HF138" s="165"/>
      <c r="HG138" s="165"/>
      <c r="HH138" s="165"/>
      <c r="HI138" s="165"/>
      <c r="HJ138" s="165"/>
      <c r="HK138" s="165"/>
      <c r="HL138" s="178"/>
      <c r="HM138" s="178"/>
      <c r="HN138" s="178"/>
      <c r="HO138" s="178"/>
      <c r="HP138" s="178"/>
      <c r="HQ138" s="178"/>
      <c r="HR138" s="178"/>
      <c r="HS138" s="178"/>
      <c r="HT138" s="178"/>
      <c r="HU138" s="178"/>
      <c r="HV138" s="178"/>
      <c r="HW138" s="178"/>
      <c r="HX138" s="178"/>
      <c r="HY138" s="178"/>
      <c r="HZ138" s="178"/>
      <c r="IA138" s="178"/>
      <c r="IB138" s="178"/>
      <c r="IC138" s="178"/>
      <c r="ID138" s="178"/>
      <c r="IE138" s="178"/>
      <c r="IF138" s="178"/>
      <c r="IG138" s="178"/>
      <c r="IH138" s="178"/>
      <c r="II138" s="178"/>
    </row>
    <row r="139" s="170" customFormat="1" ht="38" customHeight="1" spans="1:243">
      <c r="A139" s="195" t="s">
        <v>190</v>
      </c>
      <c r="B139" s="195" t="s">
        <v>191</v>
      </c>
      <c r="C139" s="206">
        <v>2130305</v>
      </c>
      <c r="D139" s="195" t="s">
        <v>421</v>
      </c>
      <c r="E139" s="207" t="s">
        <v>459</v>
      </c>
      <c r="F139" s="207" t="s">
        <v>460</v>
      </c>
      <c r="G139" s="208">
        <v>1402200</v>
      </c>
      <c r="H139" s="209"/>
      <c r="I139" s="216"/>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c r="EM139" s="165"/>
      <c r="EN139" s="165"/>
      <c r="EO139" s="165"/>
      <c r="EP139" s="165"/>
      <c r="EQ139" s="165"/>
      <c r="ER139" s="165"/>
      <c r="ES139" s="165"/>
      <c r="ET139" s="165"/>
      <c r="EU139" s="165"/>
      <c r="EV139" s="165"/>
      <c r="EW139" s="165"/>
      <c r="EX139" s="165"/>
      <c r="EY139" s="165"/>
      <c r="EZ139" s="165"/>
      <c r="FA139" s="165"/>
      <c r="FB139" s="165"/>
      <c r="FC139" s="165"/>
      <c r="FD139" s="165"/>
      <c r="FE139" s="165"/>
      <c r="FF139" s="165"/>
      <c r="FG139" s="165"/>
      <c r="FH139" s="165"/>
      <c r="FI139" s="165"/>
      <c r="FJ139" s="165"/>
      <c r="FK139" s="165"/>
      <c r="FL139" s="165"/>
      <c r="FM139" s="165"/>
      <c r="FN139" s="165"/>
      <c r="FO139" s="165"/>
      <c r="FP139" s="165"/>
      <c r="FQ139" s="165"/>
      <c r="FR139" s="165"/>
      <c r="FS139" s="165"/>
      <c r="FT139" s="165"/>
      <c r="FU139" s="165"/>
      <c r="FV139" s="165"/>
      <c r="FW139" s="165"/>
      <c r="FX139" s="165"/>
      <c r="FY139" s="165"/>
      <c r="FZ139" s="165"/>
      <c r="GA139" s="165"/>
      <c r="GB139" s="165"/>
      <c r="GC139" s="165"/>
      <c r="GD139" s="165"/>
      <c r="GE139" s="165"/>
      <c r="GF139" s="165"/>
      <c r="GG139" s="165"/>
      <c r="GH139" s="165"/>
      <c r="GI139" s="165"/>
      <c r="GJ139" s="165"/>
      <c r="GK139" s="165"/>
      <c r="GL139" s="165"/>
      <c r="GM139" s="165"/>
      <c r="GN139" s="165"/>
      <c r="GO139" s="165"/>
      <c r="GP139" s="165"/>
      <c r="GQ139" s="165"/>
      <c r="GR139" s="165"/>
      <c r="GS139" s="165"/>
      <c r="GT139" s="165"/>
      <c r="GU139" s="165"/>
      <c r="GV139" s="165"/>
      <c r="GW139" s="165"/>
      <c r="GX139" s="165"/>
      <c r="GY139" s="165"/>
      <c r="GZ139" s="165"/>
      <c r="HA139" s="165"/>
      <c r="HB139" s="165"/>
      <c r="HC139" s="165"/>
      <c r="HD139" s="165"/>
      <c r="HE139" s="165"/>
      <c r="HF139" s="165"/>
      <c r="HG139" s="165"/>
      <c r="HH139" s="165"/>
      <c r="HI139" s="165"/>
      <c r="HJ139" s="165"/>
      <c r="HK139" s="165"/>
      <c r="HL139" s="178"/>
      <c r="HM139" s="178"/>
      <c r="HN139" s="178"/>
      <c r="HO139" s="178"/>
      <c r="HP139" s="178"/>
      <c r="HQ139" s="178"/>
      <c r="HR139" s="178"/>
      <c r="HS139" s="178"/>
      <c r="HT139" s="178"/>
      <c r="HU139" s="178"/>
      <c r="HV139" s="178"/>
      <c r="HW139" s="178"/>
      <c r="HX139" s="178"/>
      <c r="HY139" s="178"/>
      <c r="HZ139" s="178"/>
      <c r="IA139" s="178"/>
      <c r="IB139" s="178"/>
      <c r="IC139" s="178"/>
      <c r="ID139" s="178"/>
      <c r="IE139" s="178"/>
      <c r="IF139" s="178"/>
      <c r="IG139" s="178"/>
      <c r="IH139" s="178"/>
      <c r="II139" s="178"/>
    </row>
    <row r="140" s="170" customFormat="1" ht="38" customHeight="1" spans="1:243">
      <c r="A140" s="195" t="s">
        <v>197</v>
      </c>
      <c r="B140" s="195" t="s">
        <v>461</v>
      </c>
      <c r="C140" s="206">
        <v>2240204</v>
      </c>
      <c r="D140" s="195" t="s">
        <v>462</v>
      </c>
      <c r="E140" s="207" t="s">
        <v>463</v>
      </c>
      <c r="F140" s="207" t="s">
        <v>464</v>
      </c>
      <c r="G140" s="208">
        <v>4500000</v>
      </c>
      <c r="H140" s="209"/>
      <c r="I140" s="216"/>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65"/>
      <c r="EH140" s="165"/>
      <c r="EI140" s="165"/>
      <c r="EJ140" s="165"/>
      <c r="EK140" s="165"/>
      <c r="EL140" s="165"/>
      <c r="EM140" s="165"/>
      <c r="EN140" s="165"/>
      <c r="EO140" s="165"/>
      <c r="EP140" s="165"/>
      <c r="EQ140" s="165"/>
      <c r="ER140" s="165"/>
      <c r="ES140" s="165"/>
      <c r="ET140" s="165"/>
      <c r="EU140" s="165"/>
      <c r="EV140" s="165"/>
      <c r="EW140" s="165"/>
      <c r="EX140" s="165"/>
      <c r="EY140" s="165"/>
      <c r="EZ140" s="165"/>
      <c r="FA140" s="165"/>
      <c r="FB140" s="165"/>
      <c r="FC140" s="165"/>
      <c r="FD140" s="165"/>
      <c r="FE140" s="165"/>
      <c r="FF140" s="165"/>
      <c r="FG140" s="165"/>
      <c r="FH140" s="165"/>
      <c r="FI140" s="165"/>
      <c r="FJ140" s="165"/>
      <c r="FK140" s="165"/>
      <c r="FL140" s="165"/>
      <c r="FM140" s="165"/>
      <c r="FN140" s="165"/>
      <c r="FO140" s="165"/>
      <c r="FP140" s="165"/>
      <c r="FQ140" s="165"/>
      <c r="FR140" s="165"/>
      <c r="FS140" s="165"/>
      <c r="FT140" s="165"/>
      <c r="FU140" s="165"/>
      <c r="FV140" s="165"/>
      <c r="FW140" s="165"/>
      <c r="FX140" s="165"/>
      <c r="FY140" s="165"/>
      <c r="FZ140" s="165"/>
      <c r="GA140" s="165"/>
      <c r="GB140" s="165"/>
      <c r="GC140" s="165"/>
      <c r="GD140" s="165"/>
      <c r="GE140" s="165"/>
      <c r="GF140" s="165"/>
      <c r="GG140" s="165"/>
      <c r="GH140" s="165"/>
      <c r="GI140" s="165"/>
      <c r="GJ140" s="165"/>
      <c r="GK140" s="165"/>
      <c r="GL140" s="165"/>
      <c r="GM140" s="165"/>
      <c r="GN140" s="165"/>
      <c r="GO140" s="165"/>
      <c r="GP140" s="165"/>
      <c r="GQ140" s="165"/>
      <c r="GR140" s="165"/>
      <c r="GS140" s="165"/>
      <c r="GT140" s="165"/>
      <c r="GU140" s="165"/>
      <c r="GV140" s="165"/>
      <c r="GW140" s="165"/>
      <c r="GX140" s="165"/>
      <c r="GY140" s="165"/>
      <c r="GZ140" s="165"/>
      <c r="HA140" s="165"/>
      <c r="HB140" s="165"/>
      <c r="HC140" s="165"/>
      <c r="HD140" s="165"/>
      <c r="HE140" s="165"/>
      <c r="HF140" s="165"/>
      <c r="HG140" s="165"/>
      <c r="HH140" s="165"/>
      <c r="HI140" s="165"/>
      <c r="HJ140" s="165"/>
      <c r="HK140" s="165"/>
      <c r="HL140" s="178"/>
      <c r="HM140" s="178"/>
      <c r="HN140" s="178"/>
      <c r="HO140" s="178"/>
      <c r="HP140" s="178"/>
      <c r="HQ140" s="178"/>
      <c r="HR140" s="178"/>
      <c r="HS140" s="178"/>
      <c r="HT140" s="178"/>
      <c r="HU140" s="178"/>
      <c r="HV140" s="178"/>
      <c r="HW140" s="178"/>
      <c r="HX140" s="178"/>
      <c r="HY140" s="178"/>
      <c r="HZ140" s="178"/>
      <c r="IA140" s="178"/>
      <c r="IB140" s="178"/>
      <c r="IC140" s="178"/>
      <c r="ID140" s="178"/>
      <c r="IE140" s="178"/>
      <c r="IF140" s="178"/>
      <c r="IG140" s="178"/>
      <c r="IH140" s="178"/>
      <c r="II140" s="178"/>
    </row>
    <row r="141" s="170" customFormat="1" ht="38" customHeight="1" spans="1:243">
      <c r="A141" s="195" t="s">
        <v>197</v>
      </c>
      <c r="B141" s="195" t="s">
        <v>461</v>
      </c>
      <c r="C141" s="206">
        <v>2240204</v>
      </c>
      <c r="D141" s="195" t="s">
        <v>462</v>
      </c>
      <c r="E141" s="207" t="s">
        <v>463</v>
      </c>
      <c r="F141" s="207" t="s">
        <v>465</v>
      </c>
      <c r="G141" s="208">
        <v>1080000</v>
      </c>
      <c r="H141" s="209"/>
      <c r="I141" s="216"/>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5"/>
      <c r="DF141" s="165"/>
      <c r="DG141" s="165"/>
      <c r="DH141" s="165"/>
      <c r="DI141" s="165"/>
      <c r="DJ141" s="165"/>
      <c r="DK141" s="165"/>
      <c r="DL141" s="165"/>
      <c r="DM141" s="165"/>
      <c r="DN141" s="165"/>
      <c r="DO141" s="165"/>
      <c r="DP141" s="165"/>
      <c r="DQ141" s="165"/>
      <c r="DR141" s="165"/>
      <c r="DS141" s="165"/>
      <c r="DT141" s="165"/>
      <c r="DU141" s="165"/>
      <c r="DV141" s="165"/>
      <c r="DW141" s="165"/>
      <c r="DX141" s="165"/>
      <c r="DY141" s="165"/>
      <c r="DZ141" s="165"/>
      <c r="EA141" s="165"/>
      <c r="EB141" s="165"/>
      <c r="EC141" s="165"/>
      <c r="ED141" s="165"/>
      <c r="EE141" s="165"/>
      <c r="EF141" s="165"/>
      <c r="EG141" s="165"/>
      <c r="EH141" s="165"/>
      <c r="EI141" s="165"/>
      <c r="EJ141" s="165"/>
      <c r="EK141" s="165"/>
      <c r="EL141" s="165"/>
      <c r="EM141" s="165"/>
      <c r="EN141" s="165"/>
      <c r="EO141" s="165"/>
      <c r="EP141" s="165"/>
      <c r="EQ141" s="165"/>
      <c r="ER141" s="165"/>
      <c r="ES141" s="165"/>
      <c r="ET141" s="165"/>
      <c r="EU141" s="165"/>
      <c r="EV141" s="165"/>
      <c r="EW141" s="165"/>
      <c r="EX141" s="165"/>
      <c r="EY141" s="165"/>
      <c r="EZ141" s="165"/>
      <c r="FA141" s="165"/>
      <c r="FB141" s="165"/>
      <c r="FC141" s="165"/>
      <c r="FD141" s="165"/>
      <c r="FE141" s="165"/>
      <c r="FF141" s="165"/>
      <c r="FG141" s="165"/>
      <c r="FH141" s="165"/>
      <c r="FI141" s="165"/>
      <c r="FJ141" s="165"/>
      <c r="FK141" s="165"/>
      <c r="FL141" s="165"/>
      <c r="FM141" s="165"/>
      <c r="FN141" s="165"/>
      <c r="FO141" s="165"/>
      <c r="FP141" s="165"/>
      <c r="FQ141" s="165"/>
      <c r="FR141" s="165"/>
      <c r="FS141" s="165"/>
      <c r="FT141" s="165"/>
      <c r="FU141" s="165"/>
      <c r="FV141" s="165"/>
      <c r="FW141" s="165"/>
      <c r="FX141" s="165"/>
      <c r="FY141" s="165"/>
      <c r="FZ141" s="165"/>
      <c r="GA141" s="165"/>
      <c r="GB141" s="165"/>
      <c r="GC141" s="165"/>
      <c r="GD141" s="165"/>
      <c r="GE141" s="165"/>
      <c r="GF141" s="165"/>
      <c r="GG141" s="165"/>
      <c r="GH141" s="165"/>
      <c r="GI141" s="165"/>
      <c r="GJ141" s="165"/>
      <c r="GK141" s="165"/>
      <c r="GL141" s="165"/>
      <c r="GM141" s="165"/>
      <c r="GN141" s="165"/>
      <c r="GO141" s="165"/>
      <c r="GP141" s="165"/>
      <c r="GQ141" s="165"/>
      <c r="GR141" s="165"/>
      <c r="GS141" s="165"/>
      <c r="GT141" s="165"/>
      <c r="GU141" s="165"/>
      <c r="GV141" s="165"/>
      <c r="GW141" s="165"/>
      <c r="GX141" s="165"/>
      <c r="GY141" s="165"/>
      <c r="GZ141" s="165"/>
      <c r="HA141" s="165"/>
      <c r="HB141" s="165"/>
      <c r="HC141" s="165"/>
      <c r="HD141" s="165"/>
      <c r="HE141" s="165"/>
      <c r="HF141" s="165"/>
      <c r="HG141" s="165"/>
      <c r="HH141" s="165"/>
      <c r="HI141" s="165"/>
      <c r="HJ141" s="165"/>
      <c r="HK141" s="165"/>
      <c r="HL141" s="178"/>
      <c r="HM141" s="178"/>
      <c r="HN141" s="178"/>
      <c r="HO141" s="178"/>
      <c r="HP141" s="178"/>
      <c r="HQ141" s="178"/>
      <c r="HR141" s="178"/>
      <c r="HS141" s="178"/>
      <c r="HT141" s="178"/>
      <c r="HU141" s="178"/>
      <c r="HV141" s="178"/>
      <c r="HW141" s="178"/>
      <c r="HX141" s="178"/>
      <c r="HY141" s="178"/>
      <c r="HZ141" s="178"/>
      <c r="IA141" s="178"/>
      <c r="IB141" s="178"/>
      <c r="IC141" s="178"/>
      <c r="ID141" s="178"/>
      <c r="IE141" s="178"/>
      <c r="IF141" s="178"/>
      <c r="IG141" s="178"/>
      <c r="IH141" s="178"/>
      <c r="II141" s="178"/>
    </row>
    <row r="142" s="170" customFormat="1" ht="38" customHeight="1" spans="1:243">
      <c r="A142" s="195" t="s">
        <v>197</v>
      </c>
      <c r="B142" s="195" t="s">
        <v>461</v>
      </c>
      <c r="C142" s="206">
        <v>2240204</v>
      </c>
      <c r="D142" s="195" t="s">
        <v>462</v>
      </c>
      <c r="E142" s="207" t="s">
        <v>466</v>
      </c>
      <c r="F142" s="207" t="s">
        <v>467</v>
      </c>
      <c r="G142" s="208">
        <v>964320</v>
      </c>
      <c r="H142" s="209"/>
      <c r="I142" s="216"/>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5"/>
      <c r="DF142" s="165"/>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65"/>
      <c r="EH142" s="165"/>
      <c r="EI142" s="165"/>
      <c r="EJ142" s="165"/>
      <c r="EK142" s="165"/>
      <c r="EL142" s="165"/>
      <c r="EM142" s="165"/>
      <c r="EN142" s="165"/>
      <c r="EO142" s="165"/>
      <c r="EP142" s="165"/>
      <c r="EQ142" s="165"/>
      <c r="ER142" s="165"/>
      <c r="ES142" s="165"/>
      <c r="ET142" s="165"/>
      <c r="EU142" s="165"/>
      <c r="EV142" s="165"/>
      <c r="EW142" s="165"/>
      <c r="EX142" s="165"/>
      <c r="EY142" s="165"/>
      <c r="EZ142" s="165"/>
      <c r="FA142" s="165"/>
      <c r="FB142" s="165"/>
      <c r="FC142" s="165"/>
      <c r="FD142" s="165"/>
      <c r="FE142" s="165"/>
      <c r="FF142" s="165"/>
      <c r="FG142" s="165"/>
      <c r="FH142" s="165"/>
      <c r="FI142" s="165"/>
      <c r="FJ142" s="165"/>
      <c r="FK142" s="165"/>
      <c r="FL142" s="165"/>
      <c r="FM142" s="165"/>
      <c r="FN142" s="165"/>
      <c r="FO142" s="165"/>
      <c r="FP142" s="165"/>
      <c r="FQ142" s="165"/>
      <c r="FR142" s="165"/>
      <c r="FS142" s="165"/>
      <c r="FT142" s="165"/>
      <c r="FU142" s="165"/>
      <c r="FV142" s="165"/>
      <c r="FW142" s="165"/>
      <c r="FX142" s="165"/>
      <c r="FY142" s="165"/>
      <c r="FZ142" s="165"/>
      <c r="GA142" s="165"/>
      <c r="GB142" s="165"/>
      <c r="GC142" s="165"/>
      <c r="GD142" s="165"/>
      <c r="GE142" s="165"/>
      <c r="GF142" s="165"/>
      <c r="GG142" s="165"/>
      <c r="GH142" s="165"/>
      <c r="GI142" s="165"/>
      <c r="GJ142" s="165"/>
      <c r="GK142" s="165"/>
      <c r="GL142" s="165"/>
      <c r="GM142" s="165"/>
      <c r="GN142" s="165"/>
      <c r="GO142" s="165"/>
      <c r="GP142" s="165"/>
      <c r="GQ142" s="165"/>
      <c r="GR142" s="165"/>
      <c r="GS142" s="165"/>
      <c r="GT142" s="165"/>
      <c r="GU142" s="165"/>
      <c r="GV142" s="165"/>
      <c r="GW142" s="165"/>
      <c r="GX142" s="165"/>
      <c r="GY142" s="165"/>
      <c r="GZ142" s="165"/>
      <c r="HA142" s="165"/>
      <c r="HB142" s="165"/>
      <c r="HC142" s="165"/>
      <c r="HD142" s="165"/>
      <c r="HE142" s="165"/>
      <c r="HF142" s="165"/>
      <c r="HG142" s="165"/>
      <c r="HH142" s="165"/>
      <c r="HI142" s="165"/>
      <c r="HJ142" s="165"/>
      <c r="HK142" s="165"/>
      <c r="HL142" s="178"/>
      <c r="HM142" s="178"/>
      <c r="HN142" s="178"/>
      <c r="HO142" s="178"/>
      <c r="HP142" s="178"/>
      <c r="HQ142" s="178"/>
      <c r="HR142" s="178"/>
      <c r="HS142" s="178"/>
      <c r="HT142" s="178"/>
      <c r="HU142" s="178"/>
      <c r="HV142" s="178"/>
      <c r="HW142" s="178"/>
      <c r="HX142" s="178"/>
      <c r="HY142" s="178"/>
      <c r="HZ142" s="178"/>
      <c r="IA142" s="178"/>
      <c r="IB142" s="178"/>
      <c r="IC142" s="178"/>
      <c r="ID142" s="178"/>
      <c r="IE142" s="178"/>
      <c r="IF142" s="178"/>
      <c r="IG142" s="178"/>
      <c r="IH142" s="178"/>
      <c r="II142" s="178"/>
    </row>
    <row r="143" s="170" customFormat="1" ht="43" customHeight="1" spans="1:243">
      <c r="A143" s="195" t="s">
        <v>190</v>
      </c>
      <c r="B143" s="195" t="s">
        <v>191</v>
      </c>
      <c r="C143" s="206">
        <v>2130321</v>
      </c>
      <c r="D143" s="195" t="s">
        <v>468</v>
      </c>
      <c r="E143" s="207" t="s">
        <v>469</v>
      </c>
      <c r="F143" s="207" t="s">
        <v>470</v>
      </c>
      <c r="G143" s="208">
        <v>15885000</v>
      </c>
      <c r="H143" s="209"/>
      <c r="I143" s="216"/>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c r="EH143" s="165"/>
      <c r="EI143" s="165"/>
      <c r="EJ143" s="165"/>
      <c r="EK143" s="165"/>
      <c r="EL143" s="165"/>
      <c r="EM143" s="165"/>
      <c r="EN143" s="165"/>
      <c r="EO143" s="165"/>
      <c r="EP143" s="165"/>
      <c r="EQ143" s="165"/>
      <c r="ER143" s="165"/>
      <c r="ES143" s="165"/>
      <c r="ET143" s="165"/>
      <c r="EU143" s="165"/>
      <c r="EV143" s="165"/>
      <c r="EW143" s="165"/>
      <c r="EX143" s="165"/>
      <c r="EY143" s="165"/>
      <c r="EZ143" s="165"/>
      <c r="FA143" s="165"/>
      <c r="FB143" s="165"/>
      <c r="FC143" s="165"/>
      <c r="FD143" s="165"/>
      <c r="FE143" s="165"/>
      <c r="FF143" s="165"/>
      <c r="FG143" s="165"/>
      <c r="FH143" s="165"/>
      <c r="FI143" s="165"/>
      <c r="FJ143" s="165"/>
      <c r="FK143" s="165"/>
      <c r="FL143" s="165"/>
      <c r="FM143" s="165"/>
      <c r="FN143" s="165"/>
      <c r="FO143" s="165"/>
      <c r="FP143" s="165"/>
      <c r="FQ143" s="165"/>
      <c r="FR143" s="165"/>
      <c r="FS143" s="165"/>
      <c r="FT143" s="165"/>
      <c r="FU143" s="165"/>
      <c r="FV143" s="165"/>
      <c r="FW143" s="165"/>
      <c r="FX143" s="165"/>
      <c r="FY143" s="165"/>
      <c r="FZ143" s="165"/>
      <c r="GA143" s="165"/>
      <c r="GB143" s="165"/>
      <c r="GC143" s="165"/>
      <c r="GD143" s="165"/>
      <c r="GE143" s="165"/>
      <c r="GF143" s="165"/>
      <c r="GG143" s="165"/>
      <c r="GH143" s="165"/>
      <c r="GI143" s="165"/>
      <c r="GJ143" s="165"/>
      <c r="GK143" s="165"/>
      <c r="GL143" s="165"/>
      <c r="GM143" s="165"/>
      <c r="GN143" s="165"/>
      <c r="GO143" s="165"/>
      <c r="GP143" s="165"/>
      <c r="GQ143" s="165"/>
      <c r="GR143" s="165"/>
      <c r="GS143" s="165"/>
      <c r="GT143" s="165"/>
      <c r="GU143" s="165"/>
      <c r="GV143" s="165"/>
      <c r="GW143" s="165"/>
      <c r="GX143" s="165"/>
      <c r="GY143" s="165"/>
      <c r="GZ143" s="165"/>
      <c r="HA143" s="165"/>
      <c r="HB143" s="165"/>
      <c r="HC143" s="165"/>
      <c r="HD143" s="165"/>
      <c r="HE143" s="165"/>
      <c r="HF143" s="165"/>
      <c r="HG143" s="165"/>
      <c r="HH143" s="165"/>
      <c r="HI143" s="165"/>
      <c r="HJ143" s="165"/>
      <c r="HK143" s="165"/>
      <c r="HL143" s="178"/>
      <c r="HM143" s="178"/>
      <c r="HN143" s="178"/>
      <c r="HO143" s="178"/>
      <c r="HP143" s="178"/>
      <c r="HQ143" s="178"/>
      <c r="HR143" s="178"/>
      <c r="HS143" s="178"/>
      <c r="HT143" s="178"/>
      <c r="HU143" s="178"/>
      <c r="HV143" s="178"/>
      <c r="HW143" s="178"/>
      <c r="HX143" s="178"/>
      <c r="HY143" s="178"/>
      <c r="HZ143" s="178"/>
      <c r="IA143" s="178"/>
      <c r="IB143" s="178"/>
      <c r="IC143" s="178"/>
      <c r="ID143" s="178"/>
      <c r="IE143" s="178"/>
      <c r="IF143" s="178"/>
      <c r="IG143" s="178"/>
      <c r="IH143" s="178"/>
      <c r="II143" s="178"/>
    </row>
    <row r="144" s="170" customFormat="1" ht="38" customHeight="1" spans="1:243">
      <c r="A144" s="195" t="s">
        <v>204</v>
      </c>
      <c r="B144" s="195" t="s">
        <v>471</v>
      </c>
      <c r="C144" s="206">
        <v>2100405</v>
      </c>
      <c r="D144" s="195" t="s">
        <v>472</v>
      </c>
      <c r="E144" s="207" t="s">
        <v>473</v>
      </c>
      <c r="F144" s="207" t="s">
        <v>474</v>
      </c>
      <c r="G144" s="208">
        <v>3285700</v>
      </c>
      <c r="H144" s="209"/>
      <c r="I144" s="216"/>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c r="EH144" s="165"/>
      <c r="EI144" s="165"/>
      <c r="EJ144" s="165"/>
      <c r="EK144" s="165"/>
      <c r="EL144" s="165"/>
      <c r="EM144" s="165"/>
      <c r="EN144" s="165"/>
      <c r="EO144" s="165"/>
      <c r="EP144" s="165"/>
      <c r="EQ144" s="165"/>
      <c r="ER144" s="165"/>
      <c r="ES144" s="165"/>
      <c r="ET144" s="165"/>
      <c r="EU144" s="165"/>
      <c r="EV144" s="165"/>
      <c r="EW144" s="165"/>
      <c r="EX144" s="165"/>
      <c r="EY144" s="165"/>
      <c r="EZ144" s="165"/>
      <c r="FA144" s="165"/>
      <c r="FB144" s="165"/>
      <c r="FC144" s="165"/>
      <c r="FD144" s="165"/>
      <c r="FE144" s="165"/>
      <c r="FF144" s="165"/>
      <c r="FG144" s="165"/>
      <c r="FH144" s="165"/>
      <c r="FI144" s="165"/>
      <c r="FJ144" s="165"/>
      <c r="FK144" s="165"/>
      <c r="FL144" s="165"/>
      <c r="FM144" s="165"/>
      <c r="FN144" s="165"/>
      <c r="FO144" s="165"/>
      <c r="FP144" s="165"/>
      <c r="FQ144" s="165"/>
      <c r="FR144" s="165"/>
      <c r="FS144" s="165"/>
      <c r="FT144" s="165"/>
      <c r="FU144" s="165"/>
      <c r="FV144" s="165"/>
      <c r="FW144" s="165"/>
      <c r="FX144" s="165"/>
      <c r="FY144" s="165"/>
      <c r="FZ144" s="165"/>
      <c r="GA144" s="165"/>
      <c r="GB144" s="165"/>
      <c r="GC144" s="165"/>
      <c r="GD144" s="165"/>
      <c r="GE144" s="165"/>
      <c r="GF144" s="165"/>
      <c r="GG144" s="165"/>
      <c r="GH144" s="165"/>
      <c r="GI144" s="165"/>
      <c r="GJ144" s="165"/>
      <c r="GK144" s="165"/>
      <c r="GL144" s="165"/>
      <c r="GM144" s="165"/>
      <c r="GN144" s="165"/>
      <c r="GO144" s="165"/>
      <c r="GP144" s="165"/>
      <c r="GQ144" s="165"/>
      <c r="GR144" s="165"/>
      <c r="GS144" s="165"/>
      <c r="GT144" s="165"/>
      <c r="GU144" s="165"/>
      <c r="GV144" s="165"/>
      <c r="GW144" s="165"/>
      <c r="GX144" s="165"/>
      <c r="GY144" s="165"/>
      <c r="GZ144" s="165"/>
      <c r="HA144" s="165"/>
      <c r="HB144" s="165"/>
      <c r="HC144" s="165"/>
      <c r="HD144" s="165"/>
      <c r="HE144" s="165"/>
      <c r="HF144" s="165"/>
      <c r="HG144" s="165"/>
      <c r="HH144" s="165"/>
      <c r="HI144" s="165"/>
      <c r="HJ144" s="165"/>
      <c r="HK144" s="165"/>
      <c r="HL144" s="178"/>
      <c r="HM144" s="178"/>
      <c r="HN144" s="178"/>
      <c r="HO144" s="178"/>
      <c r="HP144" s="178"/>
      <c r="HQ144" s="178"/>
      <c r="HR144" s="178"/>
      <c r="HS144" s="178"/>
      <c r="HT144" s="178"/>
      <c r="HU144" s="178"/>
      <c r="HV144" s="178"/>
      <c r="HW144" s="178"/>
      <c r="HX144" s="178"/>
      <c r="HY144" s="178"/>
      <c r="HZ144" s="178"/>
      <c r="IA144" s="178"/>
      <c r="IB144" s="178"/>
      <c r="IC144" s="178"/>
      <c r="ID144" s="178"/>
      <c r="IE144" s="178"/>
      <c r="IF144" s="178"/>
      <c r="IG144" s="178"/>
      <c r="IH144" s="178"/>
      <c r="II144" s="178"/>
    </row>
    <row r="145" s="170" customFormat="1" ht="38" customHeight="1" spans="1:243">
      <c r="A145" s="195" t="s">
        <v>166</v>
      </c>
      <c r="B145" s="195" t="s">
        <v>475</v>
      </c>
      <c r="C145" s="206">
        <v>2140136</v>
      </c>
      <c r="D145" s="195" t="s">
        <v>437</v>
      </c>
      <c r="E145" s="212" t="s">
        <v>476</v>
      </c>
      <c r="F145" s="207" t="s">
        <v>477</v>
      </c>
      <c r="G145" s="208">
        <v>2200000</v>
      </c>
      <c r="H145" s="209"/>
      <c r="I145" s="216"/>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c r="EP145" s="165"/>
      <c r="EQ145" s="165"/>
      <c r="ER145" s="165"/>
      <c r="ES145" s="165"/>
      <c r="ET145" s="165"/>
      <c r="EU145" s="165"/>
      <c r="EV145" s="165"/>
      <c r="EW145" s="165"/>
      <c r="EX145" s="165"/>
      <c r="EY145" s="165"/>
      <c r="EZ145" s="165"/>
      <c r="FA145" s="165"/>
      <c r="FB145" s="165"/>
      <c r="FC145" s="165"/>
      <c r="FD145" s="165"/>
      <c r="FE145" s="165"/>
      <c r="FF145" s="165"/>
      <c r="FG145" s="165"/>
      <c r="FH145" s="165"/>
      <c r="FI145" s="165"/>
      <c r="FJ145" s="165"/>
      <c r="FK145" s="165"/>
      <c r="FL145" s="165"/>
      <c r="FM145" s="165"/>
      <c r="FN145" s="165"/>
      <c r="FO145" s="165"/>
      <c r="FP145" s="165"/>
      <c r="FQ145" s="165"/>
      <c r="FR145" s="165"/>
      <c r="FS145" s="165"/>
      <c r="FT145" s="165"/>
      <c r="FU145" s="165"/>
      <c r="FV145" s="165"/>
      <c r="FW145" s="165"/>
      <c r="FX145" s="165"/>
      <c r="FY145" s="165"/>
      <c r="FZ145" s="165"/>
      <c r="GA145" s="165"/>
      <c r="GB145" s="165"/>
      <c r="GC145" s="165"/>
      <c r="GD145" s="165"/>
      <c r="GE145" s="165"/>
      <c r="GF145" s="165"/>
      <c r="GG145" s="165"/>
      <c r="GH145" s="165"/>
      <c r="GI145" s="165"/>
      <c r="GJ145" s="165"/>
      <c r="GK145" s="165"/>
      <c r="GL145" s="165"/>
      <c r="GM145" s="165"/>
      <c r="GN145" s="165"/>
      <c r="GO145" s="165"/>
      <c r="GP145" s="165"/>
      <c r="GQ145" s="165"/>
      <c r="GR145" s="165"/>
      <c r="GS145" s="165"/>
      <c r="GT145" s="165"/>
      <c r="GU145" s="165"/>
      <c r="GV145" s="165"/>
      <c r="GW145" s="165"/>
      <c r="GX145" s="165"/>
      <c r="GY145" s="165"/>
      <c r="GZ145" s="165"/>
      <c r="HA145" s="165"/>
      <c r="HB145" s="165"/>
      <c r="HC145" s="165"/>
      <c r="HD145" s="165"/>
      <c r="HE145" s="165"/>
      <c r="HF145" s="165"/>
      <c r="HG145" s="165"/>
      <c r="HH145" s="165"/>
      <c r="HI145" s="165"/>
      <c r="HJ145" s="165"/>
      <c r="HK145" s="165"/>
      <c r="HL145" s="178"/>
      <c r="HM145" s="178"/>
      <c r="HN145" s="178"/>
      <c r="HO145" s="178"/>
      <c r="HP145" s="178"/>
      <c r="HQ145" s="178"/>
      <c r="HR145" s="178"/>
      <c r="HS145" s="178"/>
      <c r="HT145" s="178"/>
      <c r="HU145" s="178"/>
      <c r="HV145" s="178"/>
      <c r="HW145" s="178"/>
      <c r="HX145" s="178"/>
      <c r="HY145" s="178"/>
      <c r="HZ145" s="178"/>
      <c r="IA145" s="178"/>
      <c r="IB145" s="178"/>
      <c r="IC145" s="178"/>
      <c r="ID145" s="178"/>
      <c r="IE145" s="178"/>
      <c r="IF145" s="178"/>
      <c r="IG145" s="178"/>
      <c r="IH145" s="178"/>
      <c r="II145" s="178"/>
    </row>
    <row r="146" s="170" customFormat="1" ht="38" customHeight="1" spans="1:243">
      <c r="A146" s="195" t="s">
        <v>204</v>
      </c>
      <c r="B146" s="195" t="s">
        <v>478</v>
      </c>
      <c r="C146" s="206">
        <v>2100299</v>
      </c>
      <c r="D146" s="195" t="s">
        <v>479</v>
      </c>
      <c r="E146" s="207" t="s">
        <v>480</v>
      </c>
      <c r="F146" s="207" t="s">
        <v>481</v>
      </c>
      <c r="G146" s="208">
        <v>9300000</v>
      </c>
      <c r="H146" s="209"/>
      <c r="I146" s="216"/>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c r="EW146" s="165"/>
      <c r="EX146" s="165"/>
      <c r="EY146" s="165"/>
      <c r="EZ146" s="165"/>
      <c r="FA146" s="165"/>
      <c r="FB146" s="165"/>
      <c r="FC146" s="165"/>
      <c r="FD146" s="165"/>
      <c r="FE146" s="165"/>
      <c r="FF146" s="165"/>
      <c r="FG146" s="165"/>
      <c r="FH146" s="165"/>
      <c r="FI146" s="165"/>
      <c r="FJ146" s="165"/>
      <c r="FK146" s="165"/>
      <c r="FL146" s="165"/>
      <c r="FM146" s="165"/>
      <c r="FN146" s="165"/>
      <c r="FO146" s="165"/>
      <c r="FP146" s="165"/>
      <c r="FQ146" s="165"/>
      <c r="FR146" s="165"/>
      <c r="FS146" s="165"/>
      <c r="FT146" s="165"/>
      <c r="FU146" s="165"/>
      <c r="FV146" s="165"/>
      <c r="FW146" s="165"/>
      <c r="FX146" s="165"/>
      <c r="FY146" s="165"/>
      <c r="FZ146" s="165"/>
      <c r="GA146" s="165"/>
      <c r="GB146" s="165"/>
      <c r="GC146" s="165"/>
      <c r="GD146" s="165"/>
      <c r="GE146" s="165"/>
      <c r="GF146" s="165"/>
      <c r="GG146" s="165"/>
      <c r="GH146" s="165"/>
      <c r="GI146" s="165"/>
      <c r="GJ146" s="165"/>
      <c r="GK146" s="165"/>
      <c r="GL146" s="165"/>
      <c r="GM146" s="165"/>
      <c r="GN146" s="165"/>
      <c r="GO146" s="165"/>
      <c r="GP146" s="165"/>
      <c r="GQ146" s="165"/>
      <c r="GR146" s="165"/>
      <c r="GS146" s="165"/>
      <c r="GT146" s="165"/>
      <c r="GU146" s="165"/>
      <c r="GV146" s="165"/>
      <c r="GW146" s="165"/>
      <c r="GX146" s="165"/>
      <c r="GY146" s="165"/>
      <c r="GZ146" s="165"/>
      <c r="HA146" s="165"/>
      <c r="HB146" s="165"/>
      <c r="HC146" s="165"/>
      <c r="HD146" s="165"/>
      <c r="HE146" s="165"/>
      <c r="HF146" s="165"/>
      <c r="HG146" s="165"/>
      <c r="HH146" s="165"/>
      <c r="HI146" s="165"/>
      <c r="HJ146" s="165"/>
      <c r="HK146" s="165"/>
      <c r="HL146" s="178"/>
      <c r="HM146" s="178"/>
      <c r="HN146" s="178"/>
      <c r="HO146" s="178"/>
      <c r="HP146" s="178"/>
      <c r="HQ146" s="178"/>
      <c r="HR146" s="178"/>
      <c r="HS146" s="178"/>
      <c r="HT146" s="178"/>
      <c r="HU146" s="178"/>
      <c r="HV146" s="178"/>
      <c r="HW146" s="178"/>
      <c r="HX146" s="178"/>
      <c r="HY146" s="178"/>
      <c r="HZ146" s="178"/>
      <c r="IA146" s="178"/>
      <c r="IB146" s="178"/>
      <c r="IC146" s="178"/>
      <c r="ID146" s="178"/>
      <c r="IE146" s="178"/>
      <c r="IF146" s="178"/>
      <c r="IG146" s="178"/>
      <c r="IH146" s="178"/>
      <c r="II146" s="178"/>
    </row>
    <row r="147" s="170" customFormat="1" ht="38" customHeight="1" spans="1:243">
      <c r="A147" s="195" t="s">
        <v>166</v>
      </c>
      <c r="B147" s="195" t="s">
        <v>167</v>
      </c>
      <c r="C147" s="206">
        <v>2200107</v>
      </c>
      <c r="D147" s="195" t="s">
        <v>482</v>
      </c>
      <c r="E147" s="207" t="s">
        <v>483</v>
      </c>
      <c r="F147" s="207" t="s">
        <v>484</v>
      </c>
      <c r="G147" s="208">
        <v>894700</v>
      </c>
      <c r="H147" s="209"/>
      <c r="I147" s="216"/>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5"/>
      <c r="FC147" s="165"/>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c r="FY147" s="165"/>
      <c r="FZ147" s="165"/>
      <c r="GA147" s="165"/>
      <c r="GB147" s="165"/>
      <c r="GC147" s="165"/>
      <c r="GD147" s="165"/>
      <c r="GE147" s="165"/>
      <c r="GF147" s="165"/>
      <c r="GG147" s="165"/>
      <c r="GH147" s="165"/>
      <c r="GI147" s="165"/>
      <c r="GJ147" s="165"/>
      <c r="GK147" s="165"/>
      <c r="GL147" s="165"/>
      <c r="GM147" s="165"/>
      <c r="GN147" s="165"/>
      <c r="GO147" s="165"/>
      <c r="GP147" s="165"/>
      <c r="GQ147" s="165"/>
      <c r="GR147" s="165"/>
      <c r="GS147" s="165"/>
      <c r="GT147" s="165"/>
      <c r="GU147" s="165"/>
      <c r="GV147" s="165"/>
      <c r="GW147" s="165"/>
      <c r="GX147" s="165"/>
      <c r="GY147" s="165"/>
      <c r="GZ147" s="165"/>
      <c r="HA147" s="165"/>
      <c r="HB147" s="165"/>
      <c r="HC147" s="165"/>
      <c r="HD147" s="165"/>
      <c r="HE147" s="165"/>
      <c r="HF147" s="165"/>
      <c r="HG147" s="165"/>
      <c r="HH147" s="165"/>
      <c r="HI147" s="165"/>
      <c r="HJ147" s="165"/>
      <c r="HK147" s="165"/>
      <c r="HL147" s="178"/>
      <c r="HM147" s="178"/>
      <c r="HN147" s="178"/>
      <c r="HO147" s="178"/>
      <c r="HP147" s="178"/>
      <c r="HQ147" s="178"/>
      <c r="HR147" s="178"/>
      <c r="HS147" s="178"/>
      <c r="HT147" s="178"/>
      <c r="HU147" s="178"/>
      <c r="HV147" s="178"/>
      <c r="HW147" s="178"/>
      <c r="HX147" s="178"/>
      <c r="HY147" s="178"/>
      <c r="HZ147" s="178"/>
      <c r="IA147" s="178"/>
      <c r="IB147" s="178"/>
      <c r="IC147" s="178"/>
      <c r="ID147" s="178"/>
      <c r="IE147" s="178"/>
      <c r="IF147" s="178"/>
      <c r="IG147" s="178"/>
      <c r="IH147" s="178"/>
      <c r="II147" s="178"/>
    </row>
    <row r="148" s="172" customFormat="1" ht="35" customHeight="1" spans="1:243">
      <c r="A148" s="223"/>
      <c r="B148" s="223"/>
      <c r="C148" s="229"/>
      <c r="D148" s="223" t="s">
        <v>485</v>
      </c>
      <c r="E148" s="223"/>
      <c r="F148" s="223"/>
      <c r="G148" s="224">
        <f>SUM(G149:G214)</f>
        <v>188461175.29</v>
      </c>
      <c r="H148" s="225"/>
      <c r="I148" s="216"/>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c r="BT148" s="227"/>
      <c r="BU148" s="227"/>
      <c r="BV148" s="227"/>
      <c r="BW148" s="227"/>
      <c r="BX148" s="227"/>
      <c r="BY148" s="227"/>
      <c r="BZ148" s="227"/>
      <c r="CA148" s="227"/>
      <c r="CB148" s="227"/>
      <c r="CC148" s="227"/>
      <c r="CD148" s="227"/>
      <c r="CE148" s="227"/>
      <c r="CF148" s="227"/>
      <c r="CG148" s="227"/>
      <c r="CH148" s="227"/>
      <c r="CI148" s="227"/>
      <c r="CJ148" s="227"/>
      <c r="CK148" s="227"/>
      <c r="CL148" s="227"/>
      <c r="CM148" s="227"/>
      <c r="CN148" s="227"/>
      <c r="CO148" s="227"/>
      <c r="CP148" s="227"/>
      <c r="CQ148" s="227"/>
      <c r="CR148" s="227"/>
      <c r="CS148" s="227"/>
      <c r="CT148" s="227"/>
      <c r="CU148" s="227"/>
      <c r="CV148" s="227"/>
      <c r="CW148" s="227"/>
      <c r="CX148" s="227"/>
      <c r="CY148" s="227"/>
      <c r="CZ148" s="227"/>
      <c r="DA148" s="227"/>
      <c r="DB148" s="227"/>
      <c r="DC148" s="227"/>
      <c r="DD148" s="227"/>
      <c r="DE148" s="227"/>
      <c r="DF148" s="227"/>
      <c r="DG148" s="227"/>
      <c r="DH148" s="227"/>
      <c r="DI148" s="227"/>
      <c r="DJ148" s="227"/>
      <c r="DK148" s="227"/>
      <c r="DL148" s="227"/>
      <c r="DM148" s="227"/>
      <c r="DN148" s="227"/>
      <c r="DO148" s="227"/>
      <c r="DP148" s="227"/>
      <c r="DQ148" s="227"/>
      <c r="DR148" s="227"/>
      <c r="DS148" s="227"/>
      <c r="DT148" s="227"/>
      <c r="DU148" s="227"/>
      <c r="DV148" s="227"/>
      <c r="DW148" s="227"/>
      <c r="DX148" s="227"/>
      <c r="DY148" s="227"/>
      <c r="DZ148" s="227"/>
      <c r="EA148" s="227"/>
      <c r="EB148" s="227"/>
      <c r="EC148" s="227"/>
      <c r="ED148" s="227"/>
      <c r="EE148" s="227"/>
      <c r="EF148" s="227"/>
      <c r="EG148" s="227"/>
      <c r="EH148" s="227"/>
      <c r="EI148" s="227"/>
      <c r="EJ148" s="227"/>
      <c r="EK148" s="227"/>
      <c r="EL148" s="227"/>
      <c r="EM148" s="227"/>
      <c r="EN148" s="227"/>
      <c r="EO148" s="227"/>
      <c r="EP148" s="227"/>
      <c r="EQ148" s="227"/>
      <c r="ER148" s="227"/>
      <c r="ES148" s="227"/>
      <c r="ET148" s="227"/>
      <c r="EU148" s="227"/>
      <c r="EV148" s="227"/>
      <c r="EW148" s="227"/>
      <c r="EX148" s="227"/>
      <c r="EY148" s="227"/>
      <c r="EZ148" s="227"/>
      <c r="FA148" s="227"/>
      <c r="FB148" s="227"/>
      <c r="FC148" s="227"/>
      <c r="FD148" s="227"/>
      <c r="FE148" s="227"/>
      <c r="FF148" s="227"/>
      <c r="FG148" s="227"/>
      <c r="FH148" s="227"/>
      <c r="FI148" s="227"/>
      <c r="FJ148" s="227"/>
      <c r="FK148" s="227"/>
      <c r="FL148" s="227"/>
      <c r="FM148" s="227"/>
      <c r="FN148" s="227"/>
      <c r="FO148" s="227"/>
      <c r="FP148" s="227"/>
      <c r="FQ148" s="227"/>
      <c r="FR148" s="227"/>
      <c r="FS148" s="227"/>
      <c r="FT148" s="227"/>
      <c r="FU148" s="227"/>
      <c r="FV148" s="227"/>
      <c r="FW148" s="227"/>
      <c r="FX148" s="227"/>
      <c r="FY148" s="227"/>
      <c r="FZ148" s="227"/>
      <c r="GA148" s="227"/>
      <c r="GB148" s="227"/>
      <c r="GC148" s="227"/>
      <c r="GD148" s="227"/>
      <c r="GE148" s="227"/>
      <c r="GF148" s="227"/>
      <c r="GG148" s="227"/>
      <c r="GH148" s="227"/>
      <c r="GI148" s="227"/>
      <c r="GJ148" s="227"/>
      <c r="GK148" s="227"/>
      <c r="GL148" s="227"/>
      <c r="GM148" s="227"/>
      <c r="GN148" s="227"/>
      <c r="GO148" s="227"/>
      <c r="GP148" s="227"/>
      <c r="GQ148" s="227"/>
      <c r="GR148" s="227"/>
      <c r="GS148" s="227"/>
      <c r="GT148" s="227"/>
      <c r="GU148" s="227"/>
      <c r="GV148" s="227"/>
      <c r="GW148" s="227"/>
      <c r="GX148" s="227"/>
      <c r="GY148" s="227"/>
      <c r="GZ148" s="227"/>
      <c r="HA148" s="227"/>
      <c r="HB148" s="227"/>
      <c r="HC148" s="227"/>
      <c r="HD148" s="227"/>
      <c r="HE148" s="227"/>
      <c r="HF148" s="227"/>
      <c r="HG148" s="227"/>
      <c r="HH148" s="227"/>
      <c r="HI148" s="227"/>
      <c r="HJ148" s="227"/>
      <c r="HK148" s="227"/>
      <c r="HL148" s="228"/>
      <c r="HM148" s="228"/>
      <c r="HN148" s="228"/>
      <c r="HO148" s="228"/>
      <c r="HP148" s="228"/>
      <c r="HQ148" s="228"/>
      <c r="HR148" s="228"/>
      <c r="HS148" s="228"/>
      <c r="HT148" s="228"/>
      <c r="HU148" s="228"/>
      <c r="HV148" s="228"/>
      <c r="HW148" s="228"/>
      <c r="HX148" s="228"/>
      <c r="HY148" s="228"/>
      <c r="HZ148" s="228"/>
      <c r="IA148" s="228"/>
      <c r="IB148" s="228"/>
      <c r="IC148" s="228"/>
      <c r="ID148" s="228"/>
      <c r="IE148" s="228"/>
      <c r="IF148" s="228"/>
      <c r="IG148" s="228"/>
      <c r="IH148" s="228"/>
      <c r="II148" s="228"/>
    </row>
    <row r="149" s="170" customFormat="1" ht="39" customHeight="1" spans="1:243">
      <c r="A149" s="195" t="s">
        <v>204</v>
      </c>
      <c r="B149" s="195" t="s">
        <v>486</v>
      </c>
      <c r="C149" s="206">
        <v>2081104</v>
      </c>
      <c r="D149" s="195" t="s">
        <v>487</v>
      </c>
      <c r="E149" s="207" t="s">
        <v>488</v>
      </c>
      <c r="F149" s="207" t="s">
        <v>489</v>
      </c>
      <c r="G149" s="208">
        <v>1715352</v>
      </c>
      <c r="H149" s="209"/>
      <c r="I149" s="216"/>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5"/>
      <c r="FC149" s="165"/>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c r="FY149" s="165"/>
      <c r="FZ149" s="165"/>
      <c r="GA149" s="165"/>
      <c r="GB149" s="165"/>
      <c r="GC149" s="165"/>
      <c r="GD149" s="165"/>
      <c r="GE149" s="165"/>
      <c r="GF149" s="165"/>
      <c r="GG149" s="165"/>
      <c r="GH149" s="165"/>
      <c r="GI149" s="165"/>
      <c r="GJ149" s="165"/>
      <c r="GK149" s="165"/>
      <c r="GL149" s="165"/>
      <c r="GM149" s="165"/>
      <c r="GN149" s="165"/>
      <c r="GO149" s="165"/>
      <c r="GP149" s="165"/>
      <c r="GQ149" s="165"/>
      <c r="GR149" s="165"/>
      <c r="GS149" s="165"/>
      <c r="GT149" s="165"/>
      <c r="GU149" s="165"/>
      <c r="GV149" s="165"/>
      <c r="GW149" s="165"/>
      <c r="GX149" s="165"/>
      <c r="GY149" s="165"/>
      <c r="GZ149" s="165"/>
      <c r="HA149" s="165"/>
      <c r="HB149" s="165"/>
      <c r="HC149" s="165"/>
      <c r="HD149" s="165"/>
      <c r="HE149" s="165"/>
      <c r="HF149" s="165"/>
      <c r="HG149" s="165"/>
      <c r="HH149" s="165"/>
      <c r="HI149" s="165"/>
      <c r="HJ149" s="165"/>
      <c r="HK149" s="165"/>
      <c r="HL149" s="178"/>
      <c r="HM149" s="178"/>
      <c r="HN149" s="178"/>
      <c r="HO149" s="178"/>
      <c r="HP149" s="178"/>
      <c r="HQ149" s="178"/>
      <c r="HR149" s="178"/>
      <c r="HS149" s="178"/>
      <c r="HT149" s="178"/>
      <c r="HU149" s="178"/>
      <c r="HV149" s="178"/>
      <c r="HW149" s="178"/>
      <c r="HX149" s="178"/>
      <c r="HY149" s="178"/>
      <c r="HZ149" s="178"/>
      <c r="IA149" s="178"/>
      <c r="IB149" s="178"/>
      <c r="IC149" s="178"/>
      <c r="ID149" s="178"/>
      <c r="IE149" s="178"/>
      <c r="IF149" s="178"/>
      <c r="IG149" s="178"/>
      <c r="IH149" s="178"/>
      <c r="II149" s="178"/>
    </row>
    <row r="150" s="170" customFormat="1" ht="39" customHeight="1" spans="1:243">
      <c r="A150" s="195" t="s">
        <v>171</v>
      </c>
      <c r="B150" s="195" t="s">
        <v>490</v>
      </c>
      <c r="C150" s="206">
        <v>2013299</v>
      </c>
      <c r="D150" s="195" t="s">
        <v>307</v>
      </c>
      <c r="E150" s="207" t="s">
        <v>491</v>
      </c>
      <c r="F150" s="207" t="s">
        <v>492</v>
      </c>
      <c r="G150" s="208">
        <v>200000</v>
      </c>
      <c r="H150" s="209"/>
      <c r="I150" s="216"/>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5"/>
      <c r="FC150" s="165"/>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5"/>
      <c r="GH150" s="165"/>
      <c r="GI150" s="165"/>
      <c r="GJ150" s="165"/>
      <c r="GK150" s="165"/>
      <c r="GL150" s="165"/>
      <c r="GM150" s="165"/>
      <c r="GN150" s="165"/>
      <c r="GO150" s="165"/>
      <c r="GP150" s="165"/>
      <c r="GQ150" s="165"/>
      <c r="GR150" s="165"/>
      <c r="GS150" s="165"/>
      <c r="GT150" s="165"/>
      <c r="GU150" s="165"/>
      <c r="GV150" s="165"/>
      <c r="GW150" s="165"/>
      <c r="GX150" s="165"/>
      <c r="GY150" s="165"/>
      <c r="GZ150" s="165"/>
      <c r="HA150" s="165"/>
      <c r="HB150" s="165"/>
      <c r="HC150" s="165"/>
      <c r="HD150" s="165"/>
      <c r="HE150" s="165"/>
      <c r="HF150" s="165"/>
      <c r="HG150" s="165"/>
      <c r="HH150" s="165"/>
      <c r="HI150" s="165"/>
      <c r="HJ150" s="165"/>
      <c r="HK150" s="165"/>
      <c r="HL150" s="178"/>
      <c r="HM150" s="178"/>
      <c r="HN150" s="178"/>
      <c r="HO150" s="178"/>
      <c r="HP150" s="178"/>
      <c r="HQ150" s="178"/>
      <c r="HR150" s="178"/>
      <c r="HS150" s="178"/>
      <c r="HT150" s="178"/>
      <c r="HU150" s="178"/>
      <c r="HV150" s="178"/>
      <c r="HW150" s="178"/>
      <c r="HX150" s="178"/>
      <c r="HY150" s="178"/>
      <c r="HZ150" s="178"/>
      <c r="IA150" s="178"/>
      <c r="IB150" s="178"/>
      <c r="IC150" s="178"/>
      <c r="ID150" s="178"/>
      <c r="IE150" s="178"/>
      <c r="IF150" s="178"/>
      <c r="IG150" s="178"/>
      <c r="IH150" s="178"/>
      <c r="II150" s="178"/>
    </row>
    <row r="151" s="170" customFormat="1" ht="47" customHeight="1" spans="1:243">
      <c r="A151" s="195" t="s">
        <v>216</v>
      </c>
      <c r="B151" s="195" t="s">
        <v>493</v>
      </c>
      <c r="C151" s="206">
        <v>2010399</v>
      </c>
      <c r="D151" s="195" t="s">
        <v>177</v>
      </c>
      <c r="E151" s="207" t="s">
        <v>491</v>
      </c>
      <c r="F151" s="207" t="s">
        <v>494</v>
      </c>
      <c r="G151" s="208">
        <v>630000</v>
      </c>
      <c r="H151" s="209"/>
      <c r="I151" s="216"/>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c r="EP151" s="165"/>
      <c r="EQ151" s="165"/>
      <c r="ER151" s="165"/>
      <c r="ES151" s="165"/>
      <c r="ET151" s="165"/>
      <c r="EU151" s="165"/>
      <c r="EV151" s="165"/>
      <c r="EW151" s="165"/>
      <c r="EX151" s="165"/>
      <c r="EY151" s="165"/>
      <c r="EZ151" s="165"/>
      <c r="FA151" s="165"/>
      <c r="FB151" s="165"/>
      <c r="FC151" s="165"/>
      <c r="FD151" s="165"/>
      <c r="FE151" s="165"/>
      <c r="FF151" s="165"/>
      <c r="FG151" s="165"/>
      <c r="FH151" s="165"/>
      <c r="FI151" s="165"/>
      <c r="FJ151" s="165"/>
      <c r="FK151" s="165"/>
      <c r="FL151" s="165"/>
      <c r="FM151" s="165"/>
      <c r="FN151" s="165"/>
      <c r="FO151" s="165"/>
      <c r="FP151" s="165"/>
      <c r="FQ151" s="165"/>
      <c r="FR151" s="165"/>
      <c r="FS151" s="165"/>
      <c r="FT151" s="165"/>
      <c r="FU151" s="165"/>
      <c r="FV151" s="165"/>
      <c r="FW151" s="165"/>
      <c r="FX151" s="165"/>
      <c r="FY151" s="165"/>
      <c r="FZ151" s="165"/>
      <c r="GA151" s="165"/>
      <c r="GB151" s="165"/>
      <c r="GC151" s="165"/>
      <c r="GD151" s="165"/>
      <c r="GE151" s="165"/>
      <c r="GF151" s="165"/>
      <c r="GG151" s="165"/>
      <c r="GH151" s="165"/>
      <c r="GI151" s="165"/>
      <c r="GJ151" s="165"/>
      <c r="GK151" s="165"/>
      <c r="GL151" s="165"/>
      <c r="GM151" s="165"/>
      <c r="GN151" s="165"/>
      <c r="GO151" s="165"/>
      <c r="GP151" s="165"/>
      <c r="GQ151" s="165"/>
      <c r="GR151" s="165"/>
      <c r="GS151" s="165"/>
      <c r="GT151" s="165"/>
      <c r="GU151" s="165"/>
      <c r="GV151" s="165"/>
      <c r="GW151" s="165"/>
      <c r="GX151" s="165"/>
      <c r="GY151" s="165"/>
      <c r="GZ151" s="165"/>
      <c r="HA151" s="165"/>
      <c r="HB151" s="165"/>
      <c r="HC151" s="165"/>
      <c r="HD151" s="165"/>
      <c r="HE151" s="165"/>
      <c r="HF151" s="165"/>
      <c r="HG151" s="165"/>
      <c r="HH151" s="165"/>
      <c r="HI151" s="165"/>
      <c r="HJ151" s="165"/>
      <c r="HK151" s="165"/>
      <c r="HL151" s="178"/>
      <c r="HM151" s="178"/>
      <c r="HN151" s="178"/>
      <c r="HO151" s="178"/>
      <c r="HP151" s="178"/>
      <c r="HQ151" s="178"/>
      <c r="HR151" s="178"/>
      <c r="HS151" s="178"/>
      <c r="HT151" s="178"/>
      <c r="HU151" s="178"/>
      <c r="HV151" s="178"/>
      <c r="HW151" s="178"/>
      <c r="HX151" s="178"/>
      <c r="HY151" s="178"/>
      <c r="HZ151" s="178"/>
      <c r="IA151" s="178"/>
      <c r="IB151" s="178"/>
      <c r="IC151" s="178"/>
      <c r="ID151" s="178"/>
      <c r="IE151" s="178"/>
      <c r="IF151" s="178"/>
      <c r="IG151" s="178"/>
      <c r="IH151" s="178"/>
      <c r="II151" s="178"/>
    </row>
    <row r="152" s="170" customFormat="1" ht="47" customHeight="1" spans="1:243">
      <c r="A152" s="195" t="s">
        <v>216</v>
      </c>
      <c r="B152" s="195" t="s">
        <v>382</v>
      </c>
      <c r="C152" s="206">
        <v>2010399</v>
      </c>
      <c r="D152" s="195" t="s">
        <v>177</v>
      </c>
      <c r="E152" s="207" t="s">
        <v>491</v>
      </c>
      <c r="F152" s="207" t="s">
        <v>495</v>
      </c>
      <c r="G152" s="208">
        <v>250000</v>
      </c>
      <c r="H152" s="209"/>
      <c r="I152" s="216"/>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c r="EM152" s="165"/>
      <c r="EN152" s="165"/>
      <c r="EO152" s="165"/>
      <c r="EP152" s="165"/>
      <c r="EQ152" s="165"/>
      <c r="ER152" s="165"/>
      <c r="ES152" s="165"/>
      <c r="ET152" s="165"/>
      <c r="EU152" s="165"/>
      <c r="EV152" s="165"/>
      <c r="EW152" s="165"/>
      <c r="EX152" s="165"/>
      <c r="EY152" s="165"/>
      <c r="EZ152" s="165"/>
      <c r="FA152" s="165"/>
      <c r="FB152" s="165"/>
      <c r="FC152" s="165"/>
      <c r="FD152" s="165"/>
      <c r="FE152" s="165"/>
      <c r="FF152" s="165"/>
      <c r="FG152" s="165"/>
      <c r="FH152" s="165"/>
      <c r="FI152" s="165"/>
      <c r="FJ152" s="165"/>
      <c r="FK152" s="165"/>
      <c r="FL152" s="165"/>
      <c r="FM152" s="165"/>
      <c r="FN152" s="165"/>
      <c r="FO152" s="165"/>
      <c r="FP152" s="165"/>
      <c r="FQ152" s="165"/>
      <c r="FR152" s="165"/>
      <c r="FS152" s="165"/>
      <c r="FT152" s="165"/>
      <c r="FU152" s="165"/>
      <c r="FV152" s="165"/>
      <c r="FW152" s="165"/>
      <c r="FX152" s="165"/>
      <c r="FY152" s="165"/>
      <c r="FZ152" s="165"/>
      <c r="GA152" s="165"/>
      <c r="GB152" s="165"/>
      <c r="GC152" s="165"/>
      <c r="GD152" s="165"/>
      <c r="GE152" s="165"/>
      <c r="GF152" s="165"/>
      <c r="GG152" s="165"/>
      <c r="GH152" s="165"/>
      <c r="GI152" s="165"/>
      <c r="GJ152" s="165"/>
      <c r="GK152" s="165"/>
      <c r="GL152" s="165"/>
      <c r="GM152" s="165"/>
      <c r="GN152" s="165"/>
      <c r="GO152" s="165"/>
      <c r="GP152" s="165"/>
      <c r="GQ152" s="165"/>
      <c r="GR152" s="165"/>
      <c r="GS152" s="165"/>
      <c r="GT152" s="165"/>
      <c r="GU152" s="165"/>
      <c r="GV152" s="165"/>
      <c r="GW152" s="165"/>
      <c r="GX152" s="165"/>
      <c r="GY152" s="165"/>
      <c r="GZ152" s="165"/>
      <c r="HA152" s="165"/>
      <c r="HB152" s="165"/>
      <c r="HC152" s="165"/>
      <c r="HD152" s="165"/>
      <c r="HE152" s="165"/>
      <c r="HF152" s="165"/>
      <c r="HG152" s="165"/>
      <c r="HH152" s="165"/>
      <c r="HI152" s="165"/>
      <c r="HJ152" s="165"/>
      <c r="HK152" s="165"/>
      <c r="HL152" s="178"/>
      <c r="HM152" s="178"/>
      <c r="HN152" s="178"/>
      <c r="HO152" s="178"/>
      <c r="HP152" s="178"/>
      <c r="HQ152" s="178"/>
      <c r="HR152" s="178"/>
      <c r="HS152" s="178"/>
      <c r="HT152" s="178"/>
      <c r="HU152" s="178"/>
      <c r="HV152" s="178"/>
      <c r="HW152" s="178"/>
      <c r="HX152" s="178"/>
      <c r="HY152" s="178"/>
      <c r="HZ152" s="178"/>
      <c r="IA152" s="178"/>
      <c r="IB152" s="178"/>
      <c r="IC152" s="178"/>
      <c r="ID152" s="178"/>
      <c r="IE152" s="178"/>
      <c r="IF152" s="178"/>
      <c r="IG152" s="178"/>
      <c r="IH152" s="178"/>
      <c r="II152" s="178"/>
    </row>
    <row r="153" s="170" customFormat="1" ht="39" customHeight="1" spans="1:243">
      <c r="A153" s="195" t="s">
        <v>190</v>
      </c>
      <c r="B153" s="195" t="s">
        <v>386</v>
      </c>
      <c r="C153" s="206">
        <v>2140106</v>
      </c>
      <c r="D153" s="195" t="s">
        <v>496</v>
      </c>
      <c r="E153" s="207" t="s">
        <v>496</v>
      </c>
      <c r="F153" s="207" t="s">
        <v>497</v>
      </c>
      <c r="G153" s="208">
        <v>3500000</v>
      </c>
      <c r="H153" s="209"/>
      <c r="I153" s="216"/>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c r="EM153" s="165"/>
      <c r="EN153" s="165"/>
      <c r="EO153" s="165"/>
      <c r="EP153" s="165"/>
      <c r="EQ153" s="165"/>
      <c r="ER153" s="165"/>
      <c r="ES153" s="165"/>
      <c r="ET153" s="165"/>
      <c r="EU153" s="165"/>
      <c r="EV153" s="165"/>
      <c r="EW153" s="165"/>
      <c r="EX153" s="165"/>
      <c r="EY153" s="165"/>
      <c r="EZ153" s="165"/>
      <c r="FA153" s="165"/>
      <c r="FB153" s="165"/>
      <c r="FC153" s="165"/>
      <c r="FD153" s="165"/>
      <c r="FE153" s="165"/>
      <c r="FF153" s="165"/>
      <c r="FG153" s="165"/>
      <c r="FH153" s="165"/>
      <c r="FI153" s="165"/>
      <c r="FJ153" s="165"/>
      <c r="FK153" s="165"/>
      <c r="FL153" s="165"/>
      <c r="FM153" s="165"/>
      <c r="FN153" s="165"/>
      <c r="FO153" s="165"/>
      <c r="FP153" s="165"/>
      <c r="FQ153" s="165"/>
      <c r="FR153" s="165"/>
      <c r="FS153" s="165"/>
      <c r="FT153" s="165"/>
      <c r="FU153" s="165"/>
      <c r="FV153" s="165"/>
      <c r="FW153" s="165"/>
      <c r="FX153" s="165"/>
      <c r="FY153" s="165"/>
      <c r="FZ153" s="165"/>
      <c r="GA153" s="165"/>
      <c r="GB153" s="165"/>
      <c r="GC153" s="165"/>
      <c r="GD153" s="165"/>
      <c r="GE153" s="165"/>
      <c r="GF153" s="165"/>
      <c r="GG153" s="165"/>
      <c r="GH153" s="165"/>
      <c r="GI153" s="165"/>
      <c r="GJ153" s="165"/>
      <c r="GK153" s="165"/>
      <c r="GL153" s="165"/>
      <c r="GM153" s="165"/>
      <c r="GN153" s="165"/>
      <c r="GO153" s="165"/>
      <c r="GP153" s="165"/>
      <c r="GQ153" s="165"/>
      <c r="GR153" s="165"/>
      <c r="GS153" s="165"/>
      <c r="GT153" s="165"/>
      <c r="GU153" s="165"/>
      <c r="GV153" s="165"/>
      <c r="GW153" s="165"/>
      <c r="GX153" s="165"/>
      <c r="GY153" s="165"/>
      <c r="GZ153" s="165"/>
      <c r="HA153" s="165"/>
      <c r="HB153" s="165"/>
      <c r="HC153" s="165"/>
      <c r="HD153" s="165"/>
      <c r="HE153" s="165"/>
      <c r="HF153" s="165"/>
      <c r="HG153" s="165"/>
      <c r="HH153" s="165"/>
      <c r="HI153" s="165"/>
      <c r="HJ153" s="165"/>
      <c r="HK153" s="165"/>
      <c r="HL153" s="178"/>
      <c r="HM153" s="178"/>
      <c r="HN153" s="178"/>
      <c r="HO153" s="178"/>
      <c r="HP153" s="178"/>
      <c r="HQ153" s="178"/>
      <c r="HR153" s="178"/>
      <c r="HS153" s="178"/>
      <c r="HT153" s="178"/>
      <c r="HU153" s="178"/>
      <c r="HV153" s="178"/>
      <c r="HW153" s="178"/>
      <c r="HX153" s="178"/>
      <c r="HY153" s="178"/>
      <c r="HZ153" s="178"/>
      <c r="IA153" s="178"/>
      <c r="IB153" s="178"/>
      <c r="IC153" s="178"/>
      <c r="ID153" s="178"/>
      <c r="IE153" s="178"/>
      <c r="IF153" s="178"/>
      <c r="IG153" s="178"/>
      <c r="IH153" s="178"/>
      <c r="II153" s="178"/>
    </row>
    <row r="154" s="170" customFormat="1" ht="39" customHeight="1" spans="1:243">
      <c r="A154" s="195" t="s">
        <v>166</v>
      </c>
      <c r="B154" s="195" t="s">
        <v>167</v>
      </c>
      <c r="C154" s="206">
        <v>2200106</v>
      </c>
      <c r="D154" s="195" t="s">
        <v>405</v>
      </c>
      <c r="E154" s="207" t="s">
        <v>498</v>
      </c>
      <c r="F154" s="207" t="s">
        <v>499</v>
      </c>
      <c r="G154" s="208">
        <v>362000</v>
      </c>
      <c r="H154" s="209"/>
      <c r="I154" s="216"/>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c r="EM154" s="165"/>
      <c r="EN154" s="165"/>
      <c r="EO154" s="165"/>
      <c r="EP154" s="165"/>
      <c r="EQ154" s="165"/>
      <c r="ER154" s="165"/>
      <c r="ES154" s="165"/>
      <c r="ET154" s="165"/>
      <c r="EU154" s="165"/>
      <c r="EV154" s="165"/>
      <c r="EW154" s="165"/>
      <c r="EX154" s="165"/>
      <c r="EY154" s="165"/>
      <c r="EZ154" s="165"/>
      <c r="FA154" s="165"/>
      <c r="FB154" s="165"/>
      <c r="FC154" s="165"/>
      <c r="FD154" s="165"/>
      <c r="FE154" s="165"/>
      <c r="FF154" s="165"/>
      <c r="FG154" s="165"/>
      <c r="FH154" s="165"/>
      <c r="FI154" s="165"/>
      <c r="FJ154" s="165"/>
      <c r="FK154" s="165"/>
      <c r="FL154" s="165"/>
      <c r="FM154" s="165"/>
      <c r="FN154" s="165"/>
      <c r="FO154" s="165"/>
      <c r="FP154" s="165"/>
      <c r="FQ154" s="165"/>
      <c r="FR154" s="165"/>
      <c r="FS154" s="165"/>
      <c r="FT154" s="165"/>
      <c r="FU154" s="165"/>
      <c r="FV154" s="165"/>
      <c r="FW154" s="165"/>
      <c r="FX154" s="165"/>
      <c r="FY154" s="165"/>
      <c r="FZ154" s="165"/>
      <c r="GA154" s="165"/>
      <c r="GB154" s="165"/>
      <c r="GC154" s="165"/>
      <c r="GD154" s="165"/>
      <c r="GE154" s="165"/>
      <c r="GF154" s="165"/>
      <c r="GG154" s="165"/>
      <c r="GH154" s="165"/>
      <c r="GI154" s="165"/>
      <c r="GJ154" s="165"/>
      <c r="GK154" s="165"/>
      <c r="GL154" s="165"/>
      <c r="GM154" s="165"/>
      <c r="GN154" s="165"/>
      <c r="GO154" s="165"/>
      <c r="GP154" s="165"/>
      <c r="GQ154" s="165"/>
      <c r="GR154" s="165"/>
      <c r="GS154" s="165"/>
      <c r="GT154" s="165"/>
      <c r="GU154" s="165"/>
      <c r="GV154" s="165"/>
      <c r="GW154" s="165"/>
      <c r="GX154" s="165"/>
      <c r="GY154" s="165"/>
      <c r="GZ154" s="165"/>
      <c r="HA154" s="165"/>
      <c r="HB154" s="165"/>
      <c r="HC154" s="165"/>
      <c r="HD154" s="165"/>
      <c r="HE154" s="165"/>
      <c r="HF154" s="165"/>
      <c r="HG154" s="165"/>
      <c r="HH154" s="165"/>
      <c r="HI154" s="165"/>
      <c r="HJ154" s="165"/>
      <c r="HK154" s="165"/>
      <c r="HL154" s="178"/>
      <c r="HM154" s="178"/>
      <c r="HN154" s="178"/>
      <c r="HO154" s="178"/>
      <c r="HP154" s="178"/>
      <c r="HQ154" s="178"/>
      <c r="HR154" s="178"/>
      <c r="HS154" s="178"/>
      <c r="HT154" s="178"/>
      <c r="HU154" s="178"/>
      <c r="HV154" s="178"/>
      <c r="HW154" s="178"/>
      <c r="HX154" s="178"/>
      <c r="HY154" s="178"/>
      <c r="HZ154" s="178"/>
      <c r="IA154" s="178"/>
      <c r="IB154" s="178"/>
      <c r="IC154" s="178"/>
      <c r="ID154" s="178"/>
      <c r="IE154" s="178"/>
      <c r="IF154" s="178"/>
      <c r="IG154" s="178"/>
      <c r="IH154" s="178"/>
      <c r="II154" s="178"/>
    </row>
    <row r="155" s="170" customFormat="1" ht="39" customHeight="1" spans="1:243">
      <c r="A155" s="195" t="s">
        <v>166</v>
      </c>
      <c r="B155" s="195" t="s">
        <v>167</v>
      </c>
      <c r="C155" s="206">
        <v>2200106</v>
      </c>
      <c r="D155" s="195" t="s">
        <v>405</v>
      </c>
      <c r="E155" s="207" t="s">
        <v>498</v>
      </c>
      <c r="F155" s="207" t="s">
        <v>500</v>
      </c>
      <c r="G155" s="208">
        <v>180000</v>
      </c>
      <c r="H155" s="209"/>
      <c r="I155" s="216"/>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c r="EM155" s="165"/>
      <c r="EN155" s="165"/>
      <c r="EO155" s="165"/>
      <c r="EP155" s="165"/>
      <c r="EQ155" s="165"/>
      <c r="ER155" s="165"/>
      <c r="ES155" s="165"/>
      <c r="ET155" s="165"/>
      <c r="EU155" s="165"/>
      <c r="EV155" s="165"/>
      <c r="EW155" s="165"/>
      <c r="EX155" s="165"/>
      <c r="EY155" s="165"/>
      <c r="EZ155" s="165"/>
      <c r="FA155" s="165"/>
      <c r="FB155" s="165"/>
      <c r="FC155" s="165"/>
      <c r="FD155" s="165"/>
      <c r="FE155" s="165"/>
      <c r="FF155" s="165"/>
      <c r="FG155" s="165"/>
      <c r="FH155" s="165"/>
      <c r="FI155" s="165"/>
      <c r="FJ155" s="165"/>
      <c r="FK155" s="165"/>
      <c r="FL155" s="165"/>
      <c r="FM155" s="165"/>
      <c r="FN155" s="165"/>
      <c r="FO155" s="165"/>
      <c r="FP155" s="165"/>
      <c r="FQ155" s="165"/>
      <c r="FR155" s="165"/>
      <c r="FS155" s="165"/>
      <c r="FT155" s="165"/>
      <c r="FU155" s="165"/>
      <c r="FV155" s="165"/>
      <c r="FW155" s="165"/>
      <c r="FX155" s="165"/>
      <c r="FY155" s="165"/>
      <c r="FZ155" s="165"/>
      <c r="GA155" s="165"/>
      <c r="GB155" s="165"/>
      <c r="GC155" s="165"/>
      <c r="GD155" s="165"/>
      <c r="GE155" s="165"/>
      <c r="GF155" s="165"/>
      <c r="GG155" s="165"/>
      <c r="GH155" s="165"/>
      <c r="GI155" s="165"/>
      <c r="GJ155" s="165"/>
      <c r="GK155" s="165"/>
      <c r="GL155" s="165"/>
      <c r="GM155" s="165"/>
      <c r="GN155" s="165"/>
      <c r="GO155" s="165"/>
      <c r="GP155" s="165"/>
      <c r="GQ155" s="165"/>
      <c r="GR155" s="165"/>
      <c r="GS155" s="165"/>
      <c r="GT155" s="165"/>
      <c r="GU155" s="165"/>
      <c r="GV155" s="165"/>
      <c r="GW155" s="165"/>
      <c r="GX155" s="165"/>
      <c r="GY155" s="165"/>
      <c r="GZ155" s="165"/>
      <c r="HA155" s="165"/>
      <c r="HB155" s="165"/>
      <c r="HC155" s="165"/>
      <c r="HD155" s="165"/>
      <c r="HE155" s="165"/>
      <c r="HF155" s="165"/>
      <c r="HG155" s="165"/>
      <c r="HH155" s="165"/>
      <c r="HI155" s="165"/>
      <c r="HJ155" s="165"/>
      <c r="HK155" s="165"/>
      <c r="HL155" s="178"/>
      <c r="HM155" s="178"/>
      <c r="HN155" s="178"/>
      <c r="HO155" s="178"/>
      <c r="HP155" s="178"/>
      <c r="HQ155" s="178"/>
      <c r="HR155" s="178"/>
      <c r="HS155" s="178"/>
      <c r="HT155" s="178"/>
      <c r="HU155" s="178"/>
      <c r="HV155" s="178"/>
      <c r="HW155" s="178"/>
      <c r="HX155" s="178"/>
      <c r="HY155" s="178"/>
      <c r="HZ155" s="178"/>
      <c r="IA155" s="178"/>
      <c r="IB155" s="178"/>
      <c r="IC155" s="178"/>
      <c r="ID155" s="178"/>
      <c r="IE155" s="178"/>
      <c r="IF155" s="178"/>
      <c r="IG155" s="178"/>
      <c r="IH155" s="178"/>
      <c r="II155" s="178"/>
    </row>
    <row r="156" s="170" customFormat="1" ht="39" customHeight="1" spans="1:243">
      <c r="A156" s="195" t="s">
        <v>171</v>
      </c>
      <c r="B156" s="195" t="s">
        <v>306</v>
      </c>
      <c r="C156" s="206">
        <v>2013299</v>
      </c>
      <c r="D156" s="195" t="s">
        <v>307</v>
      </c>
      <c r="E156" s="207" t="s">
        <v>501</v>
      </c>
      <c r="F156" s="207" t="s">
        <v>502</v>
      </c>
      <c r="G156" s="208">
        <v>4000000</v>
      </c>
      <c r="H156" s="209"/>
      <c r="I156" s="216"/>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c r="FY156" s="165"/>
      <c r="FZ156" s="165"/>
      <c r="GA156" s="165"/>
      <c r="GB156" s="165"/>
      <c r="GC156" s="165"/>
      <c r="GD156" s="165"/>
      <c r="GE156" s="165"/>
      <c r="GF156" s="165"/>
      <c r="GG156" s="165"/>
      <c r="GH156" s="165"/>
      <c r="GI156" s="165"/>
      <c r="GJ156" s="165"/>
      <c r="GK156" s="165"/>
      <c r="GL156" s="165"/>
      <c r="GM156" s="165"/>
      <c r="GN156" s="165"/>
      <c r="GO156" s="165"/>
      <c r="GP156" s="165"/>
      <c r="GQ156" s="165"/>
      <c r="GR156" s="165"/>
      <c r="GS156" s="165"/>
      <c r="GT156" s="165"/>
      <c r="GU156" s="165"/>
      <c r="GV156" s="165"/>
      <c r="GW156" s="165"/>
      <c r="GX156" s="165"/>
      <c r="GY156" s="165"/>
      <c r="GZ156" s="165"/>
      <c r="HA156" s="165"/>
      <c r="HB156" s="165"/>
      <c r="HC156" s="165"/>
      <c r="HD156" s="165"/>
      <c r="HE156" s="165"/>
      <c r="HF156" s="165"/>
      <c r="HG156" s="165"/>
      <c r="HH156" s="165"/>
      <c r="HI156" s="165"/>
      <c r="HJ156" s="165"/>
      <c r="HK156" s="165"/>
      <c r="HL156" s="178"/>
      <c r="HM156" s="178"/>
      <c r="HN156" s="178"/>
      <c r="HO156" s="178"/>
      <c r="HP156" s="178"/>
      <c r="HQ156" s="178"/>
      <c r="HR156" s="178"/>
      <c r="HS156" s="178"/>
      <c r="HT156" s="178"/>
      <c r="HU156" s="178"/>
      <c r="HV156" s="178"/>
      <c r="HW156" s="178"/>
      <c r="HX156" s="178"/>
      <c r="HY156" s="178"/>
      <c r="HZ156" s="178"/>
      <c r="IA156" s="178"/>
      <c r="IB156" s="178"/>
      <c r="IC156" s="178"/>
      <c r="ID156" s="178"/>
      <c r="IE156" s="178"/>
      <c r="IF156" s="178"/>
      <c r="IG156" s="178"/>
      <c r="IH156" s="178"/>
      <c r="II156" s="178"/>
    </row>
    <row r="157" s="170" customFormat="1" ht="39" customHeight="1" spans="1:243">
      <c r="A157" s="195" t="s">
        <v>171</v>
      </c>
      <c r="B157" s="230" t="s">
        <v>172</v>
      </c>
      <c r="C157" s="206">
        <v>2120399</v>
      </c>
      <c r="D157" s="195" t="s">
        <v>503</v>
      </c>
      <c r="E157" s="207" t="s">
        <v>504</v>
      </c>
      <c r="F157" s="231" t="s">
        <v>505</v>
      </c>
      <c r="G157" s="232">
        <v>950000</v>
      </c>
      <c r="H157" s="233"/>
      <c r="I157" s="216"/>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c r="EP157" s="165"/>
      <c r="EQ157" s="165"/>
      <c r="ER157" s="165"/>
      <c r="ES157" s="165"/>
      <c r="ET157" s="165"/>
      <c r="EU157" s="165"/>
      <c r="EV157" s="165"/>
      <c r="EW157" s="165"/>
      <c r="EX157" s="165"/>
      <c r="EY157" s="165"/>
      <c r="EZ157" s="165"/>
      <c r="FA157" s="165"/>
      <c r="FB157" s="165"/>
      <c r="FC157" s="165"/>
      <c r="FD157" s="165"/>
      <c r="FE157" s="165"/>
      <c r="FF157" s="165"/>
      <c r="FG157" s="165"/>
      <c r="FH157" s="165"/>
      <c r="FI157" s="165"/>
      <c r="FJ157" s="165"/>
      <c r="FK157" s="165"/>
      <c r="FL157" s="165"/>
      <c r="FM157" s="165"/>
      <c r="FN157" s="165"/>
      <c r="FO157" s="165"/>
      <c r="FP157" s="165"/>
      <c r="FQ157" s="165"/>
      <c r="FR157" s="165"/>
      <c r="FS157" s="165"/>
      <c r="FT157" s="165"/>
      <c r="FU157" s="165"/>
      <c r="FV157" s="165"/>
      <c r="FW157" s="165"/>
      <c r="FX157" s="165"/>
      <c r="FY157" s="165"/>
      <c r="FZ157" s="165"/>
      <c r="GA157" s="165"/>
      <c r="GB157" s="165"/>
      <c r="GC157" s="165"/>
      <c r="GD157" s="165"/>
      <c r="GE157" s="165"/>
      <c r="GF157" s="165"/>
      <c r="GG157" s="165"/>
      <c r="GH157" s="165"/>
      <c r="GI157" s="165"/>
      <c r="GJ157" s="165"/>
      <c r="GK157" s="165"/>
      <c r="GL157" s="165"/>
      <c r="GM157" s="165"/>
      <c r="GN157" s="165"/>
      <c r="GO157" s="165"/>
      <c r="GP157" s="165"/>
      <c r="GQ157" s="165"/>
      <c r="GR157" s="165"/>
      <c r="GS157" s="165"/>
      <c r="GT157" s="165"/>
      <c r="GU157" s="165"/>
      <c r="GV157" s="165"/>
      <c r="GW157" s="165"/>
      <c r="GX157" s="165"/>
      <c r="GY157" s="165"/>
      <c r="GZ157" s="165"/>
      <c r="HA157" s="165"/>
      <c r="HB157" s="165"/>
      <c r="HC157" s="165"/>
      <c r="HD157" s="165"/>
      <c r="HE157" s="165"/>
      <c r="HF157" s="165"/>
      <c r="HG157" s="165"/>
      <c r="HH157" s="165"/>
      <c r="HI157" s="165"/>
      <c r="HJ157" s="165"/>
      <c r="HK157" s="165"/>
      <c r="HL157" s="178"/>
      <c r="HM157" s="178"/>
      <c r="HN157" s="178"/>
      <c r="HO157" s="178"/>
      <c r="HP157" s="178"/>
      <c r="HQ157" s="178"/>
      <c r="HR157" s="178"/>
      <c r="HS157" s="178"/>
      <c r="HT157" s="178"/>
      <c r="HU157" s="178"/>
      <c r="HV157" s="178"/>
      <c r="HW157" s="178"/>
      <c r="HX157" s="178"/>
      <c r="HY157" s="178"/>
      <c r="HZ157" s="178"/>
      <c r="IA157" s="178"/>
      <c r="IB157" s="178"/>
      <c r="IC157" s="178"/>
      <c r="ID157" s="178"/>
      <c r="IE157" s="178"/>
      <c r="IF157" s="178"/>
      <c r="IG157" s="178"/>
      <c r="IH157" s="178"/>
      <c r="II157" s="178"/>
    </row>
    <row r="158" s="170" customFormat="1" ht="39" customHeight="1" spans="1:243">
      <c r="A158" s="195" t="s">
        <v>190</v>
      </c>
      <c r="B158" s="195" t="s">
        <v>506</v>
      </c>
      <c r="C158" s="206">
        <v>2120501</v>
      </c>
      <c r="D158" s="195" t="s">
        <v>341</v>
      </c>
      <c r="E158" s="207" t="s">
        <v>507</v>
      </c>
      <c r="F158" s="207" t="s">
        <v>508</v>
      </c>
      <c r="G158" s="208">
        <v>918900</v>
      </c>
      <c r="H158" s="209"/>
      <c r="I158" s="216"/>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c r="EP158" s="165"/>
      <c r="EQ158" s="165"/>
      <c r="ER158" s="165"/>
      <c r="ES158" s="165"/>
      <c r="ET158" s="165"/>
      <c r="EU158" s="165"/>
      <c r="EV158" s="165"/>
      <c r="EW158" s="165"/>
      <c r="EX158" s="165"/>
      <c r="EY158" s="165"/>
      <c r="EZ158" s="165"/>
      <c r="FA158" s="165"/>
      <c r="FB158" s="165"/>
      <c r="FC158" s="165"/>
      <c r="FD158" s="165"/>
      <c r="FE158" s="165"/>
      <c r="FF158" s="165"/>
      <c r="FG158" s="165"/>
      <c r="FH158" s="165"/>
      <c r="FI158" s="165"/>
      <c r="FJ158" s="165"/>
      <c r="FK158" s="165"/>
      <c r="FL158" s="165"/>
      <c r="FM158" s="165"/>
      <c r="FN158" s="165"/>
      <c r="FO158" s="165"/>
      <c r="FP158" s="165"/>
      <c r="FQ158" s="165"/>
      <c r="FR158" s="165"/>
      <c r="FS158" s="165"/>
      <c r="FT158" s="165"/>
      <c r="FU158" s="165"/>
      <c r="FV158" s="165"/>
      <c r="FW158" s="165"/>
      <c r="FX158" s="165"/>
      <c r="FY158" s="165"/>
      <c r="FZ158" s="165"/>
      <c r="GA158" s="165"/>
      <c r="GB158" s="165"/>
      <c r="GC158" s="165"/>
      <c r="GD158" s="165"/>
      <c r="GE158" s="165"/>
      <c r="GF158" s="165"/>
      <c r="GG158" s="165"/>
      <c r="GH158" s="165"/>
      <c r="GI158" s="165"/>
      <c r="GJ158" s="165"/>
      <c r="GK158" s="165"/>
      <c r="GL158" s="165"/>
      <c r="GM158" s="165"/>
      <c r="GN158" s="165"/>
      <c r="GO158" s="165"/>
      <c r="GP158" s="165"/>
      <c r="GQ158" s="165"/>
      <c r="GR158" s="165"/>
      <c r="GS158" s="165"/>
      <c r="GT158" s="165"/>
      <c r="GU158" s="165"/>
      <c r="GV158" s="165"/>
      <c r="GW158" s="165"/>
      <c r="GX158" s="165"/>
      <c r="GY158" s="165"/>
      <c r="GZ158" s="165"/>
      <c r="HA158" s="165"/>
      <c r="HB158" s="165"/>
      <c r="HC158" s="165"/>
      <c r="HD158" s="165"/>
      <c r="HE158" s="165"/>
      <c r="HF158" s="165"/>
      <c r="HG158" s="165"/>
      <c r="HH158" s="165"/>
      <c r="HI158" s="165"/>
      <c r="HJ158" s="165"/>
      <c r="HK158" s="165"/>
      <c r="HL158" s="178"/>
      <c r="HM158" s="178"/>
      <c r="HN158" s="178"/>
      <c r="HO158" s="178"/>
      <c r="HP158" s="178"/>
      <c r="HQ158" s="178"/>
      <c r="HR158" s="178"/>
      <c r="HS158" s="178"/>
      <c r="HT158" s="178"/>
      <c r="HU158" s="178"/>
      <c r="HV158" s="178"/>
      <c r="HW158" s="178"/>
      <c r="HX158" s="178"/>
      <c r="HY158" s="178"/>
      <c r="HZ158" s="178"/>
      <c r="IA158" s="178"/>
      <c r="IB158" s="178"/>
      <c r="IC158" s="178"/>
      <c r="ID158" s="178"/>
      <c r="IE158" s="178"/>
      <c r="IF158" s="178"/>
      <c r="IG158" s="178"/>
      <c r="IH158" s="178"/>
      <c r="II158" s="178"/>
    </row>
    <row r="159" s="170" customFormat="1" ht="39" customHeight="1" spans="1:243">
      <c r="A159" s="195" t="s">
        <v>197</v>
      </c>
      <c r="B159" s="195" t="s">
        <v>217</v>
      </c>
      <c r="C159" s="206">
        <v>2120501</v>
      </c>
      <c r="D159" s="195" t="s">
        <v>341</v>
      </c>
      <c r="E159" s="207" t="s">
        <v>509</v>
      </c>
      <c r="F159" s="207" t="s">
        <v>510</v>
      </c>
      <c r="G159" s="208">
        <v>2193009.5</v>
      </c>
      <c r="H159" s="209"/>
      <c r="I159" s="216"/>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c r="EM159" s="165"/>
      <c r="EN159" s="165"/>
      <c r="EO159" s="165"/>
      <c r="EP159" s="165"/>
      <c r="EQ159" s="165"/>
      <c r="ER159" s="165"/>
      <c r="ES159" s="165"/>
      <c r="ET159" s="165"/>
      <c r="EU159" s="165"/>
      <c r="EV159" s="165"/>
      <c r="EW159" s="165"/>
      <c r="EX159" s="165"/>
      <c r="EY159" s="165"/>
      <c r="EZ159" s="165"/>
      <c r="FA159" s="165"/>
      <c r="FB159" s="165"/>
      <c r="FC159" s="165"/>
      <c r="FD159" s="165"/>
      <c r="FE159" s="165"/>
      <c r="FF159" s="165"/>
      <c r="FG159" s="165"/>
      <c r="FH159" s="165"/>
      <c r="FI159" s="165"/>
      <c r="FJ159" s="165"/>
      <c r="FK159" s="165"/>
      <c r="FL159" s="165"/>
      <c r="FM159" s="165"/>
      <c r="FN159" s="165"/>
      <c r="FO159" s="165"/>
      <c r="FP159" s="165"/>
      <c r="FQ159" s="165"/>
      <c r="FR159" s="165"/>
      <c r="FS159" s="165"/>
      <c r="FT159" s="165"/>
      <c r="FU159" s="165"/>
      <c r="FV159" s="165"/>
      <c r="FW159" s="165"/>
      <c r="FX159" s="165"/>
      <c r="FY159" s="165"/>
      <c r="FZ159" s="165"/>
      <c r="GA159" s="165"/>
      <c r="GB159" s="165"/>
      <c r="GC159" s="165"/>
      <c r="GD159" s="165"/>
      <c r="GE159" s="165"/>
      <c r="GF159" s="165"/>
      <c r="GG159" s="165"/>
      <c r="GH159" s="165"/>
      <c r="GI159" s="165"/>
      <c r="GJ159" s="165"/>
      <c r="GK159" s="165"/>
      <c r="GL159" s="165"/>
      <c r="GM159" s="165"/>
      <c r="GN159" s="165"/>
      <c r="GO159" s="165"/>
      <c r="GP159" s="165"/>
      <c r="GQ159" s="165"/>
      <c r="GR159" s="165"/>
      <c r="GS159" s="165"/>
      <c r="GT159" s="165"/>
      <c r="GU159" s="165"/>
      <c r="GV159" s="165"/>
      <c r="GW159" s="165"/>
      <c r="GX159" s="165"/>
      <c r="GY159" s="165"/>
      <c r="GZ159" s="165"/>
      <c r="HA159" s="165"/>
      <c r="HB159" s="165"/>
      <c r="HC159" s="165"/>
      <c r="HD159" s="165"/>
      <c r="HE159" s="165"/>
      <c r="HF159" s="165"/>
      <c r="HG159" s="165"/>
      <c r="HH159" s="165"/>
      <c r="HI159" s="165"/>
      <c r="HJ159" s="165"/>
      <c r="HK159" s="165"/>
      <c r="HL159" s="178"/>
      <c r="HM159" s="178"/>
      <c r="HN159" s="178"/>
      <c r="HO159" s="178"/>
      <c r="HP159" s="178"/>
      <c r="HQ159" s="178"/>
      <c r="HR159" s="178"/>
      <c r="HS159" s="178"/>
      <c r="HT159" s="178"/>
      <c r="HU159" s="178"/>
      <c r="HV159" s="178"/>
      <c r="HW159" s="178"/>
      <c r="HX159" s="178"/>
      <c r="HY159" s="178"/>
      <c r="HZ159" s="178"/>
      <c r="IA159" s="178"/>
      <c r="IB159" s="178"/>
      <c r="IC159" s="178"/>
      <c r="ID159" s="178"/>
      <c r="IE159" s="178"/>
      <c r="IF159" s="178"/>
      <c r="IG159" s="178"/>
      <c r="IH159" s="178"/>
      <c r="II159" s="178"/>
    </row>
    <row r="160" s="170" customFormat="1" ht="39" customHeight="1" spans="1:243">
      <c r="A160" s="195" t="s">
        <v>216</v>
      </c>
      <c r="B160" s="195" t="s">
        <v>380</v>
      </c>
      <c r="C160" s="206">
        <v>2120501</v>
      </c>
      <c r="D160" s="195" t="s">
        <v>341</v>
      </c>
      <c r="E160" s="207" t="s">
        <v>511</v>
      </c>
      <c r="F160" s="207" t="s">
        <v>512</v>
      </c>
      <c r="G160" s="208">
        <v>500000</v>
      </c>
      <c r="H160" s="209"/>
      <c r="I160" s="216"/>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c r="EM160" s="165"/>
      <c r="EN160" s="165"/>
      <c r="EO160" s="165"/>
      <c r="EP160" s="165"/>
      <c r="EQ160" s="165"/>
      <c r="ER160" s="165"/>
      <c r="ES160" s="165"/>
      <c r="ET160" s="165"/>
      <c r="EU160" s="165"/>
      <c r="EV160" s="165"/>
      <c r="EW160" s="165"/>
      <c r="EX160" s="165"/>
      <c r="EY160" s="165"/>
      <c r="EZ160" s="165"/>
      <c r="FA160" s="165"/>
      <c r="FB160" s="165"/>
      <c r="FC160" s="165"/>
      <c r="FD160" s="165"/>
      <c r="FE160" s="165"/>
      <c r="FF160" s="165"/>
      <c r="FG160" s="165"/>
      <c r="FH160" s="165"/>
      <c r="FI160" s="165"/>
      <c r="FJ160" s="165"/>
      <c r="FK160" s="165"/>
      <c r="FL160" s="165"/>
      <c r="FM160" s="165"/>
      <c r="FN160" s="165"/>
      <c r="FO160" s="165"/>
      <c r="FP160" s="165"/>
      <c r="FQ160" s="165"/>
      <c r="FR160" s="165"/>
      <c r="FS160" s="165"/>
      <c r="FT160" s="165"/>
      <c r="FU160" s="165"/>
      <c r="FV160" s="165"/>
      <c r="FW160" s="165"/>
      <c r="FX160" s="165"/>
      <c r="FY160" s="165"/>
      <c r="FZ160" s="165"/>
      <c r="GA160" s="165"/>
      <c r="GB160" s="165"/>
      <c r="GC160" s="165"/>
      <c r="GD160" s="165"/>
      <c r="GE160" s="165"/>
      <c r="GF160" s="165"/>
      <c r="GG160" s="165"/>
      <c r="GH160" s="165"/>
      <c r="GI160" s="165"/>
      <c r="GJ160" s="165"/>
      <c r="GK160" s="165"/>
      <c r="GL160" s="165"/>
      <c r="GM160" s="165"/>
      <c r="GN160" s="165"/>
      <c r="GO160" s="165"/>
      <c r="GP160" s="165"/>
      <c r="GQ160" s="165"/>
      <c r="GR160" s="165"/>
      <c r="GS160" s="165"/>
      <c r="GT160" s="165"/>
      <c r="GU160" s="165"/>
      <c r="GV160" s="165"/>
      <c r="GW160" s="165"/>
      <c r="GX160" s="165"/>
      <c r="GY160" s="165"/>
      <c r="GZ160" s="165"/>
      <c r="HA160" s="165"/>
      <c r="HB160" s="165"/>
      <c r="HC160" s="165"/>
      <c r="HD160" s="165"/>
      <c r="HE160" s="165"/>
      <c r="HF160" s="165"/>
      <c r="HG160" s="165"/>
      <c r="HH160" s="165"/>
      <c r="HI160" s="165"/>
      <c r="HJ160" s="165"/>
      <c r="HK160" s="165"/>
      <c r="HL160" s="178"/>
      <c r="HM160" s="178"/>
      <c r="HN160" s="178"/>
      <c r="HO160" s="178"/>
      <c r="HP160" s="178"/>
      <c r="HQ160" s="178"/>
      <c r="HR160" s="178"/>
      <c r="HS160" s="178"/>
      <c r="HT160" s="178"/>
      <c r="HU160" s="178"/>
      <c r="HV160" s="178"/>
      <c r="HW160" s="178"/>
      <c r="HX160" s="178"/>
      <c r="HY160" s="178"/>
      <c r="HZ160" s="178"/>
      <c r="IA160" s="178"/>
      <c r="IB160" s="178"/>
      <c r="IC160" s="178"/>
      <c r="ID160" s="178"/>
      <c r="IE160" s="178"/>
      <c r="IF160" s="178"/>
      <c r="IG160" s="178"/>
      <c r="IH160" s="178"/>
      <c r="II160" s="178"/>
    </row>
    <row r="161" s="170" customFormat="1" ht="39" customHeight="1" spans="1:243">
      <c r="A161" s="195" t="s">
        <v>216</v>
      </c>
      <c r="B161" s="195" t="s">
        <v>380</v>
      </c>
      <c r="C161" s="206">
        <v>2120501</v>
      </c>
      <c r="D161" s="195" t="s">
        <v>341</v>
      </c>
      <c r="E161" s="207" t="s">
        <v>511</v>
      </c>
      <c r="F161" s="207" t="s">
        <v>513</v>
      </c>
      <c r="G161" s="208">
        <v>500000</v>
      </c>
      <c r="H161" s="209"/>
      <c r="I161" s="216"/>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c r="EP161" s="165"/>
      <c r="EQ161" s="165"/>
      <c r="ER161" s="165"/>
      <c r="ES161" s="165"/>
      <c r="ET161" s="165"/>
      <c r="EU161" s="165"/>
      <c r="EV161" s="165"/>
      <c r="EW161" s="165"/>
      <c r="EX161" s="165"/>
      <c r="EY161" s="165"/>
      <c r="EZ161" s="165"/>
      <c r="FA161" s="165"/>
      <c r="FB161" s="165"/>
      <c r="FC161" s="165"/>
      <c r="FD161" s="165"/>
      <c r="FE161" s="165"/>
      <c r="FF161" s="165"/>
      <c r="FG161" s="165"/>
      <c r="FH161" s="165"/>
      <c r="FI161" s="165"/>
      <c r="FJ161" s="165"/>
      <c r="FK161" s="165"/>
      <c r="FL161" s="165"/>
      <c r="FM161" s="165"/>
      <c r="FN161" s="165"/>
      <c r="FO161" s="165"/>
      <c r="FP161" s="165"/>
      <c r="FQ161" s="165"/>
      <c r="FR161" s="165"/>
      <c r="FS161" s="165"/>
      <c r="FT161" s="165"/>
      <c r="FU161" s="165"/>
      <c r="FV161" s="165"/>
      <c r="FW161" s="165"/>
      <c r="FX161" s="165"/>
      <c r="FY161" s="165"/>
      <c r="FZ161" s="165"/>
      <c r="GA161" s="165"/>
      <c r="GB161" s="165"/>
      <c r="GC161" s="165"/>
      <c r="GD161" s="165"/>
      <c r="GE161" s="165"/>
      <c r="GF161" s="165"/>
      <c r="GG161" s="165"/>
      <c r="GH161" s="165"/>
      <c r="GI161" s="165"/>
      <c r="GJ161" s="165"/>
      <c r="GK161" s="165"/>
      <c r="GL161" s="165"/>
      <c r="GM161" s="165"/>
      <c r="GN161" s="165"/>
      <c r="GO161" s="165"/>
      <c r="GP161" s="165"/>
      <c r="GQ161" s="165"/>
      <c r="GR161" s="165"/>
      <c r="GS161" s="165"/>
      <c r="GT161" s="165"/>
      <c r="GU161" s="165"/>
      <c r="GV161" s="165"/>
      <c r="GW161" s="165"/>
      <c r="GX161" s="165"/>
      <c r="GY161" s="165"/>
      <c r="GZ161" s="165"/>
      <c r="HA161" s="165"/>
      <c r="HB161" s="165"/>
      <c r="HC161" s="165"/>
      <c r="HD161" s="165"/>
      <c r="HE161" s="165"/>
      <c r="HF161" s="165"/>
      <c r="HG161" s="165"/>
      <c r="HH161" s="165"/>
      <c r="HI161" s="165"/>
      <c r="HJ161" s="165"/>
      <c r="HK161" s="165"/>
      <c r="HL161" s="178"/>
      <c r="HM161" s="178"/>
      <c r="HN161" s="178"/>
      <c r="HO161" s="178"/>
      <c r="HP161" s="178"/>
      <c r="HQ161" s="178"/>
      <c r="HR161" s="178"/>
      <c r="HS161" s="178"/>
      <c r="HT161" s="178"/>
      <c r="HU161" s="178"/>
      <c r="HV161" s="178"/>
      <c r="HW161" s="178"/>
      <c r="HX161" s="178"/>
      <c r="HY161" s="178"/>
      <c r="HZ161" s="178"/>
      <c r="IA161" s="178"/>
      <c r="IB161" s="178"/>
      <c r="IC161" s="178"/>
      <c r="ID161" s="178"/>
      <c r="IE161" s="178"/>
      <c r="IF161" s="178"/>
      <c r="IG161" s="178"/>
      <c r="IH161" s="178"/>
      <c r="II161" s="178"/>
    </row>
    <row r="162" s="170" customFormat="1" ht="39" customHeight="1" spans="1:243">
      <c r="A162" s="195" t="s">
        <v>216</v>
      </c>
      <c r="B162" s="195" t="s">
        <v>382</v>
      </c>
      <c r="C162" s="206">
        <v>2120501</v>
      </c>
      <c r="D162" s="195" t="s">
        <v>341</v>
      </c>
      <c r="E162" s="207" t="s">
        <v>511</v>
      </c>
      <c r="F162" s="207" t="s">
        <v>514</v>
      </c>
      <c r="G162" s="208">
        <v>500000</v>
      </c>
      <c r="H162" s="209"/>
      <c r="I162" s="216"/>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c r="EM162" s="165"/>
      <c r="EN162" s="165"/>
      <c r="EO162" s="165"/>
      <c r="EP162" s="165"/>
      <c r="EQ162" s="165"/>
      <c r="ER162" s="165"/>
      <c r="ES162" s="165"/>
      <c r="ET162" s="165"/>
      <c r="EU162" s="165"/>
      <c r="EV162" s="165"/>
      <c r="EW162" s="165"/>
      <c r="EX162" s="165"/>
      <c r="EY162" s="165"/>
      <c r="EZ162" s="165"/>
      <c r="FA162" s="165"/>
      <c r="FB162" s="165"/>
      <c r="FC162" s="165"/>
      <c r="FD162" s="165"/>
      <c r="FE162" s="165"/>
      <c r="FF162" s="165"/>
      <c r="FG162" s="165"/>
      <c r="FH162" s="165"/>
      <c r="FI162" s="165"/>
      <c r="FJ162" s="165"/>
      <c r="FK162" s="165"/>
      <c r="FL162" s="165"/>
      <c r="FM162" s="165"/>
      <c r="FN162" s="165"/>
      <c r="FO162" s="165"/>
      <c r="FP162" s="165"/>
      <c r="FQ162" s="165"/>
      <c r="FR162" s="165"/>
      <c r="FS162" s="165"/>
      <c r="FT162" s="165"/>
      <c r="FU162" s="165"/>
      <c r="FV162" s="165"/>
      <c r="FW162" s="165"/>
      <c r="FX162" s="165"/>
      <c r="FY162" s="165"/>
      <c r="FZ162" s="165"/>
      <c r="GA162" s="165"/>
      <c r="GB162" s="165"/>
      <c r="GC162" s="165"/>
      <c r="GD162" s="165"/>
      <c r="GE162" s="165"/>
      <c r="GF162" s="165"/>
      <c r="GG162" s="165"/>
      <c r="GH162" s="165"/>
      <c r="GI162" s="165"/>
      <c r="GJ162" s="165"/>
      <c r="GK162" s="165"/>
      <c r="GL162" s="165"/>
      <c r="GM162" s="165"/>
      <c r="GN162" s="165"/>
      <c r="GO162" s="165"/>
      <c r="GP162" s="165"/>
      <c r="GQ162" s="165"/>
      <c r="GR162" s="165"/>
      <c r="GS162" s="165"/>
      <c r="GT162" s="165"/>
      <c r="GU162" s="165"/>
      <c r="GV162" s="165"/>
      <c r="GW162" s="165"/>
      <c r="GX162" s="165"/>
      <c r="GY162" s="165"/>
      <c r="GZ162" s="165"/>
      <c r="HA162" s="165"/>
      <c r="HB162" s="165"/>
      <c r="HC162" s="165"/>
      <c r="HD162" s="165"/>
      <c r="HE162" s="165"/>
      <c r="HF162" s="165"/>
      <c r="HG162" s="165"/>
      <c r="HH162" s="165"/>
      <c r="HI162" s="165"/>
      <c r="HJ162" s="165"/>
      <c r="HK162" s="165"/>
      <c r="HL162" s="178"/>
      <c r="HM162" s="178"/>
      <c r="HN162" s="178"/>
      <c r="HO162" s="178"/>
      <c r="HP162" s="178"/>
      <c r="HQ162" s="178"/>
      <c r="HR162" s="178"/>
      <c r="HS162" s="178"/>
      <c r="HT162" s="178"/>
      <c r="HU162" s="178"/>
      <c r="HV162" s="178"/>
      <c r="HW162" s="178"/>
      <c r="HX162" s="178"/>
      <c r="HY162" s="178"/>
      <c r="HZ162" s="178"/>
      <c r="IA162" s="178"/>
      <c r="IB162" s="178"/>
      <c r="IC162" s="178"/>
      <c r="ID162" s="178"/>
      <c r="IE162" s="178"/>
      <c r="IF162" s="178"/>
      <c r="IG162" s="178"/>
      <c r="IH162" s="178"/>
      <c r="II162" s="178"/>
    </row>
    <row r="163" s="170" customFormat="1" ht="39" customHeight="1" spans="1:243">
      <c r="A163" s="195" t="s">
        <v>216</v>
      </c>
      <c r="B163" s="195" t="s">
        <v>382</v>
      </c>
      <c r="C163" s="206">
        <v>2120501</v>
      </c>
      <c r="D163" s="195" t="s">
        <v>341</v>
      </c>
      <c r="E163" s="207" t="s">
        <v>511</v>
      </c>
      <c r="F163" s="207" t="s">
        <v>515</v>
      </c>
      <c r="G163" s="208">
        <v>170000</v>
      </c>
      <c r="H163" s="209"/>
      <c r="I163" s="216"/>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c r="EH163" s="165"/>
      <c r="EI163" s="165"/>
      <c r="EJ163" s="165"/>
      <c r="EK163" s="165"/>
      <c r="EL163" s="165"/>
      <c r="EM163" s="165"/>
      <c r="EN163" s="165"/>
      <c r="EO163" s="165"/>
      <c r="EP163" s="165"/>
      <c r="EQ163" s="165"/>
      <c r="ER163" s="165"/>
      <c r="ES163" s="165"/>
      <c r="ET163" s="165"/>
      <c r="EU163" s="165"/>
      <c r="EV163" s="165"/>
      <c r="EW163" s="165"/>
      <c r="EX163" s="165"/>
      <c r="EY163" s="165"/>
      <c r="EZ163" s="165"/>
      <c r="FA163" s="165"/>
      <c r="FB163" s="165"/>
      <c r="FC163" s="165"/>
      <c r="FD163" s="165"/>
      <c r="FE163" s="165"/>
      <c r="FF163" s="165"/>
      <c r="FG163" s="165"/>
      <c r="FH163" s="165"/>
      <c r="FI163" s="165"/>
      <c r="FJ163" s="165"/>
      <c r="FK163" s="165"/>
      <c r="FL163" s="165"/>
      <c r="FM163" s="165"/>
      <c r="FN163" s="165"/>
      <c r="FO163" s="165"/>
      <c r="FP163" s="165"/>
      <c r="FQ163" s="165"/>
      <c r="FR163" s="165"/>
      <c r="FS163" s="165"/>
      <c r="FT163" s="165"/>
      <c r="FU163" s="165"/>
      <c r="FV163" s="165"/>
      <c r="FW163" s="165"/>
      <c r="FX163" s="165"/>
      <c r="FY163" s="165"/>
      <c r="FZ163" s="165"/>
      <c r="GA163" s="165"/>
      <c r="GB163" s="165"/>
      <c r="GC163" s="165"/>
      <c r="GD163" s="165"/>
      <c r="GE163" s="165"/>
      <c r="GF163" s="165"/>
      <c r="GG163" s="165"/>
      <c r="GH163" s="165"/>
      <c r="GI163" s="165"/>
      <c r="GJ163" s="165"/>
      <c r="GK163" s="165"/>
      <c r="GL163" s="165"/>
      <c r="GM163" s="165"/>
      <c r="GN163" s="165"/>
      <c r="GO163" s="165"/>
      <c r="GP163" s="165"/>
      <c r="GQ163" s="165"/>
      <c r="GR163" s="165"/>
      <c r="GS163" s="165"/>
      <c r="GT163" s="165"/>
      <c r="GU163" s="165"/>
      <c r="GV163" s="165"/>
      <c r="GW163" s="165"/>
      <c r="GX163" s="165"/>
      <c r="GY163" s="165"/>
      <c r="GZ163" s="165"/>
      <c r="HA163" s="165"/>
      <c r="HB163" s="165"/>
      <c r="HC163" s="165"/>
      <c r="HD163" s="165"/>
      <c r="HE163" s="165"/>
      <c r="HF163" s="165"/>
      <c r="HG163" s="165"/>
      <c r="HH163" s="165"/>
      <c r="HI163" s="165"/>
      <c r="HJ163" s="165"/>
      <c r="HK163" s="165"/>
      <c r="HL163" s="178"/>
      <c r="HM163" s="178"/>
      <c r="HN163" s="178"/>
      <c r="HO163" s="178"/>
      <c r="HP163" s="178"/>
      <c r="HQ163" s="178"/>
      <c r="HR163" s="178"/>
      <c r="HS163" s="178"/>
      <c r="HT163" s="178"/>
      <c r="HU163" s="178"/>
      <c r="HV163" s="178"/>
      <c r="HW163" s="178"/>
      <c r="HX163" s="178"/>
      <c r="HY163" s="178"/>
      <c r="HZ163" s="178"/>
      <c r="IA163" s="178"/>
      <c r="IB163" s="178"/>
      <c r="IC163" s="178"/>
      <c r="ID163" s="178"/>
      <c r="IE163" s="178"/>
      <c r="IF163" s="178"/>
      <c r="IG163" s="178"/>
      <c r="IH163" s="178"/>
      <c r="II163" s="178"/>
    </row>
    <row r="164" s="170" customFormat="1" ht="39" customHeight="1" spans="1:243">
      <c r="A164" s="195" t="s">
        <v>216</v>
      </c>
      <c r="B164" s="195" t="s">
        <v>516</v>
      </c>
      <c r="C164" s="206">
        <v>2120501</v>
      </c>
      <c r="D164" s="195" t="s">
        <v>341</v>
      </c>
      <c r="E164" s="207" t="s">
        <v>511</v>
      </c>
      <c r="F164" s="207" t="s">
        <v>517</v>
      </c>
      <c r="G164" s="208">
        <v>36000000</v>
      </c>
      <c r="H164" s="209"/>
      <c r="I164" s="216"/>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5"/>
      <c r="EI164" s="165"/>
      <c r="EJ164" s="165"/>
      <c r="EK164" s="165"/>
      <c r="EL164" s="165"/>
      <c r="EM164" s="165"/>
      <c r="EN164" s="165"/>
      <c r="EO164" s="165"/>
      <c r="EP164" s="165"/>
      <c r="EQ164" s="165"/>
      <c r="ER164" s="165"/>
      <c r="ES164" s="165"/>
      <c r="ET164" s="165"/>
      <c r="EU164" s="165"/>
      <c r="EV164" s="165"/>
      <c r="EW164" s="165"/>
      <c r="EX164" s="165"/>
      <c r="EY164" s="165"/>
      <c r="EZ164" s="165"/>
      <c r="FA164" s="165"/>
      <c r="FB164" s="165"/>
      <c r="FC164" s="165"/>
      <c r="FD164" s="165"/>
      <c r="FE164" s="165"/>
      <c r="FF164" s="165"/>
      <c r="FG164" s="165"/>
      <c r="FH164" s="165"/>
      <c r="FI164" s="165"/>
      <c r="FJ164" s="165"/>
      <c r="FK164" s="165"/>
      <c r="FL164" s="165"/>
      <c r="FM164" s="165"/>
      <c r="FN164" s="165"/>
      <c r="FO164" s="165"/>
      <c r="FP164" s="165"/>
      <c r="FQ164" s="165"/>
      <c r="FR164" s="165"/>
      <c r="FS164" s="165"/>
      <c r="FT164" s="165"/>
      <c r="FU164" s="165"/>
      <c r="FV164" s="165"/>
      <c r="FW164" s="165"/>
      <c r="FX164" s="165"/>
      <c r="FY164" s="165"/>
      <c r="FZ164" s="165"/>
      <c r="GA164" s="165"/>
      <c r="GB164" s="165"/>
      <c r="GC164" s="165"/>
      <c r="GD164" s="165"/>
      <c r="GE164" s="165"/>
      <c r="GF164" s="165"/>
      <c r="GG164" s="165"/>
      <c r="GH164" s="165"/>
      <c r="GI164" s="165"/>
      <c r="GJ164" s="165"/>
      <c r="GK164" s="165"/>
      <c r="GL164" s="165"/>
      <c r="GM164" s="165"/>
      <c r="GN164" s="165"/>
      <c r="GO164" s="165"/>
      <c r="GP164" s="165"/>
      <c r="GQ164" s="165"/>
      <c r="GR164" s="165"/>
      <c r="GS164" s="165"/>
      <c r="GT164" s="165"/>
      <c r="GU164" s="165"/>
      <c r="GV164" s="165"/>
      <c r="GW164" s="165"/>
      <c r="GX164" s="165"/>
      <c r="GY164" s="165"/>
      <c r="GZ164" s="165"/>
      <c r="HA164" s="165"/>
      <c r="HB164" s="165"/>
      <c r="HC164" s="165"/>
      <c r="HD164" s="165"/>
      <c r="HE164" s="165"/>
      <c r="HF164" s="165"/>
      <c r="HG164" s="165"/>
      <c r="HH164" s="165"/>
      <c r="HI164" s="165"/>
      <c r="HJ164" s="165"/>
      <c r="HK164" s="165"/>
      <c r="HL164" s="178"/>
      <c r="HM164" s="178"/>
      <c r="HN164" s="178"/>
      <c r="HO164" s="178"/>
      <c r="HP164" s="178"/>
      <c r="HQ164" s="178"/>
      <c r="HR164" s="178"/>
      <c r="HS164" s="178"/>
      <c r="HT164" s="178"/>
      <c r="HU164" s="178"/>
      <c r="HV164" s="178"/>
      <c r="HW164" s="178"/>
      <c r="HX164" s="178"/>
      <c r="HY164" s="178"/>
      <c r="HZ164" s="178"/>
      <c r="IA164" s="178"/>
      <c r="IB164" s="178"/>
      <c r="IC164" s="178"/>
      <c r="ID164" s="178"/>
      <c r="IE164" s="178"/>
      <c r="IF164" s="178"/>
      <c r="IG164" s="178"/>
      <c r="IH164" s="178"/>
      <c r="II164" s="178"/>
    </row>
    <row r="165" s="170" customFormat="1" ht="39" customHeight="1" spans="1:243">
      <c r="A165" s="195" t="s">
        <v>216</v>
      </c>
      <c r="B165" s="195" t="s">
        <v>493</v>
      </c>
      <c r="C165" s="206">
        <v>2120501</v>
      </c>
      <c r="D165" s="195" t="s">
        <v>341</v>
      </c>
      <c r="E165" s="207" t="s">
        <v>511</v>
      </c>
      <c r="F165" s="207" t="s">
        <v>518</v>
      </c>
      <c r="G165" s="208">
        <v>1760000</v>
      </c>
      <c r="H165" s="209"/>
      <c r="I165" s="216"/>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5"/>
      <c r="EI165" s="165"/>
      <c r="EJ165" s="165"/>
      <c r="EK165" s="165"/>
      <c r="EL165" s="165"/>
      <c r="EM165" s="165"/>
      <c r="EN165" s="165"/>
      <c r="EO165" s="165"/>
      <c r="EP165" s="165"/>
      <c r="EQ165" s="165"/>
      <c r="ER165" s="165"/>
      <c r="ES165" s="165"/>
      <c r="ET165" s="165"/>
      <c r="EU165" s="165"/>
      <c r="EV165" s="165"/>
      <c r="EW165" s="165"/>
      <c r="EX165" s="165"/>
      <c r="EY165" s="165"/>
      <c r="EZ165" s="165"/>
      <c r="FA165" s="165"/>
      <c r="FB165" s="165"/>
      <c r="FC165" s="165"/>
      <c r="FD165" s="165"/>
      <c r="FE165" s="165"/>
      <c r="FF165" s="165"/>
      <c r="FG165" s="165"/>
      <c r="FH165" s="165"/>
      <c r="FI165" s="165"/>
      <c r="FJ165" s="165"/>
      <c r="FK165" s="165"/>
      <c r="FL165" s="165"/>
      <c r="FM165" s="165"/>
      <c r="FN165" s="165"/>
      <c r="FO165" s="165"/>
      <c r="FP165" s="165"/>
      <c r="FQ165" s="165"/>
      <c r="FR165" s="165"/>
      <c r="FS165" s="165"/>
      <c r="FT165" s="165"/>
      <c r="FU165" s="165"/>
      <c r="FV165" s="165"/>
      <c r="FW165" s="165"/>
      <c r="FX165" s="165"/>
      <c r="FY165" s="165"/>
      <c r="FZ165" s="165"/>
      <c r="GA165" s="165"/>
      <c r="GB165" s="165"/>
      <c r="GC165" s="165"/>
      <c r="GD165" s="165"/>
      <c r="GE165" s="165"/>
      <c r="GF165" s="165"/>
      <c r="GG165" s="165"/>
      <c r="GH165" s="165"/>
      <c r="GI165" s="165"/>
      <c r="GJ165" s="165"/>
      <c r="GK165" s="165"/>
      <c r="GL165" s="165"/>
      <c r="GM165" s="165"/>
      <c r="GN165" s="165"/>
      <c r="GO165" s="165"/>
      <c r="GP165" s="165"/>
      <c r="GQ165" s="165"/>
      <c r="GR165" s="165"/>
      <c r="GS165" s="165"/>
      <c r="GT165" s="165"/>
      <c r="GU165" s="165"/>
      <c r="GV165" s="165"/>
      <c r="GW165" s="165"/>
      <c r="GX165" s="165"/>
      <c r="GY165" s="165"/>
      <c r="GZ165" s="165"/>
      <c r="HA165" s="165"/>
      <c r="HB165" s="165"/>
      <c r="HC165" s="165"/>
      <c r="HD165" s="165"/>
      <c r="HE165" s="165"/>
      <c r="HF165" s="165"/>
      <c r="HG165" s="165"/>
      <c r="HH165" s="165"/>
      <c r="HI165" s="165"/>
      <c r="HJ165" s="165"/>
      <c r="HK165" s="165"/>
      <c r="HL165" s="178"/>
      <c r="HM165" s="178"/>
      <c r="HN165" s="178"/>
      <c r="HO165" s="178"/>
      <c r="HP165" s="178"/>
      <c r="HQ165" s="178"/>
      <c r="HR165" s="178"/>
      <c r="HS165" s="178"/>
      <c r="HT165" s="178"/>
      <c r="HU165" s="178"/>
      <c r="HV165" s="178"/>
      <c r="HW165" s="178"/>
      <c r="HX165" s="178"/>
      <c r="HY165" s="178"/>
      <c r="HZ165" s="178"/>
      <c r="IA165" s="178"/>
      <c r="IB165" s="178"/>
      <c r="IC165" s="178"/>
      <c r="ID165" s="178"/>
      <c r="IE165" s="178"/>
      <c r="IF165" s="178"/>
      <c r="IG165" s="178"/>
      <c r="IH165" s="178"/>
      <c r="II165" s="178"/>
    </row>
    <row r="166" s="170" customFormat="1" ht="39" customHeight="1" spans="1:243">
      <c r="A166" s="195" t="s">
        <v>216</v>
      </c>
      <c r="B166" s="195" t="s">
        <v>519</v>
      </c>
      <c r="C166" s="206">
        <v>2120501</v>
      </c>
      <c r="D166" s="195" t="s">
        <v>341</v>
      </c>
      <c r="E166" s="207" t="s">
        <v>511</v>
      </c>
      <c r="F166" s="207" t="s">
        <v>520</v>
      </c>
      <c r="G166" s="208">
        <v>100000</v>
      </c>
      <c r="H166" s="209"/>
      <c r="I166" s="216"/>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c r="EM166" s="165"/>
      <c r="EN166" s="165"/>
      <c r="EO166" s="165"/>
      <c r="EP166" s="165"/>
      <c r="EQ166" s="165"/>
      <c r="ER166" s="165"/>
      <c r="ES166" s="165"/>
      <c r="ET166" s="165"/>
      <c r="EU166" s="165"/>
      <c r="EV166" s="165"/>
      <c r="EW166" s="165"/>
      <c r="EX166" s="165"/>
      <c r="EY166" s="165"/>
      <c r="EZ166" s="165"/>
      <c r="FA166" s="165"/>
      <c r="FB166" s="165"/>
      <c r="FC166" s="165"/>
      <c r="FD166" s="165"/>
      <c r="FE166" s="165"/>
      <c r="FF166" s="165"/>
      <c r="FG166" s="165"/>
      <c r="FH166" s="165"/>
      <c r="FI166" s="165"/>
      <c r="FJ166" s="165"/>
      <c r="FK166" s="165"/>
      <c r="FL166" s="165"/>
      <c r="FM166" s="165"/>
      <c r="FN166" s="165"/>
      <c r="FO166" s="165"/>
      <c r="FP166" s="165"/>
      <c r="FQ166" s="165"/>
      <c r="FR166" s="165"/>
      <c r="FS166" s="165"/>
      <c r="FT166" s="165"/>
      <c r="FU166" s="165"/>
      <c r="FV166" s="165"/>
      <c r="FW166" s="165"/>
      <c r="FX166" s="165"/>
      <c r="FY166" s="165"/>
      <c r="FZ166" s="165"/>
      <c r="GA166" s="165"/>
      <c r="GB166" s="165"/>
      <c r="GC166" s="165"/>
      <c r="GD166" s="165"/>
      <c r="GE166" s="165"/>
      <c r="GF166" s="165"/>
      <c r="GG166" s="165"/>
      <c r="GH166" s="165"/>
      <c r="GI166" s="165"/>
      <c r="GJ166" s="165"/>
      <c r="GK166" s="165"/>
      <c r="GL166" s="165"/>
      <c r="GM166" s="165"/>
      <c r="GN166" s="165"/>
      <c r="GO166" s="165"/>
      <c r="GP166" s="165"/>
      <c r="GQ166" s="165"/>
      <c r="GR166" s="165"/>
      <c r="GS166" s="165"/>
      <c r="GT166" s="165"/>
      <c r="GU166" s="165"/>
      <c r="GV166" s="165"/>
      <c r="GW166" s="165"/>
      <c r="GX166" s="165"/>
      <c r="GY166" s="165"/>
      <c r="GZ166" s="165"/>
      <c r="HA166" s="165"/>
      <c r="HB166" s="165"/>
      <c r="HC166" s="165"/>
      <c r="HD166" s="165"/>
      <c r="HE166" s="165"/>
      <c r="HF166" s="165"/>
      <c r="HG166" s="165"/>
      <c r="HH166" s="165"/>
      <c r="HI166" s="165"/>
      <c r="HJ166" s="165"/>
      <c r="HK166" s="165"/>
      <c r="HL166" s="178"/>
      <c r="HM166" s="178"/>
      <c r="HN166" s="178"/>
      <c r="HO166" s="178"/>
      <c r="HP166" s="178"/>
      <c r="HQ166" s="178"/>
      <c r="HR166" s="178"/>
      <c r="HS166" s="178"/>
      <c r="HT166" s="178"/>
      <c r="HU166" s="178"/>
      <c r="HV166" s="178"/>
      <c r="HW166" s="178"/>
      <c r="HX166" s="178"/>
      <c r="HY166" s="178"/>
      <c r="HZ166" s="178"/>
      <c r="IA166" s="178"/>
      <c r="IB166" s="178"/>
      <c r="IC166" s="178"/>
      <c r="ID166" s="178"/>
      <c r="IE166" s="178"/>
      <c r="IF166" s="178"/>
      <c r="IG166" s="178"/>
      <c r="IH166" s="178"/>
      <c r="II166" s="178"/>
    </row>
    <row r="167" s="170" customFormat="1" ht="39" customHeight="1" spans="1:243">
      <c r="A167" s="195" t="s">
        <v>216</v>
      </c>
      <c r="B167" s="195" t="s">
        <v>521</v>
      </c>
      <c r="C167" s="206">
        <v>2120501</v>
      </c>
      <c r="D167" s="195" t="s">
        <v>341</v>
      </c>
      <c r="E167" s="207" t="s">
        <v>511</v>
      </c>
      <c r="F167" s="207" t="s">
        <v>522</v>
      </c>
      <c r="G167" s="208">
        <v>500000</v>
      </c>
      <c r="H167" s="209"/>
      <c r="I167" s="216"/>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c r="EM167" s="165"/>
      <c r="EN167" s="165"/>
      <c r="EO167" s="165"/>
      <c r="EP167" s="165"/>
      <c r="EQ167" s="165"/>
      <c r="ER167" s="165"/>
      <c r="ES167" s="165"/>
      <c r="ET167" s="165"/>
      <c r="EU167" s="165"/>
      <c r="EV167" s="165"/>
      <c r="EW167" s="165"/>
      <c r="EX167" s="165"/>
      <c r="EY167" s="165"/>
      <c r="EZ167" s="165"/>
      <c r="FA167" s="165"/>
      <c r="FB167" s="165"/>
      <c r="FC167" s="165"/>
      <c r="FD167" s="165"/>
      <c r="FE167" s="165"/>
      <c r="FF167" s="165"/>
      <c r="FG167" s="165"/>
      <c r="FH167" s="165"/>
      <c r="FI167" s="165"/>
      <c r="FJ167" s="165"/>
      <c r="FK167" s="165"/>
      <c r="FL167" s="165"/>
      <c r="FM167" s="165"/>
      <c r="FN167" s="165"/>
      <c r="FO167" s="165"/>
      <c r="FP167" s="165"/>
      <c r="FQ167" s="165"/>
      <c r="FR167" s="165"/>
      <c r="FS167" s="165"/>
      <c r="FT167" s="165"/>
      <c r="FU167" s="165"/>
      <c r="FV167" s="165"/>
      <c r="FW167" s="165"/>
      <c r="FX167" s="165"/>
      <c r="FY167" s="165"/>
      <c r="FZ167" s="165"/>
      <c r="GA167" s="165"/>
      <c r="GB167" s="165"/>
      <c r="GC167" s="165"/>
      <c r="GD167" s="165"/>
      <c r="GE167" s="165"/>
      <c r="GF167" s="165"/>
      <c r="GG167" s="165"/>
      <c r="GH167" s="165"/>
      <c r="GI167" s="165"/>
      <c r="GJ167" s="165"/>
      <c r="GK167" s="165"/>
      <c r="GL167" s="165"/>
      <c r="GM167" s="165"/>
      <c r="GN167" s="165"/>
      <c r="GO167" s="165"/>
      <c r="GP167" s="165"/>
      <c r="GQ167" s="165"/>
      <c r="GR167" s="165"/>
      <c r="GS167" s="165"/>
      <c r="GT167" s="165"/>
      <c r="GU167" s="165"/>
      <c r="GV167" s="165"/>
      <c r="GW167" s="165"/>
      <c r="GX167" s="165"/>
      <c r="GY167" s="165"/>
      <c r="GZ167" s="165"/>
      <c r="HA167" s="165"/>
      <c r="HB167" s="165"/>
      <c r="HC167" s="165"/>
      <c r="HD167" s="165"/>
      <c r="HE167" s="165"/>
      <c r="HF167" s="165"/>
      <c r="HG167" s="165"/>
      <c r="HH167" s="165"/>
      <c r="HI167" s="165"/>
      <c r="HJ167" s="165"/>
      <c r="HK167" s="165"/>
      <c r="HL167" s="178"/>
      <c r="HM167" s="178"/>
      <c r="HN167" s="178"/>
      <c r="HO167" s="178"/>
      <c r="HP167" s="178"/>
      <c r="HQ167" s="178"/>
      <c r="HR167" s="178"/>
      <c r="HS167" s="178"/>
      <c r="HT167" s="178"/>
      <c r="HU167" s="178"/>
      <c r="HV167" s="178"/>
      <c r="HW167" s="178"/>
      <c r="HX167" s="178"/>
      <c r="HY167" s="178"/>
      <c r="HZ167" s="178"/>
      <c r="IA167" s="178"/>
      <c r="IB167" s="178"/>
      <c r="IC167" s="178"/>
      <c r="ID167" s="178"/>
      <c r="IE167" s="178"/>
      <c r="IF167" s="178"/>
      <c r="IG167" s="178"/>
      <c r="IH167" s="178"/>
      <c r="II167" s="178"/>
    </row>
    <row r="168" s="170" customFormat="1" ht="39" customHeight="1" spans="1:243">
      <c r="A168" s="195" t="s">
        <v>216</v>
      </c>
      <c r="B168" s="195" t="s">
        <v>433</v>
      </c>
      <c r="C168" s="206">
        <v>2120501</v>
      </c>
      <c r="D168" s="195" t="s">
        <v>341</v>
      </c>
      <c r="E168" s="207" t="s">
        <v>511</v>
      </c>
      <c r="F168" s="207" t="s">
        <v>523</v>
      </c>
      <c r="G168" s="208">
        <v>825000</v>
      </c>
      <c r="H168" s="209"/>
      <c r="I168" s="216"/>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c r="EM168" s="165"/>
      <c r="EN168" s="165"/>
      <c r="EO168" s="165"/>
      <c r="EP168" s="165"/>
      <c r="EQ168" s="165"/>
      <c r="ER168" s="165"/>
      <c r="ES168" s="165"/>
      <c r="ET168" s="165"/>
      <c r="EU168" s="165"/>
      <c r="EV168" s="165"/>
      <c r="EW168" s="165"/>
      <c r="EX168" s="165"/>
      <c r="EY168" s="165"/>
      <c r="EZ168" s="165"/>
      <c r="FA168" s="165"/>
      <c r="FB168" s="165"/>
      <c r="FC168" s="165"/>
      <c r="FD168" s="165"/>
      <c r="FE168" s="165"/>
      <c r="FF168" s="165"/>
      <c r="FG168" s="165"/>
      <c r="FH168" s="165"/>
      <c r="FI168" s="165"/>
      <c r="FJ168" s="165"/>
      <c r="FK168" s="165"/>
      <c r="FL168" s="165"/>
      <c r="FM168" s="165"/>
      <c r="FN168" s="165"/>
      <c r="FO168" s="165"/>
      <c r="FP168" s="165"/>
      <c r="FQ168" s="165"/>
      <c r="FR168" s="165"/>
      <c r="FS168" s="165"/>
      <c r="FT168" s="165"/>
      <c r="FU168" s="165"/>
      <c r="FV168" s="165"/>
      <c r="FW168" s="165"/>
      <c r="FX168" s="165"/>
      <c r="FY168" s="165"/>
      <c r="FZ168" s="165"/>
      <c r="GA168" s="165"/>
      <c r="GB168" s="165"/>
      <c r="GC168" s="165"/>
      <c r="GD168" s="165"/>
      <c r="GE168" s="165"/>
      <c r="GF168" s="165"/>
      <c r="GG168" s="165"/>
      <c r="GH168" s="165"/>
      <c r="GI168" s="165"/>
      <c r="GJ168" s="165"/>
      <c r="GK168" s="165"/>
      <c r="GL168" s="165"/>
      <c r="GM168" s="165"/>
      <c r="GN168" s="165"/>
      <c r="GO168" s="165"/>
      <c r="GP168" s="165"/>
      <c r="GQ168" s="165"/>
      <c r="GR168" s="165"/>
      <c r="GS168" s="165"/>
      <c r="GT168" s="165"/>
      <c r="GU168" s="165"/>
      <c r="GV168" s="165"/>
      <c r="GW168" s="165"/>
      <c r="GX168" s="165"/>
      <c r="GY168" s="165"/>
      <c r="GZ168" s="165"/>
      <c r="HA168" s="165"/>
      <c r="HB168" s="165"/>
      <c r="HC168" s="165"/>
      <c r="HD168" s="165"/>
      <c r="HE168" s="165"/>
      <c r="HF168" s="165"/>
      <c r="HG168" s="165"/>
      <c r="HH168" s="165"/>
      <c r="HI168" s="165"/>
      <c r="HJ168" s="165"/>
      <c r="HK168" s="165"/>
      <c r="HL168" s="178"/>
      <c r="HM168" s="178"/>
      <c r="HN168" s="178"/>
      <c r="HO168" s="178"/>
      <c r="HP168" s="178"/>
      <c r="HQ168" s="178"/>
      <c r="HR168" s="178"/>
      <c r="HS168" s="178"/>
      <c r="HT168" s="178"/>
      <c r="HU168" s="178"/>
      <c r="HV168" s="178"/>
      <c r="HW168" s="178"/>
      <c r="HX168" s="178"/>
      <c r="HY168" s="178"/>
      <c r="HZ168" s="178"/>
      <c r="IA168" s="178"/>
      <c r="IB168" s="178"/>
      <c r="IC168" s="178"/>
      <c r="ID168" s="178"/>
      <c r="IE168" s="178"/>
      <c r="IF168" s="178"/>
      <c r="IG168" s="178"/>
      <c r="IH168" s="178"/>
      <c r="II168" s="178"/>
    </row>
    <row r="169" s="170" customFormat="1" ht="39" customHeight="1" spans="1:243">
      <c r="A169" s="195" t="s">
        <v>216</v>
      </c>
      <c r="B169" s="195" t="s">
        <v>429</v>
      </c>
      <c r="C169" s="206">
        <v>2120501</v>
      </c>
      <c r="D169" s="195" t="s">
        <v>341</v>
      </c>
      <c r="E169" s="207" t="s">
        <v>511</v>
      </c>
      <c r="F169" s="207" t="s">
        <v>524</v>
      </c>
      <c r="G169" s="208">
        <v>500000</v>
      </c>
      <c r="H169" s="209"/>
      <c r="I169" s="216"/>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c r="EM169" s="165"/>
      <c r="EN169" s="165"/>
      <c r="EO169" s="165"/>
      <c r="EP169" s="165"/>
      <c r="EQ169" s="165"/>
      <c r="ER169" s="165"/>
      <c r="ES169" s="165"/>
      <c r="ET169" s="165"/>
      <c r="EU169" s="165"/>
      <c r="EV169" s="165"/>
      <c r="EW169" s="165"/>
      <c r="EX169" s="165"/>
      <c r="EY169" s="165"/>
      <c r="EZ169" s="165"/>
      <c r="FA169" s="165"/>
      <c r="FB169" s="165"/>
      <c r="FC169" s="165"/>
      <c r="FD169" s="165"/>
      <c r="FE169" s="165"/>
      <c r="FF169" s="165"/>
      <c r="FG169" s="165"/>
      <c r="FH169" s="165"/>
      <c r="FI169" s="165"/>
      <c r="FJ169" s="165"/>
      <c r="FK169" s="165"/>
      <c r="FL169" s="165"/>
      <c r="FM169" s="165"/>
      <c r="FN169" s="165"/>
      <c r="FO169" s="165"/>
      <c r="FP169" s="165"/>
      <c r="FQ169" s="165"/>
      <c r="FR169" s="165"/>
      <c r="FS169" s="165"/>
      <c r="FT169" s="165"/>
      <c r="FU169" s="165"/>
      <c r="FV169" s="165"/>
      <c r="FW169" s="165"/>
      <c r="FX169" s="165"/>
      <c r="FY169" s="165"/>
      <c r="FZ169" s="165"/>
      <c r="GA169" s="165"/>
      <c r="GB169" s="165"/>
      <c r="GC169" s="165"/>
      <c r="GD169" s="165"/>
      <c r="GE169" s="165"/>
      <c r="GF169" s="165"/>
      <c r="GG169" s="165"/>
      <c r="GH169" s="165"/>
      <c r="GI169" s="165"/>
      <c r="GJ169" s="165"/>
      <c r="GK169" s="165"/>
      <c r="GL169" s="165"/>
      <c r="GM169" s="165"/>
      <c r="GN169" s="165"/>
      <c r="GO169" s="165"/>
      <c r="GP169" s="165"/>
      <c r="GQ169" s="165"/>
      <c r="GR169" s="165"/>
      <c r="GS169" s="165"/>
      <c r="GT169" s="165"/>
      <c r="GU169" s="165"/>
      <c r="GV169" s="165"/>
      <c r="GW169" s="165"/>
      <c r="GX169" s="165"/>
      <c r="GY169" s="165"/>
      <c r="GZ169" s="165"/>
      <c r="HA169" s="165"/>
      <c r="HB169" s="165"/>
      <c r="HC169" s="165"/>
      <c r="HD169" s="165"/>
      <c r="HE169" s="165"/>
      <c r="HF169" s="165"/>
      <c r="HG169" s="165"/>
      <c r="HH169" s="165"/>
      <c r="HI169" s="165"/>
      <c r="HJ169" s="165"/>
      <c r="HK169" s="165"/>
      <c r="HL169" s="178"/>
      <c r="HM169" s="178"/>
      <c r="HN169" s="178"/>
      <c r="HO169" s="178"/>
      <c r="HP169" s="178"/>
      <c r="HQ169" s="178"/>
      <c r="HR169" s="178"/>
      <c r="HS169" s="178"/>
      <c r="HT169" s="178"/>
      <c r="HU169" s="178"/>
      <c r="HV169" s="178"/>
      <c r="HW169" s="178"/>
      <c r="HX169" s="178"/>
      <c r="HY169" s="178"/>
      <c r="HZ169" s="178"/>
      <c r="IA169" s="178"/>
      <c r="IB169" s="178"/>
      <c r="IC169" s="178"/>
      <c r="ID169" s="178"/>
      <c r="IE169" s="178"/>
      <c r="IF169" s="178"/>
      <c r="IG169" s="178"/>
      <c r="IH169" s="178"/>
      <c r="II169" s="178"/>
    </row>
    <row r="170" s="170" customFormat="1" ht="39" customHeight="1" spans="1:243">
      <c r="A170" s="195" t="s">
        <v>216</v>
      </c>
      <c r="B170" s="195" t="s">
        <v>525</v>
      </c>
      <c r="C170" s="206">
        <v>2120501</v>
      </c>
      <c r="D170" s="195" t="s">
        <v>341</v>
      </c>
      <c r="E170" s="207" t="s">
        <v>511</v>
      </c>
      <c r="F170" s="207" t="s">
        <v>526</v>
      </c>
      <c r="G170" s="208">
        <v>1280000</v>
      </c>
      <c r="H170" s="209"/>
      <c r="I170" s="216"/>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c r="EH170" s="165"/>
      <c r="EI170" s="165"/>
      <c r="EJ170" s="165"/>
      <c r="EK170" s="165"/>
      <c r="EL170" s="165"/>
      <c r="EM170" s="165"/>
      <c r="EN170" s="165"/>
      <c r="EO170" s="165"/>
      <c r="EP170" s="165"/>
      <c r="EQ170" s="165"/>
      <c r="ER170" s="165"/>
      <c r="ES170" s="165"/>
      <c r="ET170" s="165"/>
      <c r="EU170" s="165"/>
      <c r="EV170" s="165"/>
      <c r="EW170" s="165"/>
      <c r="EX170" s="165"/>
      <c r="EY170" s="165"/>
      <c r="EZ170" s="165"/>
      <c r="FA170" s="165"/>
      <c r="FB170" s="165"/>
      <c r="FC170" s="165"/>
      <c r="FD170" s="165"/>
      <c r="FE170" s="165"/>
      <c r="FF170" s="165"/>
      <c r="FG170" s="165"/>
      <c r="FH170" s="165"/>
      <c r="FI170" s="165"/>
      <c r="FJ170" s="165"/>
      <c r="FK170" s="165"/>
      <c r="FL170" s="165"/>
      <c r="FM170" s="165"/>
      <c r="FN170" s="165"/>
      <c r="FO170" s="165"/>
      <c r="FP170" s="165"/>
      <c r="FQ170" s="165"/>
      <c r="FR170" s="165"/>
      <c r="FS170" s="165"/>
      <c r="FT170" s="165"/>
      <c r="FU170" s="165"/>
      <c r="FV170" s="165"/>
      <c r="FW170" s="165"/>
      <c r="FX170" s="165"/>
      <c r="FY170" s="165"/>
      <c r="FZ170" s="165"/>
      <c r="GA170" s="165"/>
      <c r="GB170" s="165"/>
      <c r="GC170" s="165"/>
      <c r="GD170" s="165"/>
      <c r="GE170" s="165"/>
      <c r="GF170" s="165"/>
      <c r="GG170" s="165"/>
      <c r="GH170" s="165"/>
      <c r="GI170" s="165"/>
      <c r="GJ170" s="165"/>
      <c r="GK170" s="165"/>
      <c r="GL170" s="165"/>
      <c r="GM170" s="165"/>
      <c r="GN170" s="165"/>
      <c r="GO170" s="165"/>
      <c r="GP170" s="165"/>
      <c r="GQ170" s="165"/>
      <c r="GR170" s="165"/>
      <c r="GS170" s="165"/>
      <c r="GT170" s="165"/>
      <c r="GU170" s="165"/>
      <c r="GV170" s="165"/>
      <c r="GW170" s="165"/>
      <c r="GX170" s="165"/>
      <c r="GY170" s="165"/>
      <c r="GZ170" s="165"/>
      <c r="HA170" s="165"/>
      <c r="HB170" s="165"/>
      <c r="HC170" s="165"/>
      <c r="HD170" s="165"/>
      <c r="HE170" s="165"/>
      <c r="HF170" s="165"/>
      <c r="HG170" s="165"/>
      <c r="HH170" s="165"/>
      <c r="HI170" s="165"/>
      <c r="HJ170" s="165"/>
      <c r="HK170" s="165"/>
      <c r="HL170" s="178"/>
      <c r="HM170" s="178"/>
      <c r="HN170" s="178"/>
      <c r="HO170" s="178"/>
      <c r="HP170" s="178"/>
      <c r="HQ170" s="178"/>
      <c r="HR170" s="178"/>
      <c r="HS170" s="178"/>
      <c r="HT170" s="178"/>
      <c r="HU170" s="178"/>
      <c r="HV170" s="178"/>
      <c r="HW170" s="178"/>
      <c r="HX170" s="178"/>
      <c r="HY170" s="178"/>
      <c r="HZ170" s="178"/>
      <c r="IA170" s="178"/>
      <c r="IB170" s="178"/>
      <c r="IC170" s="178"/>
      <c r="ID170" s="178"/>
      <c r="IE170" s="178"/>
      <c r="IF170" s="178"/>
      <c r="IG170" s="178"/>
      <c r="IH170" s="178"/>
      <c r="II170" s="178"/>
    </row>
    <row r="171" s="170" customFormat="1" ht="39" customHeight="1" spans="1:243">
      <c r="A171" s="195" t="s">
        <v>216</v>
      </c>
      <c r="B171" s="195" t="s">
        <v>388</v>
      </c>
      <c r="C171" s="206">
        <v>2120501</v>
      </c>
      <c r="D171" s="195" t="s">
        <v>341</v>
      </c>
      <c r="E171" s="207" t="s">
        <v>511</v>
      </c>
      <c r="F171" s="207" t="s">
        <v>527</v>
      </c>
      <c r="G171" s="208">
        <v>1280000</v>
      </c>
      <c r="H171" s="209"/>
      <c r="I171" s="216"/>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c r="EH171" s="165"/>
      <c r="EI171" s="165"/>
      <c r="EJ171" s="165"/>
      <c r="EK171" s="165"/>
      <c r="EL171" s="165"/>
      <c r="EM171" s="165"/>
      <c r="EN171" s="165"/>
      <c r="EO171" s="165"/>
      <c r="EP171" s="165"/>
      <c r="EQ171" s="165"/>
      <c r="ER171" s="165"/>
      <c r="ES171" s="165"/>
      <c r="ET171" s="165"/>
      <c r="EU171" s="165"/>
      <c r="EV171" s="165"/>
      <c r="EW171" s="165"/>
      <c r="EX171" s="165"/>
      <c r="EY171" s="165"/>
      <c r="EZ171" s="165"/>
      <c r="FA171" s="165"/>
      <c r="FB171" s="165"/>
      <c r="FC171" s="165"/>
      <c r="FD171" s="165"/>
      <c r="FE171" s="165"/>
      <c r="FF171" s="165"/>
      <c r="FG171" s="165"/>
      <c r="FH171" s="165"/>
      <c r="FI171" s="165"/>
      <c r="FJ171" s="165"/>
      <c r="FK171" s="165"/>
      <c r="FL171" s="165"/>
      <c r="FM171" s="165"/>
      <c r="FN171" s="165"/>
      <c r="FO171" s="165"/>
      <c r="FP171" s="165"/>
      <c r="FQ171" s="165"/>
      <c r="FR171" s="165"/>
      <c r="FS171" s="165"/>
      <c r="FT171" s="165"/>
      <c r="FU171" s="165"/>
      <c r="FV171" s="165"/>
      <c r="FW171" s="165"/>
      <c r="FX171" s="165"/>
      <c r="FY171" s="165"/>
      <c r="FZ171" s="165"/>
      <c r="GA171" s="165"/>
      <c r="GB171" s="165"/>
      <c r="GC171" s="165"/>
      <c r="GD171" s="165"/>
      <c r="GE171" s="165"/>
      <c r="GF171" s="165"/>
      <c r="GG171" s="165"/>
      <c r="GH171" s="165"/>
      <c r="GI171" s="165"/>
      <c r="GJ171" s="165"/>
      <c r="GK171" s="165"/>
      <c r="GL171" s="165"/>
      <c r="GM171" s="165"/>
      <c r="GN171" s="165"/>
      <c r="GO171" s="165"/>
      <c r="GP171" s="165"/>
      <c r="GQ171" s="165"/>
      <c r="GR171" s="165"/>
      <c r="GS171" s="165"/>
      <c r="GT171" s="165"/>
      <c r="GU171" s="165"/>
      <c r="GV171" s="165"/>
      <c r="GW171" s="165"/>
      <c r="GX171" s="165"/>
      <c r="GY171" s="165"/>
      <c r="GZ171" s="165"/>
      <c r="HA171" s="165"/>
      <c r="HB171" s="165"/>
      <c r="HC171" s="165"/>
      <c r="HD171" s="165"/>
      <c r="HE171" s="165"/>
      <c r="HF171" s="165"/>
      <c r="HG171" s="165"/>
      <c r="HH171" s="165"/>
      <c r="HI171" s="165"/>
      <c r="HJ171" s="165"/>
      <c r="HK171" s="165"/>
      <c r="HL171" s="178"/>
      <c r="HM171" s="178"/>
      <c r="HN171" s="178"/>
      <c r="HO171" s="178"/>
      <c r="HP171" s="178"/>
      <c r="HQ171" s="178"/>
      <c r="HR171" s="178"/>
      <c r="HS171" s="178"/>
      <c r="HT171" s="178"/>
      <c r="HU171" s="178"/>
      <c r="HV171" s="178"/>
      <c r="HW171" s="178"/>
      <c r="HX171" s="178"/>
      <c r="HY171" s="178"/>
      <c r="HZ171" s="178"/>
      <c r="IA171" s="178"/>
      <c r="IB171" s="178"/>
      <c r="IC171" s="178"/>
      <c r="ID171" s="178"/>
      <c r="IE171" s="178"/>
      <c r="IF171" s="178"/>
      <c r="IG171" s="178"/>
      <c r="IH171" s="178"/>
      <c r="II171" s="178"/>
    </row>
    <row r="172" s="170" customFormat="1" ht="39" customHeight="1" spans="1:243">
      <c r="A172" s="195" t="s">
        <v>216</v>
      </c>
      <c r="B172" s="195" t="s">
        <v>528</v>
      </c>
      <c r="C172" s="206">
        <v>2120501</v>
      </c>
      <c r="D172" s="195" t="s">
        <v>341</v>
      </c>
      <c r="E172" s="207" t="s">
        <v>511</v>
      </c>
      <c r="F172" s="207" t="s">
        <v>529</v>
      </c>
      <c r="G172" s="208">
        <v>100000</v>
      </c>
      <c r="H172" s="209"/>
      <c r="I172" s="216"/>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c r="EH172" s="165"/>
      <c r="EI172" s="165"/>
      <c r="EJ172" s="165"/>
      <c r="EK172" s="165"/>
      <c r="EL172" s="165"/>
      <c r="EM172" s="165"/>
      <c r="EN172" s="165"/>
      <c r="EO172" s="165"/>
      <c r="EP172" s="165"/>
      <c r="EQ172" s="165"/>
      <c r="ER172" s="165"/>
      <c r="ES172" s="165"/>
      <c r="ET172" s="165"/>
      <c r="EU172" s="165"/>
      <c r="EV172" s="165"/>
      <c r="EW172" s="165"/>
      <c r="EX172" s="165"/>
      <c r="EY172" s="165"/>
      <c r="EZ172" s="165"/>
      <c r="FA172" s="165"/>
      <c r="FB172" s="165"/>
      <c r="FC172" s="165"/>
      <c r="FD172" s="165"/>
      <c r="FE172" s="165"/>
      <c r="FF172" s="165"/>
      <c r="FG172" s="165"/>
      <c r="FH172" s="165"/>
      <c r="FI172" s="165"/>
      <c r="FJ172" s="165"/>
      <c r="FK172" s="165"/>
      <c r="FL172" s="165"/>
      <c r="FM172" s="165"/>
      <c r="FN172" s="165"/>
      <c r="FO172" s="165"/>
      <c r="FP172" s="165"/>
      <c r="FQ172" s="165"/>
      <c r="FR172" s="165"/>
      <c r="FS172" s="165"/>
      <c r="FT172" s="165"/>
      <c r="FU172" s="165"/>
      <c r="FV172" s="165"/>
      <c r="FW172" s="165"/>
      <c r="FX172" s="165"/>
      <c r="FY172" s="165"/>
      <c r="FZ172" s="165"/>
      <c r="GA172" s="165"/>
      <c r="GB172" s="165"/>
      <c r="GC172" s="165"/>
      <c r="GD172" s="165"/>
      <c r="GE172" s="165"/>
      <c r="GF172" s="165"/>
      <c r="GG172" s="165"/>
      <c r="GH172" s="165"/>
      <c r="GI172" s="165"/>
      <c r="GJ172" s="165"/>
      <c r="GK172" s="165"/>
      <c r="GL172" s="165"/>
      <c r="GM172" s="165"/>
      <c r="GN172" s="165"/>
      <c r="GO172" s="165"/>
      <c r="GP172" s="165"/>
      <c r="GQ172" s="165"/>
      <c r="GR172" s="165"/>
      <c r="GS172" s="165"/>
      <c r="GT172" s="165"/>
      <c r="GU172" s="165"/>
      <c r="GV172" s="165"/>
      <c r="GW172" s="165"/>
      <c r="GX172" s="165"/>
      <c r="GY172" s="165"/>
      <c r="GZ172" s="165"/>
      <c r="HA172" s="165"/>
      <c r="HB172" s="165"/>
      <c r="HC172" s="165"/>
      <c r="HD172" s="165"/>
      <c r="HE172" s="165"/>
      <c r="HF172" s="165"/>
      <c r="HG172" s="165"/>
      <c r="HH172" s="165"/>
      <c r="HI172" s="165"/>
      <c r="HJ172" s="165"/>
      <c r="HK172" s="165"/>
      <c r="HL172" s="178"/>
      <c r="HM172" s="178"/>
      <c r="HN172" s="178"/>
      <c r="HO172" s="178"/>
      <c r="HP172" s="178"/>
      <c r="HQ172" s="178"/>
      <c r="HR172" s="178"/>
      <c r="HS172" s="178"/>
      <c r="HT172" s="178"/>
      <c r="HU172" s="178"/>
      <c r="HV172" s="178"/>
      <c r="HW172" s="178"/>
      <c r="HX172" s="178"/>
      <c r="HY172" s="178"/>
      <c r="HZ172" s="178"/>
      <c r="IA172" s="178"/>
      <c r="IB172" s="178"/>
      <c r="IC172" s="178"/>
      <c r="ID172" s="178"/>
      <c r="IE172" s="178"/>
      <c r="IF172" s="178"/>
      <c r="IG172" s="178"/>
      <c r="IH172" s="178"/>
      <c r="II172" s="178"/>
    </row>
    <row r="173" s="170" customFormat="1" ht="39" customHeight="1" spans="1:243">
      <c r="A173" s="195" t="s">
        <v>216</v>
      </c>
      <c r="B173" s="195" t="s">
        <v>226</v>
      </c>
      <c r="C173" s="206">
        <v>2120501</v>
      </c>
      <c r="D173" s="195" t="s">
        <v>341</v>
      </c>
      <c r="E173" s="207" t="s">
        <v>530</v>
      </c>
      <c r="F173" s="207" t="s">
        <v>531</v>
      </c>
      <c r="G173" s="208">
        <v>30000000</v>
      </c>
      <c r="H173" s="209"/>
      <c r="I173" s="216"/>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c r="EH173" s="165"/>
      <c r="EI173" s="165"/>
      <c r="EJ173" s="165"/>
      <c r="EK173" s="165"/>
      <c r="EL173" s="165"/>
      <c r="EM173" s="165"/>
      <c r="EN173" s="165"/>
      <c r="EO173" s="165"/>
      <c r="EP173" s="165"/>
      <c r="EQ173" s="165"/>
      <c r="ER173" s="165"/>
      <c r="ES173" s="165"/>
      <c r="ET173" s="165"/>
      <c r="EU173" s="165"/>
      <c r="EV173" s="165"/>
      <c r="EW173" s="165"/>
      <c r="EX173" s="165"/>
      <c r="EY173" s="165"/>
      <c r="EZ173" s="165"/>
      <c r="FA173" s="165"/>
      <c r="FB173" s="165"/>
      <c r="FC173" s="165"/>
      <c r="FD173" s="165"/>
      <c r="FE173" s="165"/>
      <c r="FF173" s="165"/>
      <c r="FG173" s="165"/>
      <c r="FH173" s="165"/>
      <c r="FI173" s="165"/>
      <c r="FJ173" s="165"/>
      <c r="FK173" s="165"/>
      <c r="FL173" s="165"/>
      <c r="FM173" s="165"/>
      <c r="FN173" s="165"/>
      <c r="FO173" s="165"/>
      <c r="FP173" s="165"/>
      <c r="FQ173" s="165"/>
      <c r="FR173" s="165"/>
      <c r="FS173" s="165"/>
      <c r="FT173" s="165"/>
      <c r="FU173" s="165"/>
      <c r="FV173" s="165"/>
      <c r="FW173" s="165"/>
      <c r="FX173" s="165"/>
      <c r="FY173" s="165"/>
      <c r="FZ173" s="165"/>
      <c r="GA173" s="165"/>
      <c r="GB173" s="165"/>
      <c r="GC173" s="165"/>
      <c r="GD173" s="165"/>
      <c r="GE173" s="165"/>
      <c r="GF173" s="165"/>
      <c r="GG173" s="165"/>
      <c r="GH173" s="165"/>
      <c r="GI173" s="165"/>
      <c r="GJ173" s="165"/>
      <c r="GK173" s="165"/>
      <c r="GL173" s="165"/>
      <c r="GM173" s="165"/>
      <c r="GN173" s="165"/>
      <c r="GO173" s="165"/>
      <c r="GP173" s="165"/>
      <c r="GQ173" s="165"/>
      <c r="GR173" s="165"/>
      <c r="GS173" s="165"/>
      <c r="GT173" s="165"/>
      <c r="GU173" s="165"/>
      <c r="GV173" s="165"/>
      <c r="GW173" s="165"/>
      <c r="GX173" s="165"/>
      <c r="GY173" s="165"/>
      <c r="GZ173" s="165"/>
      <c r="HA173" s="165"/>
      <c r="HB173" s="165"/>
      <c r="HC173" s="165"/>
      <c r="HD173" s="165"/>
      <c r="HE173" s="165"/>
      <c r="HF173" s="165"/>
      <c r="HG173" s="165"/>
      <c r="HH173" s="165"/>
      <c r="HI173" s="165"/>
      <c r="HJ173" s="165"/>
      <c r="HK173" s="165"/>
      <c r="HL173" s="178"/>
      <c r="HM173" s="178"/>
      <c r="HN173" s="178"/>
      <c r="HO173" s="178"/>
      <c r="HP173" s="178"/>
      <c r="HQ173" s="178"/>
      <c r="HR173" s="178"/>
      <c r="HS173" s="178"/>
      <c r="HT173" s="178"/>
      <c r="HU173" s="178"/>
      <c r="HV173" s="178"/>
      <c r="HW173" s="178"/>
      <c r="HX173" s="178"/>
      <c r="HY173" s="178"/>
      <c r="HZ173" s="178"/>
      <c r="IA173" s="178"/>
      <c r="IB173" s="178"/>
      <c r="IC173" s="178"/>
      <c r="ID173" s="178"/>
      <c r="IE173" s="178"/>
      <c r="IF173" s="178"/>
      <c r="IG173" s="178"/>
      <c r="IH173" s="178"/>
      <c r="II173" s="178"/>
    </row>
    <row r="174" s="170" customFormat="1" ht="39" customHeight="1" spans="1:243">
      <c r="A174" s="195" t="s">
        <v>186</v>
      </c>
      <c r="B174" s="195" t="s">
        <v>187</v>
      </c>
      <c r="C174" s="206">
        <v>2120501</v>
      </c>
      <c r="D174" s="195" t="s">
        <v>341</v>
      </c>
      <c r="E174" s="207" t="s">
        <v>530</v>
      </c>
      <c r="F174" s="207" t="s">
        <v>532</v>
      </c>
      <c r="G174" s="208">
        <v>980000</v>
      </c>
      <c r="H174" s="209"/>
      <c r="I174" s="216"/>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c r="EM174" s="165"/>
      <c r="EN174" s="165"/>
      <c r="EO174" s="165"/>
      <c r="EP174" s="165"/>
      <c r="EQ174" s="165"/>
      <c r="ER174" s="165"/>
      <c r="ES174" s="165"/>
      <c r="ET174" s="165"/>
      <c r="EU174" s="165"/>
      <c r="EV174" s="165"/>
      <c r="EW174" s="165"/>
      <c r="EX174" s="165"/>
      <c r="EY174" s="165"/>
      <c r="EZ174" s="165"/>
      <c r="FA174" s="165"/>
      <c r="FB174" s="165"/>
      <c r="FC174" s="165"/>
      <c r="FD174" s="165"/>
      <c r="FE174" s="165"/>
      <c r="FF174" s="165"/>
      <c r="FG174" s="165"/>
      <c r="FH174" s="165"/>
      <c r="FI174" s="165"/>
      <c r="FJ174" s="165"/>
      <c r="FK174" s="165"/>
      <c r="FL174" s="165"/>
      <c r="FM174" s="165"/>
      <c r="FN174" s="165"/>
      <c r="FO174" s="165"/>
      <c r="FP174" s="165"/>
      <c r="FQ174" s="165"/>
      <c r="FR174" s="165"/>
      <c r="FS174" s="165"/>
      <c r="FT174" s="165"/>
      <c r="FU174" s="165"/>
      <c r="FV174" s="165"/>
      <c r="FW174" s="165"/>
      <c r="FX174" s="165"/>
      <c r="FY174" s="165"/>
      <c r="FZ174" s="165"/>
      <c r="GA174" s="165"/>
      <c r="GB174" s="165"/>
      <c r="GC174" s="165"/>
      <c r="GD174" s="165"/>
      <c r="GE174" s="165"/>
      <c r="GF174" s="165"/>
      <c r="GG174" s="165"/>
      <c r="GH174" s="165"/>
      <c r="GI174" s="165"/>
      <c r="GJ174" s="165"/>
      <c r="GK174" s="165"/>
      <c r="GL174" s="165"/>
      <c r="GM174" s="165"/>
      <c r="GN174" s="165"/>
      <c r="GO174" s="165"/>
      <c r="GP174" s="165"/>
      <c r="GQ174" s="165"/>
      <c r="GR174" s="165"/>
      <c r="GS174" s="165"/>
      <c r="GT174" s="165"/>
      <c r="GU174" s="165"/>
      <c r="GV174" s="165"/>
      <c r="GW174" s="165"/>
      <c r="GX174" s="165"/>
      <c r="GY174" s="165"/>
      <c r="GZ174" s="165"/>
      <c r="HA174" s="165"/>
      <c r="HB174" s="165"/>
      <c r="HC174" s="165"/>
      <c r="HD174" s="165"/>
      <c r="HE174" s="165"/>
      <c r="HF174" s="165"/>
      <c r="HG174" s="165"/>
      <c r="HH174" s="165"/>
      <c r="HI174" s="165"/>
      <c r="HJ174" s="165"/>
      <c r="HK174" s="165"/>
      <c r="HL174" s="178"/>
      <c r="HM174" s="178"/>
      <c r="HN174" s="178"/>
      <c r="HO174" s="178"/>
      <c r="HP174" s="178"/>
      <c r="HQ174" s="178"/>
      <c r="HR174" s="178"/>
      <c r="HS174" s="178"/>
      <c r="HT174" s="178"/>
      <c r="HU174" s="178"/>
      <c r="HV174" s="178"/>
      <c r="HW174" s="178"/>
      <c r="HX174" s="178"/>
      <c r="HY174" s="178"/>
      <c r="HZ174" s="178"/>
      <c r="IA174" s="178"/>
      <c r="IB174" s="178"/>
      <c r="IC174" s="178"/>
      <c r="ID174" s="178"/>
      <c r="IE174" s="178"/>
      <c r="IF174" s="178"/>
      <c r="IG174" s="178"/>
      <c r="IH174" s="178"/>
      <c r="II174" s="178"/>
    </row>
    <row r="175" s="170" customFormat="1" ht="39" customHeight="1" spans="1:243">
      <c r="A175" s="195" t="s">
        <v>186</v>
      </c>
      <c r="B175" s="195" t="s">
        <v>187</v>
      </c>
      <c r="C175" s="206">
        <v>2120501</v>
      </c>
      <c r="D175" s="195" t="s">
        <v>341</v>
      </c>
      <c r="E175" s="207" t="s">
        <v>530</v>
      </c>
      <c r="F175" s="207" t="s">
        <v>533</v>
      </c>
      <c r="G175" s="208">
        <v>2397276</v>
      </c>
      <c r="H175" s="209"/>
      <c r="I175" s="216"/>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c r="EH175" s="165"/>
      <c r="EI175" s="165"/>
      <c r="EJ175" s="165"/>
      <c r="EK175" s="165"/>
      <c r="EL175" s="165"/>
      <c r="EM175" s="165"/>
      <c r="EN175" s="165"/>
      <c r="EO175" s="165"/>
      <c r="EP175" s="165"/>
      <c r="EQ175" s="165"/>
      <c r="ER175" s="165"/>
      <c r="ES175" s="165"/>
      <c r="ET175" s="165"/>
      <c r="EU175" s="165"/>
      <c r="EV175" s="165"/>
      <c r="EW175" s="165"/>
      <c r="EX175" s="165"/>
      <c r="EY175" s="165"/>
      <c r="EZ175" s="165"/>
      <c r="FA175" s="165"/>
      <c r="FB175" s="165"/>
      <c r="FC175" s="165"/>
      <c r="FD175" s="165"/>
      <c r="FE175" s="165"/>
      <c r="FF175" s="165"/>
      <c r="FG175" s="165"/>
      <c r="FH175" s="165"/>
      <c r="FI175" s="165"/>
      <c r="FJ175" s="165"/>
      <c r="FK175" s="165"/>
      <c r="FL175" s="165"/>
      <c r="FM175" s="165"/>
      <c r="FN175" s="165"/>
      <c r="FO175" s="165"/>
      <c r="FP175" s="165"/>
      <c r="FQ175" s="165"/>
      <c r="FR175" s="165"/>
      <c r="FS175" s="165"/>
      <c r="FT175" s="165"/>
      <c r="FU175" s="165"/>
      <c r="FV175" s="165"/>
      <c r="FW175" s="165"/>
      <c r="FX175" s="165"/>
      <c r="FY175" s="165"/>
      <c r="FZ175" s="165"/>
      <c r="GA175" s="165"/>
      <c r="GB175" s="165"/>
      <c r="GC175" s="165"/>
      <c r="GD175" s="165"/>
      <c r="GE175" s="165"/>
      <c r="GF175" s="165"/>
      <c r="GG175" s="165"/>
      <c r="GH175" s="165"/>
      <c r="GI175" s="165"/>
      <c r="GJ175" s="165"/>
      <c r="GK175" s="165"/>
      <c r="GL175" s="165"/>
      <c r="GM175" s="165"/>
      <c r="GN175" s="165"/>
      <c r="GO175" s="165"/>
      <c r="GP175" s="165"/>
      <c r="GQ175" s="165"/>
      <c r="GR175" s="165"/>
      <c r="GS175" s="165"/>
      <c r="GT175" s="165"/>
      <c r="GU175" s="165"/>
      <c r="GV175" s="165"/>
      <c r="GW175" s="165"/>
      <c r="GX175" s="165"/>
      <c r="GY175" s="165"/>
      <c r="GZ175" s="165"/>
      <c r="HA175" s="165"/>
      <c r="HB175" s="165"/>
      <c r="HC175" s="165"/>
      <c r="HD175" s="165"/>
      <c r="HE175" s="165"/>
      <c r="HF175" s="165"/>
      <c r="HG175" s="165"/>
      <c r="HH175" s="165"/>
      <c r="HI175" s="165"/>
      <c r="HJ175" s="165"/>
      <c r="HK175" s="165"/>
      <c r="HL175" s="178"/>
      <c r="HM175" s="178"/>
      <c r="HN175" s="178"/>
      <c r="HO175" s="178"/>
      <c r="HP175" s="178"/>
      <c r="HQ175" s="178"/>
      <c r="HR175" s="178"/>
      <c r="HS175" s="178"/>
      <c r="HT175" s="178"/>
      <c r="HU175" s="178"/>
      <c r="HV175" s="178"/>
      <c r="HW175" s="178"/>
      <c r="HX175" s="178"/>
      <c r="HY175" s="178"/>
      <c r="HZ175" s="178"/>
      <c r="IA175" s="178"/>
      <c r="IB175" s="178"/>
      <c r="IC175" s="178"/>
      <c r="ID175" s="178"/>
      <c r="IE175" s="178"/>
      <c r="IF175" s="178"/>
      <c r="IG175" s="178"/>
      <c r="IH175" s="178"/>
      <c r="II175" s="178"/>
    </row>
    <row r="176" s="170" customFormat="1" ht="39" customHeight="1" spans="1:243">
      <c r="A176" s="195" t="s">
        <v>186</v>
      </c>
      <c r="B176" s="195" t="s">
        <v>187</v>
      </c>
      <c r="C176" s="206">
        <v>2120501</v>
      </c>
      <c r="D176" s="195" t="s">
        <v>341</v>
      </c>
      <c r="E176" s="207" t="s">
        <v>534</v>
      </c>
      <c r="F176" s="207" t="s">
        <v>535</v>
      </c>
      <c r="G176" s="208">
        <v>200000</v>
      </c>
      <c r="H176" s="209"/>
      <c r="I176" s="216"/>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c r="EP176" s="165"/>
      <c r="EQ176" s="165"/>
      <c r="ER176" s="165"/>
      <c r="ES176" s="165"/>
      <c r="ET176" s="165"/>
      <c r="EU176" s="165"/>
      <c r="EV176" s="165"/>
      <c r="EW176" s="165"/>
      <c r="EX176" s="165"/>
      <c r="EY176" s="165"/>
      <c r="EZ176" s="165"/>
      <c r="FA176" s="165"/>
      <c r="FB176" s="165"/>
      <c r="FC176" s="165"/>
      <c r="FD176" s="165"/>
      <c r="FE176" s="165"/>
      <c r="FF176" s="165"/>
      <c r="FG176" s="165"/>
      <c r="FH176" s="165"/>
      <c r="FI176" s="165"/>
      <c r="FJ176" s="165"/>
      <c r="FK176" s="165"/>
      <c r="FL176" s="165"/>
      <c r="FM176" s="165"/>
      <c r="FN176" s="165"/>
      <c r="FO176" s="165"/>
      <c r="FP176" s="165"/>
      <c r="FQ176" s="165"/>
      <c r="FR176" s="165"/>
      <c r="FS176" s="165"/>
      <c r="FT176" s="165"/>
      <c r="FU176" s="165"/>
      <c r="FV176" s="165"/>
      <c r="FW176" s="165"/>
      <c r="FX176" s="165"/>
      <c r="FY176" s="165"/>
      <c r="FZ176" s="165"/>
      <c r="GA176" s="165"/>
      <c r="GB176" s="165"/>
      <c r="GC176" s="165"/>
      <c r="GD176" s="165"/>
      <c r="GE176" s="165"/>
      <c r="GF176" s="165"/>
      <c r="GG176" s="165"/>
      <c r="GH176" s="165"/>
      <c r="GI176" s="165"/>
      <c r="GJ176" s="165"/>
      <c r="GK176" s="165"/>
      <c r="GL176" s="165"/>
      <c r="GM176" s="165"/>
      <c r="GN176" s="165"/>
      <c r="GO176" s="165"/>
      <c r="GP176" s="165"/>
      <c r="GQ176" s="165"/>
      <c r="GR176" s="165"/>
      <c r="GS176" s="165"/>
      <c r="GT176" s="165"/>
      <c r="GU176" s="165"/>
      <c r="GV176" s="165"/>
      <c r="GW176" s="165"/>
      <c r="GX176" s="165"/>
      <c r="GY176" s="165"/>
      <c r="GZ176" s="165"/>
      <c r="HA176" s="165"/>
      <c r="HB176" s="165"/>
      <c r="HC176" s="165"/>
      <c r="HD176" s="165"/>
      <c r="HE176" s="165"/>
      <c r="HF176" s="165"/>
      <c r="HG176" s="165"/>
      <c r="HH176" s="165"/>
      <c r="HI176" s="165"/>
      <c r="HJ176" s="165"/>
      <c r="HK176" s="165"/>
      <c r="HL176" s="178"/>
      <c r="HM176" s="178"/>
      <c r="HN176" s="178"/>
      <c r="HO176" s="178"/>
      <c r="HP176" s="178"/>
      <c r="HQ176" s="178"/>
      <c r="HR176" s="178"/>
      <c r="HS176" s="178"/>
      <c r="HT176" s="178"/>
      <c r="HU176" s="178"/>
      <c r="HV176" s="178"/>
      <c r="HW176" s="178"/>
      <c r="HX176" s="178"/>
      <c r="HY176" s="178"/>
      <c r="HZ176" s="178"/>
      <c r="IA176" s="178"/>
      <c r="IB176" s="178"/>
      <c r="IC176" s="178"/>
      <c r="ID176" s="178"/>
      <c r="IE176" s="178"/>
      <c r="IF176" s="178"/>
      <c r="IG176" s="178"/>
      <c r="IH176" s="178"/>
      <c r="II176" s="178"/>
    </row>
    <row r="177" s="170" customFormat="1" ht="39" customHeight="1" spans="1:243">
      <c r="A177" s="195" t="s">
        <v>166</v>
      </c>
      <c r="B177" s="195" t="s">
        <v>536</v>
      </c>
      <c r="C177" s="206">
        <v>2140499</v>
      </c>
      <c r="D177" s="195" t="s">
        <v>537</v>
      </c>
      <c r="E177" s="207" t="s">
        <v>538</v>
      </c>
      <c r="F177" s="207" t="s">
        <v>539</v>
      </c>
      <c r="G177" s="208">
        <v>14729500</v>
      </c>
      <c r="H177" s="209"/>
      <c r="I177" s="216"/>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165"/>
      <c r="EZ177" s="165"/>
      <c r="FA177" s="165"/>
      <c r="FB177" s="165"/>
      <c r="FC177" s="165"/>
      <c r="FD177" s="165"/>
      <c r="FE177" s="165"/>
      <c r="FF177" s="165"/>
      <c r="FG177" s="165"/>
      <c r="FH177" s="165"/>
      <c r="FI177" s="165"/>
      <c r="FJ177" s="165"/>
      <c r="FK177" s="165"/>
      <c r="FL177" s="165"/>
      <c r="FM177" s="165"/>
      <c r="FN177" s="165"/>
      <c r="FO177" s="165"/>
      <c r="FP177" s="165"/>
      <c r="FQ177" s="165"/>
      <c r="FR177" s="165"/>
      <c r="FS177" s="165"/>
      <c r="FT177" s="165"/>
      <c r="FU177" s="165"/>
      <c r="FV177" s="165"/>
      <c r="FW177" s="165"/>
      <c r="FX177" s="165"/>
      <c r="FY177" s="165"/>
      <c r="FZ177" s="165"/>
      <c r="GA177" s="165"/>
      <c r="GB177" s="165"/>
      <c r="GC177" s="165"/>
      <c r="GD177" s="165"/>
      <c r="GE177" s="165"/>
      <c r="GF177" s="165"/>
      <c r="GG177" s="165"/>
      <c r="GH177" s="165"/>
      <c r="GI177" s="165"/>
      <c r="GJ177" s="165"/>
      <c r="GK177" s="165"/>
      <c r="GL177" s="165"/>
      <c r="GM177" s="165"/>
      <c r="GN177" s="165"/>
      <c r="GO177" s="165"/>
      <c r="GP177" s="165"/>
      <c r="GQ177" s="165"/>
      <c r="GR177" s="165"/>
      <c r="GS177" s="165"/>
      <c r="GT177" s="165"/>
      <c r="GU177" s="165"/>
      <c r="GV177" s="165"/>
      <c r="GW177" s="165"/>
      <c r="GX177" s="165"/>
      <c r="GY177" s="165"/>
      <c r="GZ177" s="165"/>
      <c r="HA177" s="165"/>
      <c r="HB177" s="165"/>
      <c r="HC177" s="165"/>
      <c r="HD177" s="165"/>
      <c r="HE177" s="165"/>
      <c r="HF177" s="165"/>
      <c r="HG177" s="165"/>
      <c r="HH177" s="165"/>
      <c r="HI177" s="165"/>
      <c r="HJ177" s="165"/>
      <c r="HK177" s="165"/>
      <c r="HL177" s="178"/>
      <c r="HM177" s="178"/>
      <c r="HN177" s="178"/>
      <c r="HO177" s="178"/>
      <c r="HP177" s="178"/>
      <c r="HQ177" s="178"/>
      <c r="HR177" s="178"/>
      <c r="HS177" s="178"/>
      <c r="HT177" s="178"/>
      <c r="HU177" s="178"/>
      <c r="HV177" s="178"/>
      <c r="HW177" s="178"/>
      <c r="HX177" s="178"/>
      <c r="HY177" s="178"/>
      <c r="HZ177" s="178"/>
      <c r="IA177" s="178"/>
      <c r="IB177" s="178"/>
      <c r="IC177" s="178"/>
      <c r="ID177" s="178"/>
      <c r="IE177" s="178"/>
      <c r="IF177" s="178"/>
      <c r="IG177" s="178"/>
      <c r="IH177" s="178"/>
      <c r="II177" s="178"/>
    </row>
    <row r="178" s="170" customFormat="1" ht="41" customHeight="1" spans="1:243">
      <c r="A178" s="195" t="s">
        <v>190</v>
      </c>
      <c r="B178" s="195" t="s">
        <v>540</v>
      </c>
      <c r="C178" s="206">
        <v>2130314</v>
      </c>
      <c r="D178" s="195" t="s">
        <v>421</v>
      </c>
      <c r="E178" s="207" t="s">
        <v>421</v>
      </c>
      <c r="F178" s="207" t="s">
        <v>541</v>
      </c>
      <c r="G178" s="208">
        <v>2916209.79</v>
      </c>
      <c r="H178" s="209"/>
      <c r="I178" s="216"/>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165"/>
      <c r="EZ178" s="165"/>
      <c r="FA178" s="165"/>
      <c r="FB178" s="165"/>
      <c r="FC178" s="165"/>
      <c r="FD178" s="165"/>
      <c r="FE178" s="165"/>
      <c r="FF178" s="165"/>
      <c r="FG178" s="165"/>
      <c r="FH178" s="165"/>
      <c r="FI178" s="165"/>
      <c r="FJ178" s="165"/>
      <c r="FK178" s="165"/>
      <c r="FL178" s="165"/>
      <c r="FM178" s="165"/>
      <c r="FN178" s="165"/>
      <c r="FO178" s="165"/>
      <c r="FP178" s="165"/>
      <c r="FQ178" s="165"/>
      <c r="FR178" s="165"/>
      <c r="FS178" s="165"/>
      <c r="FT178" s="165"/>
      <c r="FU178" s="165"/>
      <c r="FV178" s="165"/>
      <c r="FW178" s="165"/>
      <c r="FX178" s="165"/>
      <c r="FY178" s="165"/>
      <c r="FZ178" s="165"/>
      <c r="GA178" s="165"/>
      <c r="GB178" s="165"/>
      <c r="GC178" s="165"/>
      <c r="GD178" s="165"/>
      <c r="GE178" s="165"/>
      <c r="GF178" s="165"/>
      <c r="GG178" s="165"/>
      <c r="GH178" s="165"/>
      <c r="GI178" s="165"/>
      <c r="GJ178" s="165"/>
      <c r="GK178" s="165"/>
      <c r="GL178" s="165"/>
      <c r="GM178" s="165"/>
      <c r="GN178" s="165"/>
      <c r="GO178" s="165"/>
      <c r="GP178" s="165"/>
      <c r="GQ178" s="165"/>
      <c r="GR178" s="165"/>
      <c r="GS178" s="165"/>
      <c r="GT178" s="165"/>
      <c r="GU178" s="165"/>
      <c r="GV178" s="165"/>
      <c r="GW178" s="165"/>
      <c r="GX178" s="165"/>
      <c r="GY178" s="165"/>
      <c r="GZ178" s="165"/>
      <c r="HA178" s="165"/>
      <c r="HB178" s="165"/>
      <c r="HC178" s="165"/>
      <c r="HD178" s="165"/>
      <c r="HE178" s="165"/>
      <c r="HF178" s="165"/>
      <c r="HG178" s="165"/>
      <c r="HH178" s="165"/>
      <c r="HI178" s="165"/>
      <c r="HJ178" s="165"/>
      <c r="HK178" s="165"/>
      <c r="HL178" s="178"/>
      <c r="HM178" s="178"/>
      <c r="HN178" s="178"/>
      <c r="HO178" s="178"/>
      <c r="HP178" s="178"/>
      <c r="HQ178" s="178"/>
      <c r="HR178" s="178"/>
      <c r="HS178" s="178"/>
      <c r="HT178" s="178"/>
      <c r="HU178" s="178"/>
      <c r="HV178" s="178"/>
      <c r="HW178" s="178"/>
      <c r="HX178" s="178"/>
      <c r="HY178" s="178"/>
      <c r="HZ178" s="178"/>
      <c r="IA178" s="178"/>
      <c r="IB178" s="178"/>
      <c r="IC178" s="178"/>
      <c r="ID178" s="178"/>
      <c r="IE178" s="178"/>
      <c r="IF178" s="178"/>
      <c r="IG178" s="178"/>
      <c r="IH178" s="178"/>
      <c r="II178" s="178"/>
    </row>
    <row r="179" s="170" customFormat="1" ht="39" customHeight="1" spans="1:243">
      <c r="A179" s="195" t="s">
        <v>190</v>
      </c>
      <c r="B179" s="195" t="s">
        <v>194</v>
      </c>
      <c r="C179" s="206">
        <v>2130305</v>
      </c>
      <c r="D179" s="195" t="s">
        <v>421</v>
      </c>
      <c r="E179" s="207" t="s">
        <v>421</v>
      </c>
      <c r="F179" s="207" t="s">
        <v>542</v>
      </c>
      <c r="G179" s="208">
        <v>820800</v>
      </c>
      <c r="H179" s="209"/>
      <c r="I179" s="216"/>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165"/>
      <c r="EZ179" s="165"/>
      <c r="FA179" s="165"/>
      <c r="FB179" s="165"/>
      <c r="FC179" s="165"/>
      <c r="FD179" s="165"/>
      <c r="FE179" s="165"/>
      <c r="FF179" s="165"/>
      <c r="FG179" s="165"/>
      <c r="FH179" s="165"/>
      <c r="FI179" s="165"/>
      <c r="FJ179" s="165"/>
      <c r="FK179" s="165"/>
      <c r="FL179" s="165"/>
      <c r="FM179" s="165"/>
      <c r="FN179" s="165"/>
      <c r="FO179" s="165"/>
      <c r="FP179" s="165"/>
      <c r="FQ179" s="165"/>
      <c r="FR179" s="165"/>
      <c r="FS179" s="165"/>
      <c r="FT179" s="165"/>
      <c r="FU179" s="165"/>
      <c r="FV179" s="165"/>
      <c r="FW179" s="165"/>
      <c r="FX179" s="165"/>
      <c r="FY179" s="165"/>
      <c r="FZ179" s="165"/>
      <c r="GA179" s="165"/>
      <c r="GB179" s="165"/>
      <c r="GC179" s="165"/>
      <c r="GD179" s="165"/>
      <c r="GE179" s="165"/>
      <c r="GF179" s="165"/>
      <c r="GG179" s="165"/>
      <c r="GH179" s="165"/>
      <c r="GI179" s="165"/>
      <c r="GJ179" s="165"/>
      <c r="GK179" s="165"/>
      <c r="GL179" s="165"/>
      <c r="GM179" s="165"/>
      <c r="GN179" s="165"/>
      <c r="GO179" s="165"/>
      <c r="GP179" s="165"/>
      <c r="GQ179" s="165"/>
      <c r="GR179" s="165"/>
      <c r="GS179" s="165"/>
      <c r="GT179" s="165"/>
      <c r="GU179" s="165"/>
      <c r="GV179" s="165"/>
      <c r="GW179" s="165"/>
      <c r="GX179" s="165"/>
      <c r="GY179" s="165"/>
      <c r="GZ179" s="165"/>
      <c r="HA179" s="165"/>
      <c r="HB179" s="165"/>
      <c r="HC179" s="165"/>
      <c r="HD179" s="165"/>
      <c r="HE179" s="165"/>
      <c r="HF179" s="165"/>
      <c r="HG179" s="165"/>
      <c r="HH179" s="165"/>
      <c r="HI179" s="165"/>
      <c r="HJ179" s="165"/>
      <c r="HK179" s="165"/>
      <c r="HL179" s="178"/>
      <c r="HM179" s="178"/>
      <c r="HN179" s="178"/>
      <c r="HO179" s="178"/>
      <c r="HP179" s="178"/>
      <c r="HQ179" s="178"/>
      <c r="HR179" s="178"/>
      <c r="HS179" s="178"/>
      <c r="HT179" s="178"/>
      <c r="HU179" s="178"/>
      <c r="HV179" s="178"/>
      <c r="HW179" s="178"/>
      <c r="HX179" s="178"/>
      <c r="HY179" s="178"/>
      <c r="HZ179" s="178"/>
      <c r="IA179" s="178"/>
      <c r="IB179" s="178"/>
      <c r="IC179" s="178"/>
      <c r="ID179" s="178"/>
      <c r="IE179" s="178"/>
      <c r="IF179" s="178"/>
      <c r="IG179" s="178"/>
      <c r="IH179" s="178"/>
      <c r="II179" s="178"/>
    </row>
    <row r="180" s="170" customFormat="1" ht="39" customHeight="1" spans="1:243">
      <c r="A180" s="195" t="s">
        <v>190</v>
      </c>
      <c r="B180" s="195" t="s">
        <v>194</v>
      </c>
      <c r="C180" s="206">
        <v>2130305</v>
      </c>
      <c r="D180" s="195" t="s">
        <v>421</v>
      </c>
      <c r="E180" s="207" t="s">
        <v>421</v>
      </c>
      <c r="F180" s="207" t="s">
        <v>543</v>
      </c>
      <c r="G180" s="208">
        <v>136351.65</v>
      </c>
      <c r="H180" s="209"/>
      <c r="I180" s="216"/>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165"/>
      <c r="EZ180" s="165"/>
      <c r="FA180" s="165"/>
      <c r="FB180" s="165"/>
      <c r="FC180" s="165"/>
      <c r="FD180" s="165"/>
      <c r="FE180" s="165"/>
      <c r="FF180" s="165"/>
      <c r="FG180" s="165"/>
      <c r="FH180" s="165"/>
      <c r="FI180" s="165"/>
      <c r="FJ180" s="165"/>
      <c r="FK180" s="165"/>
      <c r="FL180" s="165"/>
      <c r="FM180" s="165"/>
      <c r="FN180" s="165"/>
      <c r="FO180" s="165"/>
      <c r="FP180" s="165"/>
      <c r="FQ180" s="165"/>
      <c r="FR180" s="165"/>
      <c r="FS180" s="165"/>
      <c r="FT180" s="165"/>
      <c r="FU180" s="165"/>
      <c r="FV180" s="165"/>
      <c r="FW180" s="165"/>
      <c r="FX180" s="165"/>
      <c r="FY180" s="165"/>
      <c r="FZ180" s="165"/>
      <c r="GA180" s="165"/>
      <c r="GB180" s="165"/>
      <c r="GC180" s="165"/>
      <c r="GD180" s="165"/>
      <c r="GE180" s="165"/>
      <c r="GF180" s="165"/>
      <c r="GG180" s="165"/>
      <c r="GH180" s="165"/>
      <c r="GI180" s="165"/>
      <c r="GJ180" s="165"/>
      <c r="GK180" s="165"/>
      <c r="GL180" s="165"/>
      <c r="GM180" s="165"/>
      <c r="GN180" s="165"/>
      <c r="GO180" s="165"/>
      <c r="GP180" s="165"/>
      <c r="GQ180" s="165"/>
      <c r="GR180" s="165"/>
      <c r="GS180" s="165"/>
      <c r="GT180" s="165"/>
      <c r="GU180" s="165"/>
      <c r="GV180" s="165"/>
      <c r="GW180" s="165"/>
      <c r="GX180" s="165"/>
      <c r="GY180" s="165"/>
      <c r="GZ180" s="165"/>
      <c r="HA180" s="165"/>
      <c r="HB180" s="165"/>
      <c r="HC180" s="165"/>
      <c r="HD180" s="165"/>
      <c r="HE180" s="165"/>
      <c r="HF180" s="165"/>
      <c r="HG180" s="165"/>
      <c r="HH180" s="165"/>
      <c r="HI180" s="165"/>
      <c r="HJ180" s="165"/>
      <c r="HK180" s="165"/>
      <c r="HL180" s="178"/>
      <c r="HM180" s="178"/>
      <c r="HN180" s="178"/>
      <c r="HO180" s="178"/>
      <c r="HP180" s="178"/>
      <c r="HQ180" s="178"/>
      <c r="HR180" s="178"/>
      <c r="HS180" s="178"/>
      <c r="HT180" s="178"/>
      <c r="HU180" s="178"/>
      <c r="HV180" s="178"/>
      <c r="HW180" s="178"/>
      <c r="HX180" s="178"/>
      <c r="HY180" s="178"/>
      <c r="HZ180" s="178"/>
      <c r="IA180" s="178"/>
      <c r="IB180" s="178"/>
      <c r="IC180" s="178"/>
      <c r="ID180" s="178"/>
      <c r="IE180" s="178"/>
      <c r="IF180" s="178"/>
      <c r="IG180" s="178"/>
      <c r="IH180" s="178"/>
      <c r="II180" s="178"/>
    </row>
    <row r="181" s="170" customFormat="1" ht="39" customHeight="1" spans="1:243">
      <c r="A181" s="195" t="s">
        <v>190</v>
      </c>
      <c r="B181" s="195" t="s">
        <v>194</v>
      </c>
      <c r="C181" s="206">
        <v>2130305</v>
      </c>
      <c r="D181" s="195" t="s">
        <v>421</v>
      </c>
      <c r="E181" s="207" t="s">
        <v>421</v>
      </c>
      <c r="F181" s="207" t="s">
        <v>544</v>
      </c>
      <c r="G181" s="208">
        <v>170658.35</v>
      </c>
      <c r="H181" s="209"/>
      <c r="I181" s="216"/>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165"/>
      <c r="EZ181" s="165"/>
      <c r="FA181" s="165"/>
      <c r="FB181" s="165"/>
      <c r="FC181" s="165"/>
      <c r="FD181" s="165"/>
      <c r="FE181" s="165"/>
      <c r="FF181" s="165"/>
      <c r="FG181" s="165"/>
      <c r="FH181" s="165"/>
      <c r="FI181" s="165"/>
      <c r="FJ181" s="165"/>
      <c r="FK181" s="165"/>
      <c r="FL181" s="165"/>
      <c r="FM181" s="165"/>
      <c r="FN181" s="165"/>
      <c r="FO181" s="165"/>
      <c r="FP181" s="165"/>
      <c r="FQ181" s="165"/>
      <c r="FR181" s="165"/>
      <c r="FS181" s="165"/>
      <c r="FT181" s="165"/>
      <c r="FU181" s="165"/>
      <c r="FV181" s="165"/>
      <c r="FW181" s="165"/>
      <c r="FX181" s="165"/>
      <c r="FY181" s="165"/>
      <c r="FZ181" s="165"/>
      <c r="GA181" s="165"/>
      <c r="GB181" s="165"/>
      <c r="GC181" s="165"/>
      <c r="GD181" s="165"/>
      <c r="GE181" s="165"/>
      <c r="GF181" s="165"/>
      <c r="GG181" s="165"/>
      <c r="GH181" s="165"/>
      <c r="GI181" s="165"/>
      <c r="GJ181" s="165"/>
      <c r="GK181" s="165"/>
      <c r="GL181" s="165"/>
      <c r="GM181" s="165"/>
      <c r="GN181" s="165"/>
      <c r="GO181" s="165"/>
      <c r="GP181" s="165"/>
      <c r="GQ181" s="165"/>
      <c r="GR181" s="165"/>
      <c r="GS181" s="165"/>
      <c r="GT181" s="165"/>
      <c r="GU181" s="165"/>
      <c r="GV181" s="165"/>
      <c r="GW181" s="165"/>
      <c r="GX181" s="165"/>
      <c r="GY181" s="165"/>
      <c r="GZ181" s="165"/>
      <c r="HA181" s="165"/>
      <c r="HB181" s="165"/>
      <c r="HC181" s="165"/>
      <c r="HD181" s="165"/>
      <c r="HE181" s="165"/>
      <c r="HF181" s="165"/>
      <c r="HG181" s="165"/>
      <c r="HH181" s="165"/>
      <c r="HI181" s="165"/>
      <c r="HJ181" s="165"/>
      <c r="HK181" s="165"/>
      <c r="HL181" s="178"/>
      <c r="HM181" s="178"/>
      <c r="HN181" s="178"/>
      <c r="HO181" s="178"/>
      <c r="HP181" s="178"/>
      <c r="HQ181" s="178"/>
      <c r="HR181" s="178"/>
      <c r="HS181" s="178"/>
      <c r="HT181" s="178"/>
      <c r="HU181" s="178"/>
      <c r="HV181" s="178"/>
      <c r="HW181" s="178"/>
      <c r="HX181" s="178"/>
      <c r="HY181" s="178"/>
      <c r="HZ181" s="178"/>
      <c r="IA181" s="178"/>
      <c r="IB181" s="178"/>
      <c r="IC181" s="178"/>
      <c r="ID181" s="178"/>
      <c r="IE181" s="178"/>
      <c r="IF181" s="178"/>
      <c r="IG181" s="178"/>
      <c r="IH181" s="178"/>
      <c r="II181" s="178"/>
    </row>
    <row r="182" s="170" customFormat="1" ht="39" customHeight="1" spans="1:243">
      <c r="A182" s="195" t="s">
        <v>190</v>
      </c>
      <c r="B182" s="195" t="s">
        <v>194</v>
      </c>
      <c r="C182" s="206">
        <v>2130305</v>
      </c>
      <c r="D182" s="195" t="s">
        <v>421</v>
      </c>
      <c r="E182" s="207" t="s">
        <v>421</v>
      </c>
      <c r="F182" s="207" t="s">
        <v>545</v>
      </c>
      <c r="G182" s="208">
        <v>1071699.9</v>
      </c>
      <c r="H182" s="209"/>
      <c r="I182" s="216"/>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165"/>
      <c r="EZ182" s="165"/>
      <c r="FA182" s="165"/>
      <c r="FB182" s="165"/>
      <c r="FC182" s="165"/>
      <c r="FD182" s="165"/>
      <c r="FE182" s="165"/>
      <c r="FF182" s="165"/>
      <c r="FG182" s="165"/>
      <c r="FH182" s="165"/>
      <c r="FI182" s="165"/>
      <c r="FJ182" s="165"/>
      <c r="FK182" s="165"/>
      <c r="FL182" s="165"/>
      <c r="FM182" s="165"/>
      <c r="FN182" s="165"/>
      <c r="FO182" s="165"/>
      <c r="FP182" s="165"/>
      <c r="FQ182" s="165"/>
      <c r="FR182" s="165"/>
      <c r="FS182" s="165"/>
      <c r="FT182" s="165"/>
      <c r="FU182" s="165"/>
      <c r="FV182" s="165"/>
      <c r="FW182" s="165"/>
      <c r="FX182" s="165"/>
      <c r="FY182" s="165"/>
      <c r="FZ182" s="165"/>
      <c r="GA182" s="165"/>
      <c r="GB182" s="165"/>
      <c r="GC182" s="165"/>
      <c r="GD182" s="165"/>
      <c r="GE182" s="165"/>
      <c r="GF182" s="165"/>
      <c r="GG182" s="165"/>
      <c r="GH182" s="165"/>
      <c r="GI182" s="165"/>
      <c r="GJ182" s="165"/>
      <c r="GK182" s="165"/>
      <c r="GL182" s="165"/>
      <c r="GM182" s="165"/>
      <c r="GN182" s="165"/>
      <c r="GO182" s="165"/>
      <c r="GP182" s="165"/>
      <c r="GQ182" s="165"/>
      <c r="GR182" s="165"/>
      <c r="GS182" s="165"/>
      <c r="GT182" s="165"/>
      <c r="GU182" s="165"/>
      <c r="GV182" s="165"/>
      <c r="GW182" s="165"/>
      <c r="GX182" s="165"/>
      <c r="GY182" s="165"/>
      <c r="GZ182" s="165"/>
      <c r="HA182" s="165"/>
      <c r="HB182" s="165"/>
      <c r="HC182" s="165"/>
      <c r="HD182" s="165"/>
      <c r="HE182" s="165"/>
      <c r="HF182" s="165"/>
      <c r="HG182" s="165"/>
      <c r="HH182" s="165"/>
      <c r="HI182" s="165"/>
      <c r="HJ182" s="165"/>
      <c r="HK182" s="165"/>
      <c r="HL182" s="178"/>
      <c r="HM182" s="178"/>
      <c r="HN182" s="178"/>
      <c r="HO182" s="178"/>
      <c r="HP182" s="178"/>
      <c r="HQ182" s="178"/>
      <c r="HR182" s="178"/>
      <c r="HS182" s="178"/>
      <c r="HT182" s="178"/>
      <c r="HU182" s="178"/>
      <c r="HV182" s="178"/>
      <c r="HW182" s="178"/>
      <c r="HX182" s="178"/>
      <c r="HY182" s="178"/>
      <c r="HZ182" s="178"/>
      <c r="IA182" s="178"/>
      <c r="IB182" s="178"/>
      <c r="IC182" s="178"/>
      <c r="ID182" s="178"/>
      <c r="IE182" s="178"/>
      <c r="IF182" s="178"/>
      <c r="IG182" s="178"/>
      <c r="IH182" s="178"/>
      <c r="II182" s="178"/>
    </row>
    <row r="183" s="170" customFormat="1" ht="39" customHeight="1" spans="1:243">
      <c r="A183" s="195" t="s">
        <v>190</v>
      </c>
      <c r="B183" s="195" t="s">
        <v>194</v>
      </c>
      <c r="C183" s="206">
        <v>2130305</v>
      </c>
      <c r="D183" s="195" t="s">
        <v>421</v>
      </c>
      <c r="E183" s="207" t="s">
        <v>421</v>
      </c>
      <c r="F183" s="207" t="s">
        <v>546</v>
      </c>
      <c r="G183" s="208">
        <v>3055405.46</v>
      </c>
      <c r="H183" s="209"/>
      <c r="I183" s="216"/>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165"/>
      <c r="EZ183" s="165"/>
      <c r="FA183" s="165"/>
      <c r="FB183" s="165"/>
      <c r="FC183" s="165"/>
      <c r="FD183" s="165"/>
      <c r="FE183" s="165"/>
      <c r="FF183" s="165"/>
      <c r="FG183" s="165"/>
      <c r="FH183" s="165"/>
      <c r="FI183" s="165"/>
      <c r="FJ183" s="165"/>
      <c r="FK183" s="165"/>
      <c r="FL183" s="165"/>
      <c r="FM183" s="165"/>
      <c r="FN183" s="165"/>
      <c r="FO183" s="165"/>
      <c r="FP183" s="165"/>
      <c r="FQ183" s="165"/>
      <c r="FR183" s="165"/>
      <c r="FS183" s="165"/>
      <c r="FT183" s="165"/>
      <c r="FU183" s="165"/>
      <c r="FV183" s="165"/>
      <c r="FW183" s="165"/>
      <c r="FX183" s="165"/>
      <c r="FY183" s="165"/>
      <c r="FZ183" s="165"/>
      <c r="GA183" s="165"/>
      <c r="GB183" s="165"/>
      <c r="GC183" s="165"/>
      <c r="GD183" s="165"/>
      <c r="GE183" s="165"/>
      <c r="GF183" s="165"/>
      <c r="GG183" s="165"/>
      <c r="GH183" s="165"/>
      <c r="GI183" s="165"/>
      <c r="GJ183" s="165"/>
      <c r="GK183" s="165"/>
      <c r="GL183" s="165"/>
      <c r="GM183" s="165"/>
      <c r="GN183" s="165"/>
      <c r="GO183" s="165"/>
      <c r="GP183" s="165"/>
      <c r="GQ183" s="165"/>
      <c r="GR183" s="165"/>
      <c r="GS183" s="165"/>
      <c r="GT183" s="165"/>
      <c r="GU183" s="165"/>
      <c r="GV183" s="165"/>
      <c r="GW183" s="165"/>
      <c r="GX183" s="165"/>
      <c r="GY183" s="165"/>
      <c r="GZ183" s="165"/>
      <c r="HA183" s="165"/>
      <c r="HB183" s="165"/>
      <c r="HC183" s="165"/>
      <c r="HD183" s="165"/>
      <c r="HE183" s="165"/>
      <c r="HF183" s="165"/>
      <c r="HG183" s="165"/>
      <c r="HH183" s="165"/>
      <c r="HI183" s="165"/>
      <c r="HJ183" s="165"/>
      <c r="HK183" s="165"/>
      <c r="HL183" s="178"/>
      <c r="HM183" s="178"/>
      <c r="HN183" s="178"/>
      <c r="HO183" s="178"/>
      <c r="HP183" s="178"/>
      <c r="HQ183" s="178"/>
      <c r="HR183" s="178"/>
      <c r="HS183" s="178"/>
      <c r="HT183" s="178"/>
      <c r="HU183" s="178"/>
      <c r="HV183" s="178"/>
      <c r="HW183" s="178"/>
      <c r="HX183" s="178"/>
      <c r="HY183" s="178"/>
      <c r="HZ183" s="178"/>
      <c r="IA183" s="178"/>
      <c r="IB183" s="178"/>
      <c r="IC183" s="178"/>
      <c r="ID183" s="178"/>
      <c r="IE183" s="178"/>
      <c r="IF183" s="178"/>
      <c r="IG183" s="178"/>
      <c r="IH183" s="178"/>
      <c r="II183" s="178"/>
    </row>
    <row r="184" s="170" customFormat="1" ht="39" customHeight="1" spans="1:243">
      <c r="A184" s="195" t="s">
        <v>190</v>
      </c>
      <c r="B184" s="195" t="s">
        <v>194</v>
      </c>
      <c r="C184" s="206">
        <v>2130305</v>
      </c>
      <c r="D184" s="195" t="s">
        <v>421</v>
      </c>
      <c r="E184" s="207" t="s">
        <v>421</v>
      </c>
      <c r="F184" s="207" t="s">
        <v>547</v>
      </c>
      <c r="G184" s="208">
        <v>97180.25</v>
      </c>
      <c r="H184" s="209"/>
      <c r="I184" s="216"/>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165"/>
      <c r="EZ184" s="165"/>
      <c r="FA184" s="165"/>
      <c r="FB184" s="165"/>
      <c r="FC184" s="165"/>
      <c r="FD184" s="165"/>
      <c r="FE184" s="165"/>
      <c r="FF184" s="165"/>
      <c r="FG184" s="165"/>
      <c r="FH184" s="165"/>
      <c r="FI184" s="165"/>
      <c r="FJ184" s="165"/>
      <c r="FK184" s="165"/>
      <c r="FL184" s="165"/>
      <c r="FM184" s="165"/>
      <c r="FN184" s="165"/>
      <c r="FO184" s="165"/>
      <c r="FP184" s="165"/>
      <c r="FQ184" s="165"/>
      <c r="FR184" s="165"/>
      <c r="FS184" s="165"/>
      <c r="FT184" s="165"/>
      <c r="FU184" s="165"/>
      <c r="FV184" s="165"/>
      <c r="FW184" s="165"/>
      <c r="FX184" s="165"/>
      <c r="FY184" s="165"/>
      <c r="FZ184" s="165"/>
      <c r="GA184" s="165"/>
      <c r="GB184" s="165"/>
      <c r="GC184" s="165"/>
      <c r="GD184" s="165"/>
      <c r="GE184" s="165"/>
      <c r="GF184" s="165"/>
      <c r="GG184" s="165"/>
      <c r="GH184" s="165"/>
      <c r="GI184" s="165"/>
      <c r="GJ184" s="165"/>
      <c r="GK184" s="165"/>
      <c r="GL184" s="165"/>
      <c r="GM184" s="165"/>
      <c r="GN184" s="165"/>
      <c r="GO184" s="165"/>
      <c r="GP184" s="165"/>
      <c r="GQ184" s="165"/>
      <c r="GR184" s="165"/>
      <c r="GS184" s="165"/>
      <c r="GT184" s="165"/>
      <c r="GU184" s="165"/>
      <c r="GV184" s="165"/>
      <c r="GW184" s="165"/>
      <c r="GX184" s="165"/>
      <c r="GY184" s="165"/>
      <c r="GZ184" s="165"/>
      <c r="HA184" s="165"/>
      <c r="HB184" s="165"/>
      <c r="HC184" s="165"/>
      <c r="HD184" s="165"/>
      <c r="HE184" s="165"/>
      <c r="HF184" s="165"/>
      <c r="HG184" s="165"/>
      <c r="HH184" s="165"/>
      <c r="HI184" s="165"/>
      <c r="HJ184" s="165"/>
      <c r="HK184" s="165"/>
      <c r="HL184" s="178"/>
      <c r="HM184" s="178"/>
      <c r="HN184" s="178"/>
      <c r="HO184" s="178"/>
      <c r="HP184" s="178"/>
      <c r="HQ184" s="178"/>
      <c r="HR184" s="178"/>
      <c r="HS184" s="178"/>
      <c r="HT184" s="178"/>
      <c r="HU184" s="178"/>
      <c r="HV184" s="178"/>
      <c r="HW184" s="178"/>
      <c r="HX184" s="178"/>
      <c r="HY184" s="178"/>
      <c r="HZ184" s="178"/>
      <c r="IA184" s="178"/>
      <c r="IB184" s="178"/>
      <c r="IC184" s="178"/>
      <c r="ID184" s="178"/>
      <c r="IE184" s="178"/>
      <c r="IF184" s="178"/>
      <c r="IG184" s="178"/>
      <c r="IH184" s="178"/>
      <c r="II184" s="178"/>
    </row>
    <row r="185" s="170" customFormat="1" ht="39" customHeight="1" spans="1:243">
      <c r="A185" s="195" t="s">
        <v>190</v>
      </c>
      <c r="B185" s="195" t="s">
        <v>194</v>
      </c>
      <c r="C185" s="206">
        <v>2130305</v>
      </c>
      <c r="D185" s="195" t="s">
        <v>421</v>
      </c>
      <c r="E185" s="207" t="s">
        <v>421</v>
      </c>
      <c r="F185" s="207" t="s">
        <v>548</v>
      </c>
      <c r="G185" s="208">
        <v>404354.49</v>
      </c>
      <c r="H185" s="209"/>
      <c r="I185" s="216"/>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165"/>
      <c r="EZ185" s="165"/>
      <c r="FA185" s="165"/>
      <c r="FB185" s="165"/>
      <c r="FC185" s="165"/>
      <c r="FD185" s="165"/>
      <c r="FE185" s="165"/>
      <c r="FF185" s="165"/>
      <c r="FG185" s="165"/>
      <c r="FH185" s="165"/>
      <c r="FI185" s="165"/>
      <c r="FJ185" s="165"/>
      <c r="FK185" s="165"/>
      <c r="FL185" s="165"/>
      <c r="FM185" s="165"/>
      <c r="FN185" s="165"/>
      <c r="FO185" s="165"/>
      <c r="FP185" s="165"/>
      <c r="FQ185" s="165"/>
      <c r="FR185" s="165"/>
      <c r="FS185" s="165"/>
      <c r="FT185" s="165"/>
      <c r="FU185" s="165"/>
      <c r="FV185" s="165"/>
      <c r="FW185" s="165"/>
      <c r="FX185" s="165"/>
      <c r="FY185" s="165"/>
      <c r="FZ185" s="165"/>
      <c r="GA185" s="165"/>
      <c r="GB185" s="165"/>
      <c r="GC185" s="165"/>
      <c r="GD185" s="165"/>
      <c r="GE185" s="165"/>
      <c r="GF185" s="165"/>
      <c r="GG185" s="165"/>
      <c r="GH185" s="165"/>
      <c r="GI185" s="165"/>
      <c r="GJ185" s="165"/>
      <c r="GK185" s="165"/>
      <c r="GL185" s="165"/>
      <c r="GM185" s="165"/>
      <c r="GN185" s="165"/>
      <c r="GO185" s="165"/>
      <c r="GP185" s="165"/>
      <c r="GQ185" s="165"/>
      <c r="GR185" s="165"/>
      <c r="GS185" s="165"/>
      <c r="GT185" s="165"/>
      <c r="GU185" s="165"/>
      <c r="GV185" s="165"/>
      <c r="GW185" s="165"/>
      <c r="GX185" s="165"/>
      <c r="GY185" s="165"/>
      <c r="GZ185" s="165"/>
      <c r="HA185" s="165"/>
      <c r="HB185" s="165"/>
      <c r="HC185" s="165"/>
      <c r="HD185" s="165"/>
      <c r="HE185" s="165"/>
      <c r="HF185" s="165"/>
      <c r="HG185" s="165"/>
      <c r="HH185" s="165"/>
      <c r="HI185" s="165"/>
      <c r="HJ185" s="165"/>
      <c r="HK185" s="165"/>
      <c r="HL185" s="178"/>
      <c r="HM185" s="178"/>
      <c r="HN185" s="178"/>
      <c r="HO185" s="178"/>
      <c r="HP185" s="178"/>
      <c r="HQ185" s="178"/>
      <c r="HR185" s="178"/>
      <c r="HS185" s="178"/>
      <c r="HT185" s="178"/>
      <c r="HU185" s="178"/>
      <c r="HV185" s="178"/>
      <c r="HW185" s="178"/>
      <c r="HX185" s="178"/>
      <c r="HY185" s="178"/>
      <c r="HZ185" s="178"/>
      <c r="IA185" s="178"/>
      <c r="IB185" s="178"/>
      <c r="IC185" s="178"/>
      <c r="ID185" s="178"/>
      <c r="IE185" s="178"/>
      <c r="IF185" s="178"/>
      <c r="IG185" s="178"/>
      <c r="IH185" s="178"/>
      <c r="II185" s="178"/>
    </row>
    <row r="186" s="170" customFormat="1" ht="39" customHeight="1" spans="1:243">
      <c r="A186" s="195" t="s">
        <v>190</v>
      </c>
      <c r="B186" s="195" t="s">
        <v>194</v>
      </c>
      <c r="C186" s="206">
        <v>2130305</v>
      </c>
      <c r="D186" s="195" t="s">
        <v>421</v>
      </c>
      <c r="E186" s="207" t="s">
        <v>421</v>
      </c>
      <c r="F186" s="207" t="s">
        <v>549</v>
      </c>
      <c r="G186" s="208">
        <v>20000000</v>
      </c>
      <c r="H186" s="209"/>
      <c r="I186" s="216"/>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s="165"/>
      <c r="DJ186" s="165"/>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165"/>
      <c r="EZ186" s="165"/>
      <c r="FA186" s="165"/>
      <c r="FB186" s="165"/>
      <c r="FC186" s="165"/>
      <c r="FD186" s="165"/>
      <c r="FE186" s="165"/>
      <c r="FF186" s="165"/>
      <c r="FG186" s="165"/>
      <c r="FH186" s="165"/>
      <c r="FI186" s="165"/>
      <c r="FJ186" s="165"/>
      <c r="FK186" s="165"/>
      <c r="FL186" s="165"/>
      <c r="FM186" s="165"/>
      <c r="FN186" s="165"/>
      <c r="FO186" s="165"/>
      <c r="FP186" s="165"/>
      <c r="FQ186" s="165"/>
      <c r="FR186" s="165"/>
      <c r="FS186" s="165"/>
      <c r="FT186" s="165"/>
      <c r="FU186" s="165"/>
      <c r="FV186" s="165"/>
      <c r="FW186" s="165"/>
      <c r="FX186" s="165"/>
      <c r="FY186" s="165"/>
      <c r="FZ186" s="165"/>
      <c r="GA186" s="165"/>
      <c r="GB186" s="165"/>
      <c r="GC186" s="165"/>
      <c r="GD186" s="165"/>
      <c r="GE186" s="165"/>
      <c r="GF186" s="165"/>
      <c r="GG186" s="165"/>
      <c r="GH186" s="165"/>
      <c r="GI186" s="165"/>
      <c r="GJ186" s="165"/>
      <c r="GK186" s="165"/>
      <c r="GL186" s="165"/>
      <c r="GM186" s="165"/>
      <c r="GN186" s="165"/>
      <c r="GO186" s="165"/>
      <c r="GP186" s="165"/>
      <c r="GQ186" s="165"/>
      <c r="GR186" s="165"/>
      <c r="GS186" s="165"/>
      <c r="GT186" s="165"/>
      <c r="GU186" s="165"/>
      <c r="GV186" s="165"/>
      <c r="GW186" s="165"/>
      <c r="GX186" s="165"/>
      <c r="GY186" s="165"/>
      <c r="GZ186" s="165"/>
      <c r="HA186" s="165"/>
      <c r="HB186" s="165"/>
      <c r="HC186" s="165"/>
      <c r="HD186" s="165"/>
      <c r="HE186" s="165"/>
      <c r="HF186" s="165"/>
      <c r="HG186" s="165"/>
      <c r="HH186" s="165"/>
      <c r="HI186" s="165"/>
      <c r="HJ186" s="165"/>
      <c r="HK186" s="165"/>
      <c r="HL186" s="178"/>
      <c r="HM186" s="178"/>
      <c r="HN186" s="178"/>
      <c r="HO186" s="178"/>
      <c r="HP186" s="178"/>
      <c r="HQ186" s="178"/>
      <c r="HR186" s="178"/>
      <c r="HS186" s="178"/>
      <c r="HT186" s="178"/>
      <c r="HU186" s="178"/>
      <c r="HV186" s="178"/>
      <c r="HW186" s="178"/>
      <c r="HX186" s="178"/>
      <c r="HY186" s="178"/>
      <c r="HZ186" s="178"/>
      <c r="IA186" s="178"/>
      <c r="IB186" s="178"/>
      <c r="IC186" s="178"/>
      <c r="ID186" s="178"/>
      <c r="IE186" s="178"/>
      <c r="IF186" s="178"/>
      <c r="IG186" s="178"/>
      <c r="IH186" s="178"/>
      <c r="II186" s="178"/>
    </row>
    <row r="187" s="170" customFormat="1" ht="39" customHeight="1" spans="1:243">
      <c r="A187" s="195" t="s">
        <v>190</v>
      </c>
      <c r="B187" s="195" t="s">
        <v>194</v>
      </c>
      <c r="C187" s="206">
        <v>2130305</v>
      </c>
      <c r="D187" s="195" t="s">
        <v>421</v>
      </c>
      <c r="E187" s="207" t="s">
        <v>421</v>
      </c>
      <c r="F187" s="207" t="s">
        <v>550</v>
      </c>
      <c r="G187" s="208">
        <v>4000000</v>
      </c>
      <c r="H187" s="209"/>
      <c r="I187" s="216"/>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165"/>
      <c r="EZ187" s="165"/>
      <c r="FA187" s="165"/>
      <c r="FB187" s="165"/>
      <c r="FC187" s="165"/>
      <c r="FD187" s="165"/>
      <c r="FE187" s="165"/>
      <c r="FF187" s="165"/>
      <c r="FG187" s="165"/>
      <c r="FH187" s="165"/>
      <c r="FI187" s="165"/>
      <c r="FJ187" s="165"/>
      <c r="FK187" s="165"/>
      <c r="FL187" s="165"/>
      <c r="FM187" s="165"/>
      <c r="FN187" s="165"/>
      <c r="FO187" s="165"/>
      <c r="FP187" s="165"/>
      <c r="FQ187" s="165"/>
      <c r="FR187" s="165"/>
      <c r="FS187" s="165"/>
      <c r="FT187" s="165"/>
      <c r="FU187" s="165"/>
      <c r="FV187" s="165"/>
      <c r="FW187" s="165"/>
      <c r="FX187" s="165"/>
      <c r="FY187" s="165"/>
      <c r="FZ187" s="165"/>
      <c r="GA187" s="165"/>
      <c r="GB187" s="165"/>
      <c r="GC187" s="165"/>
      <c r="GD187" s="165"/>
      <c r="GE187" s="165"/>
      <c r="GF187" s="165"/>
      <c r="GG187" s="165"/>
      <c r="GH187" s="165"/>
      <c r="GI187" s="165"/>
      <c r="GJ187" s="165"/>
      <c r="GK187" s="165"/>
      <c r="GL187" s="165"/>
      <c r="GM187" s="165"/>
      <c r="GN187" s="165"/>
      <c r="GO187" s="165"/>
      <c r="GP187" s="165"/>
      <c r="GQ187" s="165"/>
      <c r="GR187" s="165"/>
      <c r="GS187" s="165"/>
      <c r="GT187" s="165"/>
      <c r="GU187" s="165"/>
      <c r="GV187" s="165"/>
      <c r="GW187" s="165"/>
      <c r="GX187" s="165"/>
      <c r="GY187" s="165"/>
      <c r="GZ187" s="165"/>
      <c r="HA187" s="165"/>
      <c r="HB187" s="165"/>
      <c r="HC187" s="165"/>
      <c r="HD187" s="165"/>
      <c r="HE187" s="165"/>
      <c r="HF187" s="165"/>
      <c r="HG187" s="165"/>
      <c r="HH187" s="165"/>
      <c r="HI187" s="165"/>
      <c r="HJ187" s="165"/>
      <c r="HK187" s="165"/>
      <c r="HL187" s="178"/>
      <c r="HM187" s="178"/>
      <c r="HN187" s="178"/>
      <c r="HO187" s="178"/>
      <c r="HP187" s="178"/>
      <c r="HQ187" s="178"/>
      <c r="HR187" s="178"/>
      <c r="HS187" s="178"/>
      <c r="HT187" s="178"/>
      <c r="HU187" s="178"/>
      <c r="HV187" s="178"/>
      <c r="HW187" s="178"/>
      <c r="HX187" s="178"/>
      <c r="HY187" s="178"/>
      <c r="HZ187" s="178"/>
      <c r="IA187" s="178"/>
      <c r="IB187" s="178"/>
      <c r="IC187" s="178"/>
      <c r="ID187" s="178"/>
      <c r="IE187" s="178"/>
      <c r="IF187" s="178"/>
      <c r="IG187" s="178"/>
      <c r="IH187" s="178"/>
      <c r="II187" s="178"/>
    </row>
    <row r="188" s="170" customFormat="1" ht="39" customHeight="1" spans="1:243">
      <c r="A188" s="195" t="s">
        <v>190</v>
      </c>
      <c r="B188" s="234" t="s">
        <v>191</v>
      </c>
      <c r="C188" s="235">
        <v>2130314</v>
      </c>
      <c r="D188" s="236" t="s">
        <v>551</v>
      </c>
      <c r="E188" s="207" t="s">
        <v>421</v>
      </c>
      <c r="F188" s="237" t="s">
        <v>552</v>
      </c>
      <c r="G188" s="232">
        <v>22670000</v>
      </c>
      <c r="H188" s="233"/>
      <c r="I188" s="216"/>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c r="CM188" s="165"/>
      <c r="CN188" s="165"/>
      <c r="CO188" s="165"/>
      <c r="CP188" s="165"/>
      <c r="CQ188" s="165"/>
      <c r="CR188" s="165"/>
      <c r="CS188" s="165"/>
      <c r="CT188" s="165"/>
      <c r="CU188" s="165"/>
      <c r="CV188" s="165"/>
      <c r="CW188" s="165"/>
      <c r="CX188" s="165"/>
      <c r="CY188" s="165"/>
      <c r="CZ188" s="165"/>
      <c r="DA188" s="165"/>
      <c r="DB188" s="165"/>
      <c r="DC188" s="165"/>
      <c r="DD188" s="165"/>
      <c r="DE188" s="165"/>
      <c r="DF188" s="165"/>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165"/>
      <c r="EZ188" s="165"/>
      <c r="FA188" s="165"/>
      <c r="FB188" s="165"/>
      <c r="FC188" s="165"/>
      <c r="FD188" s="165"/>
      <c r="FE188" s="165"/>
      <c r="FF188" s="165"/>
      <c r="FG188" s="165"/>
      <c r="FH188" s="165"/>
      <c r="FI188" s="165"/>
      <c r="FJ188" s="165"/>
      <c r="FK188" s="165"/>
      <c r="FL188" s="165"/>
      <c r="FM188" s="165"/>
      <c r="FN188" s="165"/>
      <c r="FO188" s="165"/>
      <c r="FP188" s="165"/>
      <c r="FQ188" s="165"/>
      <c r="FR188" s="165"/>
      <c r="FS188" s="165"/>
      <c r="FT188" s="165"/>
      <c r="FU188" s="165"/>
      <c r="FV188" s="165"/>
      <c r="FW188" s="165"/>
      <c r="FX188" s="165"/>
      <c r="FY188" s="165"/>
      <c r="FZ188" s="165"/>
      <c r="GA188" s="165"/>
      <c r="GB188" s="165"/>
      <c r="GC188" s="165"/>
      <c r="GD188" s="165"/>
      <c r="GE188" s="165"/>
      <c r="GF188" s="165"/>
      <c r="GG188" s="165"/>
      <c r="GH188" s="165"/>
      <c r="GI188" s="165"/>
      <c r="GJ188" s="165"/>
      <c r="GK188" s="165"/>
      <c r="GL188" s="165"/>
      <c r="GM188" s="165"/>
      <c r="GN188" s="165"/>
      <c r="GO188" s="165"/>
      <c r="GP188" s="165"/>
      <c r="GQ188" s="165"/>
      <c r="GR188" s="165"/>
      <c r="GS188" s="165"/>
      <c r="GT188" s="165"/>
      <c r="GU188" s="165"/>
      <c r="GV188" s="165"/>
      <c r="GW188" s="165"/>
      <c r="GX188" s="165"/>
      <c r="GY188" s="165"/>
      <c r="GZ188" s="165"/>
      <c r="HA188" s="165"/>
      <c r="HB188" s="165"/>
      <c r="HC188" s="165"/>
      <c r="HD188" s="165"/>
      <c r="HE188" s="165"/>
      <c r="HF188" s="165"/>
      <c r="HG188" s="165"/>
      <c r="HH188" s="165"/>
      <c r="HI188" s="165"/>
      <c r="HJ188" s="165"/>
      <c r="HK188" s="165"/>
      <c r="HL188" s="178"/>
      <c r="HM188" s="178"/>
      <c r="HN188" s="178"/>
      <c r="HO188" s="178"/>
      <c r="HP188" s="178"/>
      <c r="HQ188" s="178"/>
      <c r="HR188" s="178"/>
      <c r="HS188" s="178"/>
      <c r="HT188" s="178"/>
      <c r="HU188" s="178"/>
      <c r="HV188" s="178"/>
      <c r="HW188" s="178"/>
      <c r="HX188" s="178"/>
      <c r="HY188" s="178"/>
      <c r="HZ188" s="178"/>
      <c r="IA188" s="178"/>
      <c r="IB188" s="178"/>
      <c r="IC188" s="178"/>
      <c r="ID188" s="178"/>
      <c r="IE188" s="178"/>
      <c r="IF188" s="178"/>
      <c r="IG188" s="178"/>
      <c r="IH188" s="178"/>
      <c r="II188" s="178"/>
    </row>
    <row r="189" s="170" customFormat="1" ht="39" customHeight="1" spans="1:243">
      <c r="A189" s="195" t="s">
        <v>197</v>
      </c>
      <c r="B189" s="234" t="s">
        <v>553</v>
      </c>
      <c r="C189" s="235">
        <v>2120399</v>
      </c>
      <c r="D189" s="238" t="s">
        <v>554</v>
      </c>
      <c r="E189" s="207" t="s">
        <v>174</v>
      </c>
      <c r="F189" s="237" t="s">
        <v>555</v>
      </c>
      <c r="G189" s="232">
        <v>950000</v>
      </c>
      <c r="H189" s="233"/>
      <c r="I189" s="216"/>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165"/>
      <c r="EZ189" s="165"/>
      <c r="FA189" s="165"/>
      <c r="FB189" s="165"/>
      <c r="FC189" s="165"/>
      <c r="FD189" s="165"/>
      <c r="FE189" s="165"/>
      <c r="FF189" s="165"/>
      <c r="FG189" s="165"/>
      <c r="FH189" s="165"/>
      <c r="FI189" s="165"/>
      <c r="FJ189" s="165"/>
      <c r="FK189" s="165"/>
      <c r="FL189" s="165"/>
      <c r="FM189" s="165"/>
      <c r="FN189" s="165"/>
      <c r="FO189" s="165"/>
      <c r="FP189" s="165"/>
      <c r="FQ189" s="165"/>
      <c r="FR189" s="165"/>
      <c r="FS189" s="165"/>
      <c r="FT189" s="165"/>
      <c r="FU189" s="165"/>
      <c r="FV189" s="165"/>
      <c r="FW189" s="165"/>
      <c r="FX189" s="165"/>
      <c r="FY189" s="165"/>
      <c r="FZ189" s="165"/>
      <c r="GA189" s="165"/>
      <c r="GB189" s="165"/>
      <c r="GC189" s="165"/>
      <c r="GD189" s="165"/>
      <c r="GE189" s="165"/>
      <c r="GF189" s="165"/>
      <c r="GG189" s="165"/>
      <c r="GH189" s="165"/>
      <c r="GI189" s="165"/>
      <c r="GJ189" s="165"/>
      <c r="GK189" s="165"/>
      <c r="GL189" s="165"/>
      <c r="GM189" s="165"/>
      <c r="GN189" s="165"/>
      <c r="GO189" s="165"/>
      <c r="GP189" s="165"/>
      <c r="GQ189" s="165"/>
      <c r="GR189" s="165"/>
      <c r="GS189" s="165"/>
      <c r="GT189" s="165"/>
      <c r="GU189" s="165"/>
      <c r="GV189" s="165"/>
      <c r="GW189" s="165"/>
      <c r="GX189" s="165"/>
      <c r="GY189" s="165"/>
      <c r="GZ189" s="165"/>
      <c r="HA189" s="165"/>
      <c r="HB189" s="165"/>
      <c r="HC189" s="165"/>
      <c r="HD189" s="165"/>
      <c r="HE189" s="165"/>
      <c r="HF189" s="165"/>
      <c r="HG189" s="165"/>
      <c r="HH189" s="165"/>
      <c r="HI189" s="165"/>
      <c r="HJ189" s="165"/>
      <c r="HK189" s="165"/>
      <c r="HL189" s="178"/>
      <c r="HM189" s="178"/>
      <c r="HN189" s="178"/>
      <c r="HO189" s="178"/>
      <c r="HP189" s="178"/>
      <c r="HQ189" s="178"/>
      <c r="HR189" s="178"/>
      <c r="HS189" s="178"/>
      <c r="HT189" s="178"/>
      <c r="HU189" s="178"/>
      <c r="HV189" s="178"/>
      <c r="HW189" s="178"/>
      <c r="HX189" s="178"/>
      <c r="HY189" s="178"/>
      <c r="HZ189" s="178"/>
      <c r="IA189" s="178"/>
      <c r="IB189" s="178"/>
      <c r="IC189" s="178"/>
      <c r="ID189" s="178"/>
      <c r="IE189" s="178"/>
      <c r="IF189" s="178"/>
      <c r="IG189" s="178"/>
      <c r="IH189" s="178"/>
      <c r="II189" s="178"/>
    </row>
    <row r="190" s="170" customFormat="1" ht="39" customHeight="1" spans="1:243">
      <c r="A190" s="195" t="s">
        <v>197</v>
      </c>
      <c r="B190" s="234" t="s">
        <v>356</v>
      </c>
      <c r="C190" s="235">
        <v>2110199</v>
      </c>
      <c r="D190" s="238" t="s">
        <v>556</v>
      </c>
      <c r="E190" s="207" t="s">
        <v>174</v>
      </c>
      <c r="F190" s="239" t="s">
        <v>557</v>
      </c>
      <c r="G190" s="232">
        <v>500000</v>
      </c>
      <c r="H190" s="233"/>
      <c r="I190" s="216"/>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s="165"/>
      <c r="DJ190" s="165"/>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165"/>
      <c r="EZ190" s="165"/>
      <c r="FA190" s="165"/>
      <c r="FB190" s="165"/>
      <c r="FC190" s="165"/>
      <c r="FD190" s="165"/>
      <c r="FE190" s="165"/>
      <c r="FF190" s="165"/>
      <c r="FG190" s="165"/>
      <c r="FH190" s="165"/>
      <c r="FI190" s="165"/>
      <c r="FJ190" s="165"/>
      <c r="FK190" s="165"/>
      <c r="FL190" s="165"/>
      <c r="FM190" s="165"/>
      <c r="FN190" s="165"/>
      <c r="FO190" s="165"/>
      <c r="FP190" s="165"/>
      <c r="FQ190" s="165"/>
      <c r="FR190" s="165"/>
      <c r="FS190" s="165"/>
      <c r="FT190" s="165"/>
      <c r="FU190" s="165"/>
      <c r="FV190" s="165"/>
      <c r="FW190" s="165"/>
      <c r="FX190" s="165"/>
      <c r="FY190" s="165"/>
      <c r="FZ190" s="165"/>
      <c r="GA190" s="165"/>
      <c r="GB190" s="165"/>
      <c r="GC190" s="165"/>
      <c r="GD190" s="165"/>
      <c r="GE190" s="165"/>
      <c r="GF190" s="165"/>
      <c r="GG190" s="165"/>
      <c r="GH190" s="165"/>
      <c r="GI190" s="165"/>
      <c r="GJ190" s="165"/>
      <c r="GK190" s="165"/>
      <c r="GL190" s="165"/>
      <c r="GM190" s="165"/>
      <c r="GN190" s="165"/>
      <c r="GO190" s="165"/>
      <c r="GP190" s="165"/>
      <c r="GQ190" s="165"/>
      <c r="GR190" s="165"/>
      <c r="GS190" s="165"/>
      <c r="GT190" s="165"/>
      <c r="GU190" s="165"/>
      <c r="GV190" s="165"/>
      <c r="GW190" s="165"/>
      <c r="GX190" s="165"/>
      <c r="GY190" s="165"/>
      <c r="GZ190" s="165"/>
      <c r="HA190" s="165"/>
      <c r="HB190" s="165"/>
      <c r="HC190" s="165"/>
      <c r="HD190" s="165"/>
      <c r="HE190" s="165"/>
      <c r="HF190" s="165"/>
      <c r="HG190" s="165"/>
      <c r="HH190" s="165"/>
      <c r="HI190" s="165"/>
      <c r="HJ190" s="165"/>
      <c r="HK190" s="165"/>
      <c r="HL190" s="178"/>
      <c r="HM190" s="178"/>
      <c r="HN190" s="178"/>
      <c r="HO190" s="178"/>
      <c r="HP190" s="178"/>
      <c r="HQ190" s="178"/>
      <c r="HR190" s="178"/>
      <c r="HS190" s="178"/>
      <c r="HT190" s="178"/>
      <c r="HU190" s="178"/>
      <c r="HV190" s="178"/>
      <c r="HW190" s="178"/>
      <c r="HX190" s="178"/>
      <c r="HY190" s="178"/>
      <c r="HZ190" s="178"/>
      <c r="IA190" s="178"/>
      <c r="IB190" s="178"/>
      <c r="IC190" s="178"/>
      <c r="ID190" s="178"/>
      <c r="IE190" s="178"/>
      <c r="IF190" s="178"/>
      <c r="IG190" s="178"/>
      <c r="IH190" s="178"/>
      <c r="II190" s="178"/>
    </row>
    <row r="191" s="170" customFormat="1" ht="39" customHeight="1" spans="1:243">
      <c r="A191" s="195" t="s">
        <v>171</v>
      </c>
      <c r="B191" s="195" t="s">
        <v>558</v>
      </c>
      <c r="C191" s="206">
        <v>2011199</v>
      </c>
      <c r="D191" s="195" t="s">
        <v>242</v>
      </c>
      <c r="E191" s="207" t="s">
        <v>174</v>
      </c>
      <c r="F191" s="239" t="s">
        <v>559</v>
      </c>
      <c r="G191" s="232">
        <v>771436.4</v>
      </c>
      <c r="H191" s="233"/>
      <c r="I191" s="216"/>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c r="CH191" s="165"/>
      <c r="CI191" s="165"/>
      <c r="CJ191" s="165"/>
      <c r="CK191" s="165"/>
      <c r="CL191" s="165"/>
      <c r="CM191" s="165"/>
      <c r="CN191" s="165"/>
      <c r="CO191" s="165"/>
      <c r="CP191" s="165"/>
      <c r="CQ191" s="165"/>
      <c r="CR191" s="165"/>
      <c r="CS191" s="165"/>
      <c r="CT191" s="165"/>
      <c r="CU191" s="165"/>
      <c r="CV191" s="165"/>
      <c r="CW191" s="165"/>
      <c r="CX191" s="165"/>
      <c r="CY191" s="165"/>
      <c r="CZ191" s="165"/>
      <c r="DA191" s="165"/>
      <c r="DB191" s="165"/>
      <c r="DC191" s="165"/>
      <c r="DD191" s="165"/>
      <c r="DE191" s="165"/>
      <c r="DF191" s="165"/>
      <c r="DG191" s="165"/>
      <c r="DH191" s="165"/>
      <c r="DI191" s="165"/>
      <c r="DJ191" s="165"/>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165"/>
      <c r="EZ191" s="165"/>
      <c r="FA191" s="165"/>
      <c r="FB191" s="165"/>
      <c r="FC191" s="165"/>
      <c r="FD191" s="165"/>
      <c r="FE191" s="165"/>
      <c r="FF191" s="165"/>
      <c r="FG191" s="165"/>
      <c r="FH191" s="165"/>
      <c r="FI191" s="165"/>
      <c r="FJ191" s="165"/>
      <c r="FK191" s="165"/>
      <c r="FL191" s="165"/>
      <c r="FM191" s="165"/>
      <c r="FN191" s="165"/>
      <c r="FO191" s="165"/>
      <c r="FP191" s="165"/>
      <c r="FQ191" s="165"/>
      <c r="FR191" s="165"/>
      <c r="FS191" s="165"/>
      <c r="FT191" s="165"/>
      <c r="FU191" s="165"/>
      <c r="FV191" s="165"/>
      <c r="FW191" s="165"/>
      <c r="FX191" s="165"/>
      <c r="FY191" s="165"/>
      <c r="FZ191" s="165"/>
      <c r="GA191" s="165"/>
      <c r="GB191" s="165"/>
      <c r="GC191" s="165"/>
      <c r="GD191" s="165"/>
      <c r="GE191" s="165"/>
      <c r="GF191" s="165"/>
      <c r="GG191" s="165"/>
      <c r="GH191" s="165"/>
      <c r="GI191" s="165"/>
      <c r="GJ191" s="165"/>
      <c r="GK191" s="165"/>
      <c r="GL191" s="165"/>
      <c r="GM191" s="165"/>
      <c r="GN191" s="165"/>
      <c r="GO191" s="165"/>
      <c r="GP191" s="165"/>
      <c r="GQ191" s="165"/>
      <c r="GR191" s="165"/>
      <c r="GS191" s="165"/>
      <c r="GT191" s="165"/>
      <c r="GU191" s="165"/>
      <c r="GV191" s="165"/>
      <c r="GW191" s="165"/>
      <c r="GX191" s="165"/>
      <c r="GY191" s="165"/>
      <c r="GZ191" s="165"/>
      <c r="HA191" s="165"/>
      <c r="HB191" s="165"/>
      <c r="HC191" s="165"/>
      <c r="HD191" s="165"/>
      <c r="HE191" s="165"/>
      <c r="HF191" s="165"/>
      <c r="HG191" s="165"/>
      <c r="HH191" s="165"/>
      <c r="HI191" s="165"/>
      <c r="HJ191" s="165"/>
      <c r="HK191" s="165"/>
      <c r="HL191" s="178"/>
      <c r="HM191" s="178"/>
      <c r="HN191" s="178"/>
      <c r="HO191" s="178"/>
      <c r="HP191" s="178"/>
      <c r="HQ191" s="178"/>
      <c r="HR191" s="178"/>
      <c r="HS191" s="178"/>
      <c r="HT191" s="178"/>
      <c r="HU191" s="178"/>
      <c r="HV191" s="178"/>
      <c r="HW191" s="178"/>
      <c r="HX191" s="178"/>
      <c r="HY191" s="178"/>
      <c r="HZ191" s="178"/>
      <c r="IA191" s="178"/>
      <c r="IB191" s="178"/>
      <c r="IC191" s="178"/>
      <c r="ID191" s="178"/>
      <c r="IE191" s="178"/>
      <c r="IF191" s="178"/>
      <c r="IG191" s="178"/>
      <c r="IH191" s="178"/>
      <c r="II191" s="178"/>
    </row>
    <row r="192" s="170" customFormat="1" ht="39" customHeight="1" spans="1:243">
      <c r="A192" s="195" t="s">
        <v>171</v>
      </c>
      <c r="B192" s="195" t="s">
        <v>560</v>
      </c>
      <c r="C192" s="206">
        <v>2010308</v>
      </c>
      <c r="D192" s="195" t="s">
        <v>310</v>
      </c>
      <c r="E192" s="207" t="s">
        <v>174</v>
      </c>
      <c r="F192" s="207" t="s">
        <v>561</v>
      </c>
      <c r="G192" s="208">
        <v>165600</v>
      </c>
      <c r="H192" s="209"/>
      <c r="I192" s="216"/>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c r="CM192" s="165"/>
      <c r="CN192" s="165"/>
      <c r="CO192" s="165"/>
      <c r="CP192" s="165"/>
      <c r="CQ192" s="165"/>
      <c r="CR192" s="165"/>
      <c r="CS192" s="165"/>
      <c r="CT192" s="165"/>
      <c r="CU192" s="165"/>
      <c r="CV192" s="165"/>
      <c r="CW192" s="165"/>
      <c r="CX192" s="165"/>
      <c r="CY192" s="165"/>
      <c r="CZ192" s="165"/>
      <c r="DA192" s="165"/>
      <c r="DB192" s="165"/>
      <c r="DC192" s="165"/>
      <c r="DD192" s="165"/>
      <c r="DE192" s="165"/>
      <c r="DF192" s="165"/>
      <c r="DG192" s="165"/>
      <c r="DH192" s="165"/>
      <c r="DI192" s="165"/>
      <c r="DJ192" s="165"/>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165"/>
      <c r="EZ192" s="165"/>
      <c r="FA192" s="165"/>
      <c r="FB192" s="165"/>
      <c r="FC192" s="165"/>
      <c r="FD192" s="165"/>
      <c r="FE192" s="165"/>
      <c r="FF192" s="165"/>
      <c r="FG192" s="165"/>
      <c r="FH192" s="165"/>
      <c r="FI192" s="165"/>
      <c r="FJ192" s="165"/>
      <c r="FK192" s="165"/>
      <c r="FL192" s="165"/>
      <c r="FM192" s="165"/>
      <c r="FN192" s="165"/>
      <c r="FO192" s="165"/>
      <c r="FP192" s="165"/>
      <c r="FQ192" s="165"/>
      <c r="FR192" s="165"/>
      <c r="FS192" s="165"/>
      <c r="FT192" s="165"/>
      <c r="FU192" s="165"/>
      <c r="FV192" s="165"/>
      <c r="FW192" s="165"/>
      <c r="FX192" s="165"/>
      <c r="FY192" s="165"/>
      <c r="FZ192" s="165"/>
      <c r="GA192" s="165"/>
      <c r="GB192" s="165"/>
      <c r="GC192" s="165"/>
      <c r="GD192" s="165"/>
      <c r="GE192" s="165"/>
      <c r="GF192" s="165"/>
      <c r="GG192" s="165"/>
      <c r="GH192" s="165"/>
      <c r="GI192" s="165"/>
      <c r="GJ192" s="165"/>
      <c r="GK192" s="165"/>
      <c r="GL192" s="165"/>
      <c r="GM192" s="165"/>
      <c r="GN192" s="165"/>
      <c r="GO192" s="165"/>
      <c r="GP192" s="165"/>
      <c r="GQ192" s="165"/>
      <c r="GR192" s="165"/>
      <c r="GS192" s="165"/>
      <c r="GT192" s="165"/>
      <c r="GU192" s="165"/>
      <c r="GV192" s="165"/>
      <c r="GW192" s="165"/>
      <c r="GX192" s="165"/>
      <c r="GY192" s="165"/>
      <c r="GZ192" s="165"/>
      <c r="HA192" s="165"/>
      <c r="HB192" s="165"/>
      <c r="HC192" s="165"/>
      <c r="HD192" s="165"/>
      <c r="HE192" s="165"/>
      <c r="HF192" s="165"/>
      <c r="HG192" s="165"/>
      <c r="HH192" s="165"/>
      <c r="HI192" s="165"/>
      <c r="HJ192" s="165"/>
      <c r="HK192" s="165"/>
      <c r="HL192" s="178"/>
      <c r="HM192" s="178"/>
      <c r="HN192" s="178"/>
      <c r="HO192" s="178"/>
      <c r="HP192" s="178"/>
      <c r="HQ192" s="178"/>
      <c r="HR192" s="178"/>
      <c r="HS192" s="178"/>
      <c r="HT192" s="178"/>
      <c r="HU192" s="178"/>
      <c r="HV192" s="178"/>
      <c r="HW192" s="178"/>
      <c r="HX192" s="178"/>
      <c r="HY192" s="178"/>
      <c r="HZ192" s="178"/>
      <c r="IA192" s="178"/>
      <c r="IB192" s="178"/>
      <c r="IC192" s="178"/>
      <c r="ID192" s="178"/>
      <c r="IE192" s="178"/>
      <c r="IF192" s="178"/>
      <c r="IG192" s="178"/>
      <c r="IH192" s="178"/>
      <c r="II192" s="178"/>
    </row>
    <row r="193" s="170" customFormat="1" ht="39" customHeight="1" spans="1:243">
      <c r="A193" s="195" t="s">
        <v>171</v>
      </c>
      <c r="B193" s="195" t="s">
        <v>306</v>
      </c>
      <c r="C193" s="206">
        <v>2013299</v>
      </c>
      <c r="D193" s="195" t="s">
        <v>307</v>
      </c>
      <c r="E193" s="207" t="s">
        <v>174</v>
      </c>
      <c r="F193" s="207" t="s">
        <v>562</v>
      </c>
      <c r="G193" s="208">
        <v>191200</v>
      </c>
      <c r="H193" s="209"/>
      <c r="I193" s="216"/>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s="165"/>
      <c r="DJ193" s="165"/>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165"/>
      <c r="EZ193" s="165"/>
      <c r="FA193" s="165"/>
      <c r="FB193" s="165"/>
      <c r="FC193" s="165"/>
      <c r="FD193" s="165"/>
      <c r="FE193" s="165"/>
      <c r="FF193" s="165"/>
      <c r="FG193" s="165"/>
      <c r="FH193" s="165"/>
      <c r="FI193" s="165"/>
      <c r="FJ193" s="165"/>
      <c r="FK193" s="165"/>
      <c r="FL193" s="165"/>
      <c r="FM193" s="165"/>
      <c r="FN193" s="165"/>
      <c r="FO193" s="165"/>
      <c r="FP193" s="165"/>
      <c r="FQ193" s="165"/>
      <c r="FR193" s="165"/>
      <c r="FS193" s="165"/>
      <c r="FT193" s="165"/>
      <c r="FU193" s="165"/>
      <c r="FV193" s="165"/>
      <c r="FW193" s="165"/>
      <c r="FX193" s="165"/>
      <c r="FY193" s="165"/>
      <c r="FZ193" s="165"/>
      <c r="GA193" s="165"/>
      <c r="GB193" s="165"/>
      <c r="GC193" s="165"/>
      <c r="GD193" s="165"/>
      <c r="GE193" s="165"/>
      <c r="GF193" s="165"/>
      <c r="GG193" s="165"/>
      <c r="GH193" s="165"/>
      <c r="GI193" s="165"/>
      <c r="GJ193" s="165"/>
      <c r="GK193" s="165"/>
      <c r="GL193" s="165"/>
      <c r="GM193" s="165"/>
      <c r="GN193" s="165"/>
      <c r="GO193" s="165"/>
      <c r="GP193" s="165"/>
      <c r="GQ193" s="165"/>
      <c r="GR193" s="165"/>
      <c r="GS193" s="165"/>
      <c r="GT193" s="165"/>
      <c r="GU193" s="165"/>
      <c r="GV193" s="165"/>
      <c r="GW193" s="165"/>
      <c r="GX193" s="165"/>
      <c r="GY193" s="165"/>
      <c r="GZ193" s="165"/>
      <c r="HA193" s="165"/>
      <c r="HB193" s="165"/>
      <c r="HC193" s="165"/>
      <c r="HD193" s="165"/>
      <c r="HE193" s="165"/>
      <c r="HF193" s="165"/>
      <c r="HG193" s="165"/>
      <c r="HH193" s="165"/>
      <c r="HI193" s="165"/>
      <c r="HJ193" s="165"/>
      <c r="HK193" s="165"/>
      <c r="HL193" s="178"/>
      <c r="HM193" s="178"/>
      <c r="HN193" s="178"/>
      <c r="HO193" s="178"/>
      <c r="HP193" s="178"/>
      <c r="HQ193" s="178"/>
      <c r="HR193" s="178"/>
      <c r="HS193" s="178"/>
      <c r="HT193" s="178"/>
      <c r="HU193" s="178"/>
      <c r="HV193" s="178"/>
      <c r="HW193" s="178"/>
      <c r="HX193" s="178"/>
      <c r="HY193" s="178"/>
      <c r="HZ193" s="178"/>
      <c r="IA193" s="178"/>
      <c r="IB193" s="178"/>
      <c r="IC193" s="178"/>
      <c r="ID193" s="178"/>
      <c r="IE193" s="178"/>
      <c r="IF193" s="178"/>
      <c r="IG193" s="178"/>
      <c r="IH193" s="178"/>
      <c r="II193" s="178"/>
    </row>
    <row r="194" s="170" customFormat="1" ht="39" customHeight="1" spans="1:243">
      <c r="A194" s="195" t="s">
        <v>171</v>
      </c>
      <c r="B194" s="195" t="s">
        <v>255</v>
      </c>
      <c r="C194" s="206">
        <v>2013899</v>
      </c>
      <c r="D194" s="195" t="s">
        <v>256</v>
      </c>
      <c r="E194" s="207" t="s">
        <v>174</v>
      </c>
      <c r="F194" s="207" t="s">
        <v>563</v>
      </c>
      <c r="G194" s="208">
        <v>200000</v>
      </c>
      <c r="H194" s="209"/>
      <c r="I194" s="216"/>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5"/>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165"/>
      <c r="EZ194" s="165"/>
      <c r="FA194" s="165"/>
      <c r="FB194" s="165"/>
      <c r="FC194" s="165"/>
      <c r="FD194" s="165"/>
      <c r="FE194" s="165"/>
      <c r="FF194" s="165"/>
      <c r="FG194" s="165"/>
      <c r="FH194" s="165"/>
      <c r="FI194" s="165"/>
      <c r="FJ194" s="165"/>
      <c r="FK194" s="165"/>
      <c r="FL194" s="165"/>
      <c r="FM194" s="165"/>
      <c r="FN194" s="165"/>
      <c r="FO194" s="165"/>
      <c r="FP194" s="165"/>
      <c r="FQ194" s="165"/>
      <c r="FR194" s="165"/>
      <c r="FS194" s="165"/>
      <c r="FT194" s="165"/>
      <c r="FU194" s="165"/>
      <c r="FV194" s="165"/>
      <c r="FW194" s="165"/>
      <c r="FX194" s="165"/>
      <c r="FY194" s="165"/>
      <c r="FZ194" s="165"/>
      <c r="GA194" s="165"/>
      <c r="GB194" s="165"/>
      <c r="GC194" s="165"/>
      <c r="GD194" s="165"/>
      <c r="GE194" s="165"/>
      <c r="GF194" s="165"/>
      <c r="GG194" s="165"/>
      <c r="GH194" s="165"/>
      <c r="GI194" s="165"/>
      <c r="GJ194" s="165"/>
      <c r="GK194" s="165"/>
      <c r="GL194" s="165"/>
      <c r="GM194" s="165"/>
      <c r="GN194" s="165"/>
      <c r="GO194" s="165"/>
      <c r="GP194" s="165"/>
      <c r="GQ194" s="165"/>
      <c r="GR194" s="165"/>
      <c r="GS194" s="165"/>
      <c r="GT194" s="165"/>
      <c r="GU194" s="165"/>
      <c r="GV194" s="165"/>
      <c r="GW194" s="165"/>
      <c r="GX194" s="165"/>
      <c r="GY194" s="165"/>
      <c r="GZ194" s="165"/>
      <c r="HA194" s="165"/>
      <c r="HB194" s="165"/>
      <c r="HC194" s="165"/>
      <c r="HD194" s="165"/>
      <c r="HE194" s="165"/>
      <c r="HF194" s="165"/>
      <c r="HG194" s="165"/>
      <c r="HH194" s="165"/>
      <c r="HI194" s="165"/>
      <c r="HJ194" s="165"/>
      <c r="HK194" s="165"/>
      <c r="HL194" s="178"/>
      <c r="HM194" s="178"/>
      <c r="HN194" s="178"/>
      <c r="HO194" s="178"/>
      <c r="HP194" s="178"/>
      <c r="HQ194" s="178"/>
      <c r="HR194" s="178"/>
      <c r="HS194" s="178"/>
      <c r="HT194" s="178"/>
      <c r="HU194" s="178"/>
      <c r="HV194" s="178"/>
      <c r="HW194" s="178"/>
      <c r="HX194" s="178"/>
      <c r="HY194" s="178"/>
      <c r="HZ194" s="178"/>
      <c r="IA194" s="178"/>
      <c r="IB194" s="178"/>
      <c r="IC194" s="178"/>
      <c r="ID194" s="178"/>
      <c r="IE194" s="178"/>
      <c r="IF194" s="178"/>
      <c r="IG194" s="178"/>
      <c r="IH194" s="178"/>
      <c r="II194" s="178"/>
    </row>
    <row r="195" s="170" customFormat="1" ht="39" customHeight="1" spans="1:243">
      <c r="A195" s="195" t="s">
        <v>179</v>
      </c>
      <c r="B195" s="195" t="s">
        <v>183</v>
      </c>
      <c r="C195" s="206">
        <v>2070307</v>
      </c>
      <c r="D195" s="195" t="s">
        <v>418</v>
      </c>
      <c r="E195" s="207" t="s">
        <v>174</v>
      </c>
      <c r="F195" s="207" t="s">
        <v>564</v>
      </c>
      <c r="G195" s="208">
        <v>950000</v>
      </c>
      <c r="H195" s="209"/>
      <c r="I195" s="216"/>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c r="FY195" s="165"/>
      <c r="FZ195" s="165"/>
      <c r="GA195" s="165"/>
      <c r="GB195" s="165"/>
      <c r="GC195" s="165"/>
      <c r="GD195" s="165"/>
      <c r="GE195" s="165"/>
      <c r="GF195" s="165"/>
      <c r="GG195" s="165"/>
      <c r="GH195" s="165"/>
      <c r="GI195" s="165"/>
      <c r="GJ195" s="165"/>
      <c r="GK195" s="165"/>
      <c r="GL195" s="165"/>
      <c r="GM195" s="165"/>
      <c r="GN195" s="165"/>
      <c r="GO195" s="165"/>
      <c r="GP195" s="165"/>
      <c r="GQ195" s="165"/>
      <c r="GR195" s="165"/>
      <c r="GS195" s="165"/>
      <c r="GT195" s="165"/>
      <c r="GU195" s="165"/>
      <c r="GV195" s="165"/>
      <c r="GW195" s="165"/>
      <c r="GX195" s="165"/>
      <c r="GY195" s="165"/>
      <c r="GZ195" s="165"/>
      <c r="HA195" s="165"/>
      <c r="HB195" s="165"/>
      <c r="HC195" s="165"/>
      <c r="HD195" s="165"/>
      <c r="HE195" s="165"/>
      <c r="HF195" s="165"/>
      <c r="HG195" s="165"/>
      <c r="HH195" s="165"/>
      <c r="HI195" s="165"/>
      <c r="HJ195" s="165"/>
      <c r="HK195" s="165"/>
      <c r="HL195" s="178"/>
      <c r="HM195" s="178"/>
      <c r="HN195" s="178"/>
      <c r="HO195" s="178"/>
      <c r="HP195" s="178"/>
      <c r="HQ195" s="178"/>
      <c r="HR195" s="178"/>
      <c r="HS195" s="178"/>
      <c r="HT195" s="178"/>
      <c r="HU195" s="178"/>
      <c r="HV195" s="178"/>
      <c r="HW195" s="178"/>
      <c r="HX195" s="178"/>
      <c r="HY195" s="178"/>
      <c r="HZ195" s="178"/>
      <c r="IA195" s="178"/>
      <c r="IB195" s="178"/>
      <c r="IC195" s="178"/>
      <c r="ID195" s="178"/>
      <c r="IE195" s="178"/>
      <c r="IF195" s="178"/>
      <c r="IG195" s="178"/>
      <c r="IH195" s="178"/>
      <c r="II195" s="178"/>
    </row>
    <row r="196" s="170" customFormat="1" ht="39" customHeight="1" spans="1:243">
      <c r="A196" s="195" t="s">
        <v>179</v>
      </c>
      <c r="B196" s="195" t="s">
        <v>183</v>
      </c>
      <c r="C196" s="206">
        <v>2070307</v>
      </c>
      <c r="D196" s="195" t="s">
        <v>418</v>
      </c>
      <c r="E196" s="207" t="s">
        <v>174</v>
      </c>
      <c r="F196" s="207" t="s">
        <v>565</v>
      </c>
      <c r="G196" s="208">
        <v>50000</v>
      </c>
      <c r="H196" s="209"/>
      <c r="I196" s="216"/>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c r="FY196" s="165"/>
      <c r="FZ196" s="165"/>
      <c r="GA196" s="165"/>
      <c r="GB196" s="165"/>
      <c r="GC196" s="165"/>
      <c r="GD196" s="165"/>
      <c r="GE196" s="165"/>
      <c r="GF196" s="165"/>
      <c r="GG196" s="165"/>
      <c r="GH196" s="165"/>
      <c r="GI196" s="165"/>
      <c r="GJ196" s="165"/>
      <c r="GK196" s="165"/>
      <c r="GL196" s="165"/>
      <c r="GM196" s="165"/>
      <c r="GN196" s="165"/>
      <c r="GO196" s="165"/>
      <c r="GP196" s="165"/>
      <c r="GQ196" s="165"/>
      <c r="GR196" s="165"/>
      <c r="GS196" s="165"/>
      <c r="GT196" s="165"/>
      <c r="GU196" s="165"/>
      <c r="GV196" s="165"/>
      <c r="GW196" s="165"/>
      <c r="GX196" s="165"/>
      <c r="GY196" s="165"/>
      <c r="GZ196" s="165"/>
      <c r="HA196" s="165"/>
      <c r="HB196" s="165"/>
      <c r="HC196" s="165"/>
      <c r="HD196" s="165"/>
      <c r="HE196" s="165"/>
      <c r="HF196" s="165"/>
      <c r="HG196" s="165"/>
      <c r="HH196" s="165"/>
      <c r="HI196" s="165"/>
      <c r="HJ196" s="165"/>
      <c r="HK196" s="165"/>
      <c r="HL196" s="178"/>
      <c r="HM196" s="178"/>
      <c r="HN196" s="178"/>
      <c r="HO196" s="178"/>
      <c r="HP196" s="178"/>
      <c r="HQ196" s="178"/>
      <c r="HR196" s="178"/>
      <c r="HS196" s="178"/>
      <c r="HT196" s="178"/>
      <c r="HU196" s="178"/>
      <c r="HV196" s="178"/>
      <c r="HW196" s="178"/>
      <c r="HX196" s="178"/>
      <c r="HY196" s="178"/>
      <c r="HZ196" s="178"/>
      <c r="IA196" s="178"/>
      <c r="IB196" s="178"/>
      <c r="IC196" s="178"/>
      <c r="ID196" s="178"/>
      <c r="IE196" s="178"/>
      <c r="IF196" s="178"/>
      <c r="IG196" s="178"/>
      <c r="IH196" s="178"/>
      <c r="II196" s="178"/>
    </row>
    <row r="197" s="170" customFormat="1" ht="39" customHeight="1" spans="1:243">
      <c r="A197" s="195" t="s">
        <v>179</v>
      </c>
      <c r="B197" s="195" t="s">
        <v>183</v>
      </c>
      <c r="C197" s="206">
        <v>2070399</v>
      </c>
      <c r="D197" s="195" t="s">
        <v>331</v>
      </c>
      <c r="E197" s="207" t="s">
        <v>174</v>
      </c>
      <c r="F197" s="207" t="s">
        <v>566</v>
      </c>
      <c r="G197" s="208">
        <v>771512.14</v>
      </c>
      <c r="H197" s="209"/>
      <c r="I197" s="216"/>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165"/>
      <c r="EZ197" s="165"/>
      <c r="FA197" s="165"/>
      <c r="FB197" s="165"/>
      <c r="FC197" s="165"/>
      <c r="FD197" s="165"/>
      <c r="FE197" s="165"/>
      <c r="FF197" s="165"/>
      <c r="FG197" s="165"/>
      <c r="FH197" s="165"/>
      <c r="FI197" s="165"/>
      <c r="FJ197" s="165"/>
      <c r="FK197" s="165"/>
      <c r="FL197" s="165"/>
      <c r="FM197" s="165"/>
      <c r="FN197" s="165"/>
      <c r="FO197" s="165"/>
      <c r="FP197" s="165"/>
      <c r="FQ197" s="165"/>
      <c r="FR197" s="165"/>
      <c r="FS197" s="165"/>
      <c r="FT197" s="165"/>
      <c r="FU197" s="165"/>
      <c r="FV197" s="165"/>
      <c r="FW197" s="165"/>
      <c r="FX197" s="165"/>
      <c r="FY197" s="165"/>
      <c r="FZ197" s="165"/>
      <c r="GA197" s="165"/>
      <c r="GB197" s="165"/>
      <c r="GC197" s="165"/>
      <c r="GD197" s="165"/>
      <c r="GE197" s="165"/>
      <c r="GF197" s="165"/>
      <c r="GG197" s="165"/>
      <c r="GH197" s="165"/>
      <c r="GI197" s="165"/>
      <c r="GJ197" s="165"/>
      <c r="GK197" s="165"/>
      <c r="GL197" s="165"/>
      <c r="GM197" s="165"/>
      <c r="GN197" s="165"/>
      <c r="GO197" s="165"/>
      <c r="GP197" s="165"/>
      <c r="GQ197" s="165"/>
      <c r="GR197" s="165"/>
      <c r="GS197" s="165"/>
      <c r="GT197" s="165"/>
      <c r="GU197" s="165"/>
      <c r="GV197" s="165"/>
      <c r="GW197" s="165"/>
      <c r="GX197" s="165"/>
      <c r="GY197" s="165"/>
      <c r="GZ197" s="165"/>
      <c r="HA197" s="165"/>
      <c r="HB197" s="165"/>
      <c r="HC197" s="165"/>
      <c r="HD197" s="165"/>
      <c r="HE197" s="165"/>
      <c r="HF197" s="165"/>
      <c r="HG197" s="165"/>
      <c r="HH197" s="165"/>
      <c r="HI197" s="165"/>
      <c r="HJ197" s="165"/>
      <c r="HK197" s="165"/>
      <c r="HL197" s="178"/>
      <c r="HM197" s="178"/>
      <c r="HN197" s="178"/>
      <c r="HO197" s="178"/>
      <c r="HP197" s="178"/>
      <c r="HQ197" s="178"/>
      <c r="HR197" s="178"/>
      <c r="HS197" s="178"/>
      <c r="HT197" s="178"/>
      <c r="HU197" s="178"/>
      <c r="HV197" s="178"/>
      <c r="HW197" s="178"/>
      <c r="HX197" s="178"/>
      <c r="HY197" s="178"/>
      <c r="HZ197" s="178"/>
      <c r="IA197" s="178"/>
      <c r="IB197" s="178"/>
      <c r="IC197" s="178"/>
      <c r="ID197" s="178"/>
      <c r="IE197" s="178"/>
      <c r="IF197" s="178"/>
      <c r="IG197" s="178"/>
      <c r="IH197" s="178"/>
      <c r="II197" s="178"/>
    </row>
    <row r="198" s="170" customFormat="1" ht="39" customHeight="1" spans="1:243">
      <c r="A198" s="195" t="s">
        <v>186</v>
      </c>
      <c r="B198" s="195" t="s">
        <v>187</v>
      </c>
      <c r="C198" s="206">
        <v>2120501</v>
      </c>
      <c r="D198" s="195" t="s">
        <v>341</v>
      </c>
      <c r="E198" s="207" t="s">
        <v>174</v>
      </c>
      <c r="F198" s="207" t="s">
        <v>567</v>
      </c>
      <c r="G198" s="208">
        <v>77655</v>
      </c>
      <c r="H198" s="209"/>
      <c r="I198" s="216"/>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s="165"/>
      <c r="DJ198" s="165"/>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165"/>
      <c r="EZ198" s="165"/>
      <c r="FA198" s="165"/>
      <c r="FB198" s="165"/>
      <c r="FC198" s="165"/>
      <c r="FD198" s="165"/>
      <c r="FE198" s="165"/>
      <c r="FF198" s="165"/>
      <c r="FG198" s="165"/>
      <c r="FH198" s="165"/>
      <c r="FI198" s="165"/>
      <c r="FJ198" s="165"/>
      <c r="FK198" s="165"/>
      <c r="FL198" s="165"/>
      <c r="FM198" s="165"/>
      <c r="FN198" s="165"/>
      <c r="FO198" s="165"/>
      <c r="FP198" s="165"/>
      <c r="FQ198" s="165"/>
      <c r="FR198" s="165"/>
      <c r="FS198" s="165"/>
      <c r="FT198" s="165"/>
      <c r="FU198" s="165"/>
      <c r="FV198" s="165"/>
      <c r="FW198" s="165"/>
      <c r="FX198" s="165"/>
      <c r="FY198" s="165"/>
      <c r="FZ198" s="165"/>
      <c r="GA198" s="165"/>
      <c r="GB198" s="165"/>
      <c r="GC198" s="165"/>
      <c r="GD198" s="165"/>
      <c r="GE198" s="165"/>
      <c r="GF198" s="165"/>
      <c r="GG198" s="165"/>
      <c r="GH198" s="165"/>
      <c r="GI198" s="165"/>
      <c r="GJ198" s="165"/>
      <c r="GK198" s="165"/>
      <c r="GL198" s="165"/>
      <c r="GM198" s="165"/>
      <c r="GN198" s="165"/>
      <c r="GO198" s="165"/>
      <c r="GP198" s="165"/>
      <c r="GQ198" s="165"/>
      <c r="GR198" s="165"/>
      <c r="GS198" s="165"/>
      <c r="GT198" s="165"/>
      <c r="GU198" s="165"/>
      <c r="GV198" s="165"/>
      <c r="GW198" s="165"/>
      <c r="GX198" s="165"/>
      <c r="GY198" s="165"/>
      <c r="GZ198" s="165"/>
      <c r="HA198" s="165"/>
      <c r="HB198" s="165"/>
      <c r="HC198" s="165"/>
      <c r="HD198" s="165"/>
      <c r="HE198" s="165"/>
      <c r="HF198" s="165"/>
      <c r="HG198" s="165"/>
      <c r="HH198" s="165"/>
      <c r="HI198" s="165"/>
      <c r="HJ198" s="165"/>
      <c r="HK198" s="165"/>
      <c r="HL198" s="178"/>
      <c r="HM198" s="178"/>
      <c r="HN198" s="178"/>
      <c r="HO198" s="178"/>
      <c r="HP198" s="178"/>
      <c r="HQ198" s="178"/>
      <c r="HR198" s="178"/>
      <c r="HS198" s="178"/>
      <c r="HT198" s="178"/>
      <c r="HU198" s="178"/>
      <c r="HV198" s="178"/>
      <c r="HW198" s="178"/>
      <c r="HX198" s="178"/>
      <c r="HY198" s="178"/>
      <c r="HZ198" s="178"/>
      <c r="IA198" s="178"/>
      <c r="IB198" s="178"/>
      <c r="IC198" s="178"/>
      <c r="ID198" s="178"/>
      <c r="IE198" s="178"/>
      <c r="IF198" s="178"/>
      <c r="IG198" s="178"/>
      <c r="IH198" s="178"/>
      <c r="II198" s="178"/>
    </row>
    <row r="199" s="170" customFormat="1" ht="39" customHeight="1" spans="1:243">
      <c r="A199" s="195" t="s">
        <v>186</v>
      </c>
      <c r="B199" s="195" t="s">
        <v>568</v>
      </c>
      <c r="C199" s="206">
        <v>2120334</v>
      </c>
      <c r="D199" s="195" t="s">
        <v>569</v>
      </c>
      <c r="E199" s="207" t="s">
        <v>174</v>
      </c>
      <c r="F199" s="207" t="s">
        <v>570</v>
      </c>
      <c r="G199" s="208">
        <v>462000</v>
      </c>
      <c r="H199" s="209"/>
      <c r="I199" s="216"/>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5"/>
      <c r="DF199" s="165"/>
      <c r="DG199" s="165"/>
      <c r="DH199" s="165"/>
      <c r="DI199" s="165"/>
      <c r="DJ199" s="165"/>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165"/>
      <c r="EZ199" s="165"/>
      <c r="FA199" s="165"/>
      <c r="FB199" s="165"/>
      <c r="FC199" s="165"/>
      <c r="FD199" s="165"/>
      <c r="FE199" s="165"/>
      <c r="FF199" s="165"/>
      <c r="FG199" s="165"/>
      <c r="FH199" s="165"/>
      <c r="FI199" s="165"/>
      <c r="FJ199" s="165"/>
      <c r="FK199" s="165"/>
      <c r="FL199" s="165"/>
      <c r="FM199" s="165"/>
      <c r="FN199" s="165"/>
      <c r="FO199" s="165"/>
      <c r="FP199" s="165"/>
      <c r="FQ199" s="165"/>
      <c r="FR199" s="165"/>
      <c r="FS199" s="165"/>
      <c r="FT199" s="165"/>
      <c r="FU199" s="165"/>
      <c r="FV199" s="165"/>
      <c r="FW199" s="165"/>
      <c r="FX199" s="165"/>
      <c r="FY199" s="165"/>
      <c r="FZ199" s="165"/>
      <c r="GA199" s="165"/>
      <c r="GB199" s="165"/>
      <c r="GC199" s="165"/>
      <c r="GD199" s="165"/>
      <c r="GE199" s="165"/>
      <c r="GF199" s="165"/>
      <c r="GG199" s="165"/>
      <c r="GH199" s="165"/>
      <c r="GI199" s="165"/>
      <c r="GJ199" s="165"/>
      <c r="GK199" s="165"/>
      <c r="GL199" s="165"/>
      <c r="GM199" s="165"/>
      <c r="GN199" s="165"/>
      <c r="GO199" s="165"/>
      <c r="GP199" s="165"/>
      <c r="GQ199" s="165"/>
      <c r="GR199" s="165"/>
      <c r="GS199" s="165"/>
      <c r="GT199" s="165"/>
      <c r="GU199" s="165"/>
      <c r="GV199" s="165"/>
      <c r="GW199" s="165"/>
      <c r="GX199" s="165"/>
      <c r="GY199" s="165"/>
      <c r="GZ199" s="165"/>
      <c r="HA199" s="165"/>
      <c r="HB199" s="165"/>
      <c r="HC199" s="165"/>
      <c r="HD199" s="165"/>
      <c r="HE199" s="165"/>
      <c r="HF199" s="165"/>
      <c r="HG199" s="165"/>
      <c r="HH199" s="165"/>
      <c r="HI199" s="165"/>
      <c r="HJ199" s="165"/>
      <c r="HK199" s="165"/>
      <c r="HL199" s="178"/>
      <c r="HM199" s="178"/>
      <c r="HN199" s="178"/>
      <c r="HO199" s="178"/>
      <c r="HP199" s="178"/>
      <c r="HQ199" s="178"/>
      <c r="HR199" s="178"/>
      <c r="HS199" s="178"/>
      <c r="HT199" s="178"/>
      <c r="HU199" s="178"/>
      <c r="HV199" s="178"/>
      <c r="HW199" s="178"/>
      <c r="HX199" s="178"/>
      <c r="HY199" s="178"/>
      <c r="HZ199" s="178"/>
      <c r="IA199" s="178"/>
      <c r="IB199" s="178"/>
      <c r="IC199" s="178"/>
      <c r="ID199" s="178"/>
      <c r="IE199" s="178"/>
      <c r="IF199" s="178"/>
      <c r="IG199" s="178"/>
      <c r="IH199" s="178"/>
      <c r="II199" s="178"/>
    </row>
    <row r="200" s="170" customFormat="1" ht="39" customHeight="1" spans="1:243">
      <c r="A200" s="195" t="s">
        <v>190</v>
      </c>
      <c r="B200" s="195" t="s">
        <v>194</v>
      </c>
      <c r="C200" s="206">
        <v>2130399</v>
      </c>
      <c r="D200" s="195" t="s">
        <v>571</v>
      </c>
      <c r="E200" s="207" t="s">
        <v>174</v>
      </c>
      <c r="F200" s="207" t="s">
        <v>572</v>
      </c>
      <c r="G200" s="208">
        <v>287926</v>
      </c>
      <c r="H200" s="209"/>
      <c r="I200" s="216"/>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c r="DD200" s="165"/>
      <c r="DE200" s="165"/>
      <c r="DF200" s="165"/>
      <c r="DG200" s="165"/>
      <c r="DH200" s="165"/>
      <c r="DI200" s="165"/>
      <c r="DJ200" s="165"/>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165"/>
      <c r="EZ200" s="165"/>
      <c r="FA200" s="165"/>
      <c r="FB200" s="165"/>
      <c r="FC200" s="165"/>
      <c r="FD200" s="165"/>
      <c r="FE200" s="165"/>
      <c r="FF200" s="165"/>
      <c r="FG200" s="165"/>
      <c r="FH200" s="165"/>
      <c r="FI200" s="165"/>
      <c r="FJ200" s="165"/>
      <c r="FK200" s="165"/>
      <c r="FL200" s="165"/>
      <c r="FM200" s="165"/>
      <c r="FN200" s="165"/>
      <c r="FO200" s="165"/>
      <c r="FP200" s="165"/>
      <c r="FQ200" s="165"/>
      <c r="FR200" s="165"/>
      <c r="FS200" s="165"/>
      <c r="FT200" s="165"/>
      <c r="FU200" s="165"/>
      <c r="FV200" s="165"/>
      <c r="FW200" s="165"/>
      <c r="FX200" s="165"/>
      <c r="FY200" s="165"/>
      <c r="FZ200" s="165"/>
      <c r="GA200" s="165"/>
      <c r="GB200" s="165"/>
      <c r="GC200" s="165"/>
      <c r="GD200" s="165"/>
      <c r="GE200" s="165"/>
      <c r="GF200" s="165"/>
      <c r="GG200" s="165"/>
      <c r="GH200" s="165"/>
      <c r="GI200" s="165"/>
      <c r="GJ200" s="165"/>
      <c r="GK200" s="165"/>
      <c r="GL200" s="165"/>
      <c r="GM200" s="165"/>
      <c r="GN200" s="165"/>
      <c r="GO200" s="165"/>
      <c r="GP200" s="165"/>
      <c r="GQ200" s="165"/>
      <c r="GR200" s="165"/>
      <c r="GS200" s="165"/>
      <c r="GT200" s="165"/>
      <c r="GU200" s="165"/>
      <c r="GV200" s="165"/>
      <c r="GW200" s="165"/>
      <c r="GX200" s="165"/>
      <c r="GY200" s="165"/>
      <c r="GZ200" s="165"/>
      <c r="HA200" s="165"/>
      <c r="HB200" s="165"/>
      <c r="HC200" s="165"/>
      <c r="HD200" s="165"/>
      <c r="HE200" s="165"/>
      <c r="HF200" s="165"/>
      <c r="HG200" s="165"/>
      <c r="HH200" s="165"/>
      <c r="HI200" s="165"/>
      <c r="HJ200" s="165"/>
      <c r="HK200" s="165"/>
      <c r="HL200" s="178"/>
      <c r="HM200" s="178"/>
      <c r="HN200" s="178"/>
      <c r="HO200" s="178"/>
      <c r="HP200" s="178"/>
      <c r="HQ200" s="178"/>
      <c r="HR200" s="178"/>
      <c r="HS200" s="178"/>
      <c r="HT200" s="178"/>
      <c r="HU200" s="178"/>
      <c r="HV200" s="178"/>
      <c r="HW200" s="178"/>
      <c r="HX200" s="178"/>
      <c r="HY200" s="178"/>
      <c r="HZ200" s="178"/>
      <c r="IA200" s="178"/>
      <c r="IB200" s="178"/>
      <c r="IC200" s="178"/>
      <c r="ID200" s="178"/>
      <c r="IE200" s="178"/>
      <c r="IF200" s="178"/>
      <c r="IG200" s="178"/>
      <c r="IH200" s="178"/>
      <c r="II200" s="178"/>
    </row>
    <row r="201" s="170" customFormat="1" ht="39" customHeight="1" spans="1:243">
      <c r="A201" s="195" t="s">
        <v>190</v>
      </c>
      <c r="B201" s="195" t="s">
        <v>194</v>
      </c>
      <c r="C201" s="206">
        <v>2130399</v>
      </c>
      <c r="D201" s="195" t="s">
        <v>571</v>
      </c>
      <c r="E201" s="207" t="s">
        <v>174</v>
      </c>
      <c r="F201" s="207" t="s">
        <v>573</v>
      </c>
      <c r="G201" s="208">
        <v>350000</v>
      </c>
      <c r="H201" s="209"/>
      <c r="I201" s="216"/>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s="165"/>
      <c r="DJ201" s="165"/>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165"/>
      <c r="EZ201" s="165"/>
      <c r="FA201" s="165"/>
      <c r="FB201" s="165"/>
      <c r="FC201" s="165"/>
      <c r="FD201" s="165"/>
      <c r="FE201" s="165"/>
      <c r="FF201" s="165"/>
      <c r="FG201" s="165"/>
      <c r="FH201" s="165"/>
      <c r="FI201" s="165"/>
      <c r="FJ201" s="165"/>
      <c r="FK201" s="165"/>
      <c r="FL201" s="165"/>
      <c r="FM201" s="165"/>
      <c r="FN201" s="165"/>
      <c r="FO201" s="165"/>
      <c r="FP201" s="165"/>
      <c r="FQ201" s="165"/>
      <c r="FR201" s="165"/>
      <c r="FS201" s="165"/>
      <c r="FT201" s="165"/>
      <c r="FU201" s="165"/>
      <c r="FV201" s="165"/>
      <c r="FW201" s="165"/>
      <c r="FX201" s="165"/>
      <c r="FY201" s="165"/>
      <c r="FZ201" s="165"/>
      <c r="GA201" s="165"/>
      <c r="GB201" s="165"/>
      <c r="GC201" s="165"/>
      <c r="GD201" s="165"/>
      <c r="GE201" s="165"/>
      <c r="GF201" s="165"/>
      <c r="GG201" s="165"/>
      <c r="GH201" s="165"/>
      <c r="GI201" s="165"/>
      <c r="GJ201" s="165"/>
      <c r="GK201" s="165"/>
      <c r="GL201" s="165"/>
      <c r="GM201" s="165"/>
      <c r="GN201" s="165"/>
      <c r="GO201" s="165"/>
      <c r="GP201" s="165"/>
      <c r="GQ201" s="165"/>
      <c r="GR201" s="165"/>
      <c r="GS201" s="165"/>
      <c r="GT201" s="165"/>
      <c r="GU201" s="165"/>
      <c r="GV201" s="165"/>
      <c r="GW201" s="165"/>
      <c r="GX201" s="165"/>
      <c r="GY201" s="165"/>
      <c r="GZ201" s="165"/>
      <c r="HA201" s="165"/>
      <c r="HB201" s="165"/>
      <c r="HC201" s="165"/>
      <c r="HD201" s="165"/>
      <c r="HE201" s="165"/>
      <c r="HF201" s="165"/>
      <c r="HG201" s="165"/>
      <c r="HH201" s="165"/>
      <c r="HI201" s="165"/>
      <c r="HJ201" s="165"/>
      <c r="HK201" s="165"/>
      <c r="HL201" s="178"/>
      <c r="HM201" s="178"/>
      <c r="HN201" s="178"/>
      <c r="HO201" s="178"/>
      <c r="HP201" s="178"/>
      <c r="HQ201" s="178"/>
      <c r="HR201" s="178"/>
      <c r="HS201" s="178"/>
      <c r="HT201" s="178"/>
      <c r="HU201" s="178"/>
      <c r="HV201" s="178"/>
      <c r="HW201" s="178"/>
      <c r="HX201" s="178"/>
      <c r="HY201" s="178"/>
      <c r="HZ201" s="178"/>
      <c r="IA201" s="178"/>
      <c r="IB201" s="178"/>
      <c r="IC201" s="178"/>
      <c r="ID201" s="178"/>
      <c r="IE201" s="178"/>
      <c r="IF201" s="178"/>
      <c r="IG201" s="178"/>
      <c r="IH201" s="178"/>
      <c r="II201" s="178"/>
    </row>
    <row r="202" s="170" customFormat="1" ht="39" customHeight="1" spans="1:243">
      <c r="A202" s="195" t="s">
        <v>204</v>
      </c>
      <c r="B202" s="195" t="s">
        <v>366</v>
      </c>
      <c r="C202" s="206">
        <v>2081004</v>
      </c>
      <c r="D202" s="195" t="s">
        <v>574</v>
      </c>
      <c r="E202" s="207" t="s">
        <v>174</v>
      </c>
      <c r="F202" s="207" t="s">
        <v>575</v>
      </c>
      <c r="G202" s="208">
        <v>400000</v>
      </c>
      <c r="H202" s="209"/>
      <c r="I202" s="216"/>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s="165"/>
      <c r="DJ202" s="165"/>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165"/>
      <c r="EZ202" s="165"/>
      <c r="FA202" s="165"/>
      <c r="FB202" s="165"/>
      <c r="FC202" s="165"/>
      <c r="FD202" s="165"/>
      <c r="FE202" s="165"/>
      <c r="FF202" s="165"/>
      <c r="FG202" s="165"/>
      <c r="FH202" s="165"/>
      <c r="FI202" s="165"/>
      <c r="FJ202" s="165"/>
      <c r="FK202" s="165"/>
      <c r="FL202" s="165"/>
      <c r="FM202" s="165"/>
      <c r="FN202" s="165"/>
      <c r="FO202" s="165"/>
      <c r="FP202" s="165"/>
      <c r="FQ202" s="165"/>
      <c r="FR202" s="165"/>
      <c r="FS202" s="165"/>
      <c r="FT202" s="165"/>
      <c r="FU202" s="165"/>
      <c r="FV202" s="165"/>
      <c r="FW202" s="165"/>
      <c r="FX202" s="165"/>
      <c r="FY202" s="165"/>
      <c r="FZ202" s="165"/>
      <c r="GA202" s="165"/>
      <c r="GB202" s="165"/>
      <c r="GC202" s="165"/>
      <c r="GD202" s="165"/>
      <c r="GE202" s="165"/>
      <c r="GF202" s="165"/>
      <c r="GG202" s="165"/>
      <c r="GH202" s="165"/>
      <c r="GI202" s="165"/>
      <c r="GJ202" s="165"/>
      <c r="GK202" s="165"/>
      <c r="GL202" s="165"/>
      <c r="GM202" s="165"/>
      <c r="GN202" s="165"/>
      <c r="GO202" s="165"/>
      <c r="GP202" s="165"/>
      <c r="GQ202" s="165"/>
      <c r="GR202" s="165"/>
      <c r="GS202" s="165"/>
      <c r="GT202" s="165"/>
      <c r="GU202" s="165"/>
      <c r="GV202" s="165"/>
      <c r="GW202" s="165"/>
      <c r="GX202" s="165"/>
      <c r="GY202" s="165"/>
      <c r="GZ202" s="165"/>
      <c r="HA202" s="165"/>
      <c r="HB202" s="165"/>
      <c r="HC202" s="165"/>
      <c r="HD202" s="165"/>
      <c r="HE202" s="165"/>
      <c r="HF202" s="165"/>
      <c r="HG202" s="165"/>
      <c r="HH202" s="165"/>
      <c r="HI202" s="165"/>
      <c r="HJ202" s="165"/>
      <c r="HK202" s="165"/>
      <c r="HL202" s="178"/>
      <c r="HM202" s="178"/>
      <c r="HN202" s="178"/>
      <c r="HO202" s="178"/>
      <c r="HP202" s="178"/>
      <c r="HQ202" s="178"/>
      <c r="HR202" s="178"/>
      <c r="HS202" s="178"/>
      <c r="HT202" s="178"/>
      <c r="HU202" s="178"/>
      <c r="HV202" s="178"/>
      <c r="HW202" s="178"/>
      <c r="HX202" s="178"/>
      <c r="HY202" s="178"/>
      <c r="HZ202" s="178"/>
      <c r="IA202" s="178"/>
      <c r="IB202" s="178"/>
      <c r="IC202" s="178"/>
      <c r="ID202" s="178"/>
      <c r="IE202" s="178"/>
      <c r="IF202" s="178"/>
      <c r="IG202" s="178"/>
      <c r="IH202" s="178"/>
      <c r="II202" s="178"/>
    </row>
    <row r="203" s="170" customFormat="1" ht="39" customHeight="1" spans="1:243">
      <c r="A203" s="195" t="s">
        <v>204</v>
      </c>
      <c r="B203" s="195" t="s">
        <v>366</v>
      </c>
      <c r="C203" s="206">
        <v>2081004</v>
      </c>
      <c r="D203" s="195" t="s">
        <v>574</v>
      </c>
      <c r="E203" s="207" t="s">
        <v>174</v>
      </c>
      <c r="F203" s="207" t="s">
        <v>576</v>
      </c>
      <c r="G203" s="208">
        <v>192818.8</v>
      </c>
      <c r="H203" s="209"/>
      <c r="I203" s="216"/>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c r="DD203" s="165"/>
      <c r="DE203" s="165"/>
      <c r="DF203" s="165"/>
      <c r="DG203" s="165"/>
      <c r="DH203" s="165"/>
      <c r="DI203" s="165"/>
      <c r="DJ203" s="165"/>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165"/>
      <c r="EZ203" s="165"/>
      <c r="FA203" s="165"/>
      <c r="FB203" s="165"/>
      <c r="FC203" s="165"/>
      <c r="FD203" s="165"/>
      <c r="FE203" s="165"/>
      <c r="FF203" s="165"/>
      <c r="FG203" s="165"/>
      <c r="FH203" s="165"/>
      <c r="FI203" s="165"/>
      <c r="FJ203" s="165"/>
      <c r="FK203" s="165"/>
      <c r="FL203" s="165"/>
      <c r="FM203" s="165"/>
      <c r="FN203" s="165"/>
      <c r="FO203" s="165"/>
      <c r="FP203" s="165"/>
      <c r="FQ203" s="165"/>
      <c r="FR203" s="165"/>
      <c r="FS203" s="165"/>
      <c r="FT203" s="165"/>
      <c r="FU203" s="165"/>
      <c r="FV203" s="165"/>
      <c r="FW203" s="165"/>
      <c r="FX203" s="165"/>
      <c r="FY203" s="165"/>
      <c r="FZ203" s="165"/>
      <c r="GA203" s="165"/>
      <c r="GB203" s="165"/>
      <c r="GC203" s="165"/>
      <c r="GD203" s="165"/>
      <c r="GE203" s="165"/>
      <c r="GF203" s="165"/>
      <c r="GG203" s="165"/>
      <c r="GH203" s="165"/>
      <c r="GI203" s="165"/>
      <c r="GJ203" s="165"/>
      <c r="GK203" s="165"/>
      <c r="GL203" s="165"/>
      <c r="GM203" s="165"/>
      <c r="GN203" s="165"/>
      <c r="GO203" s="165"/>
      <c r="GP203" s="165"/>
      <c r="GQ203" s="165"/>
      <c r="GR203" s="165"/>
      <c r="GS203" s="165"/>
      <c r="GT203" s="165"/>
      <c r="GU203" s="165"/>
      <c r="GV203" s="165"/>
      <c r="GW203" s="165"/>
      <c r="GX203" s="165"/>
      <c r="GY203" s="165"/>
      <c r="GZ203" s="165"/>
      <c r="HA203" s="165"/>
      <c r="HB203" s="165"/>
      <c r="HC203" s="165"/>
      <c r="HD203" s="165"/>
      <c r="HE203" s="165"/>
      <c r="HF203" s="165"/>
      <c r="HG203" s="165"/>
      <c r="HH203" s="165"/>
      <c r="HI203" s="165"/>
      <c r="HJ203" s="165"/>
      <c r="HK203" s="165"/>
      <c r="HL203" s="178"/>
      <c r="HM203" s="178"/>
      <c r="HN203" s="178"/>
      <c r="HO203" s="178"/>
      <c r="HP203" s="178"/>
      <c r="HQ203" s="178"/>
      <c r="HR203" s="178"/>
      <c r="HS203" s="178"/>
      <c r="HT203" s="178"/>
      <c r="HU203" s="178"/>
      <c r="HV203" s="178"/>
      <c r="HW203" s="178"/>
      <c r="HX203" s="178"/>
      <c r="HY203" s="178"/>
      <c r="HZ203" s="178"/>
      <c r="IA203" s="178"/>
      <c r="IB203" s="178"/>
      <c r="IC203" s="178"/>
      <c r="ID203" s="178"/>
      <c r="IE203" s="178"/>
      <c r="IF203" s="178"/>
      <c r="IG203" s="178"/>
      <c r="IH203" s="178"/>
      <c r="II203" s="178"/>
    </row>
    <row r="204" s="170" customFormat="1" ht="39" customHeight="1" spans="1:243">
      <c r="A204" s="195" t="s">
        <v>204</v>
      </c>
      <c r="B204" s="195" t="s">
        <v>366</v>
      </c>
      <c r="C204" s="206">
        <v>2081004</v>
      </c>
      <c r="D204" s="195" t="s">
        <v>574</v>
      </c>
      <c r="E204" s="207" t="s">
        <v>174</v>
      </c>
      <c r="F204" s="207" t="s">
        <v>577</v>
      </c>
      <c r="G204" s="208">
        <v>893145.89</v>
      </c>
      <c r="H204" s="209"/>
      <c r="I204" s="216"/>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c r="DD204" s="165"/>
      <c r="DE204" s="165"/>
      <c r="DF204" s="165"/>
      <c r="DG204" s="165"/>
      <c r="DH204" s="165"/>
      <c r="DI204" s="165"/>
      <c r="DJ204" s="165"/>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165"/>
      <c r="EZ204" s="165"/>
      <c r="FA204" s="165"/>
      <c r="FB204" s="165"/>
      <c r="FC204" s="165"/>
      <c r="FD204" s="165"/>
      <c r="FE204" s="165"/>
      <c r="FF204" s="165"/>
      <c r="FG204" s="165"/>
      <c r="FH204" s="165"/>
      <c r="FI204" s="165"/>
      <c r="FJ204" s="165"/>
      <c r="FK204" s="165"/>
      <c r="FL204" s="165"/>
      <c r="FM204" s="165"/>
      <c r="FN204" s="165"/>
      <c r="FO204" s="165"/>
      <c r="FP204" s="165"/>
      <c r="FQ204" s="165"/>
      <c r="FR204" s="165"/>
      <c r="FS204" s="165"/>
      <c r="FT204" s="165"/>
      <c r="FU204" s="165"/>
      <c r="FV204" s="165"/>
      <c r="FW204" s="165"/>
      <c r="FX204" s="165"/>
      <c r="FY204" s="165"/>
      <c r="FZ204" s="165"/>
      <c r="GA204" s="165"/>
      <c r="GB204" s="165"/>
      <c r="GC204" s="165"/>
      <c r="GD204" s="165"/>
      <c r="GE204" s="165"/>
      <c r="GF204" s="165"/>
      <c r="GG204" s="165"/>
      <c r="GH204" s="165"/>
      <c r="GI204" s="165"/>
      <c r="GJ204" s="165"/>
      <c r="GK204" s="165"/>
      <c r="GL204" s="165"/>
      <c r="GM204" s="165"/>
      <c r="GN204" s="165"/>
      <c r="GO204" s="165"/>
      <c r="GP204" s="165"/>
      <c r="GQ204" s="165"/>
      <c r="GR204" s="165"/>
      <c r="GS204" s="165"/>
      <c r="GT204" s="165"/>
      <c r="GU204" s="165"/>
      <c r="GV204" s="165"/>
      <c r="GW204" s="165"/>
      <c r="GX204" s="165"/>
      <c r="GY204" s="165"/>
      <c r="GZ204" s="165"/>
      <c r="HA204" s="165"/>
      <c r="HB204" s="165"/>
      <c r="HC204" s="165"/>
      <c r="HD204" s="165"/>
      <c r="HE204" s="165"/>
      <c r="HF204" s="165"/>
      <c r="HG204" s="165"/>
      <c r="HH204" s="165"/>
      <c r="HI204" s="165"/>
      <c r="HJ204" s="165"/>
      <c r="HK204" s="165"/>
      <c r="HL204" s="178"/>
      <c r="HM204" s="178"/>
      <c r="HN204" s="178"/>
      <c r="HO204" s="178"/>
      <c r="HP204" s="178"/>
      <c r="HQ204" s="178"/>
      <c r="HR204" s="178"/>
      <c r="HS204" s="178"/>
      <c r="HT204" s="178"/>
      <c r="HU204" s="178"/>
      <c r="HV204" s="178"/>
      <c r="HW204" s="178"/>
      <c r="HX204" s="178"/>
      <c r="HY204" s="178"/>
      <c r="HZ204" s="178"/>
      <c r="IA204" s="178"/>
      <c r="IB204" s="178"/>
      <c r="IC204" s="178"/>
      <c r="ID204" s="178"/>
      <c r="IE204" s="178"/>
      <c r="IF204" s="178"/>
      <c r="IG204" s="178"/>
      <c r="IH204" s="178"/>
      <c r="II204" s="178"/>
    </row>
    <row r="205" s="170" customFormat="1" ht="39" customHeight="1" spans="1:243">
      <c r="A205" s="195" t="s">
        <v>204</v>
      </c>
      <c r="B205" s="195" t="s">
        <v>366</v>
      </c>
      <c r="C205" s="206">
        <v>2081004</v>
      </c>
      <c r="D205" s="195" t="s">
        <v>574</v>
      </c>
      <c r="E205" s="207" t="s">
        <v>174</v>
      </c>
      <c r="F205" s="207" t="s">
        <v>578</v>
      </c>
      <c r="G205" s="208">
        <v>610018.65</v>
      </c>
      <c r="H205" s="209"/>
      <c r="I205" s="216"/>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c r="CH205" s="1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5"/>
      <c r="DF205" s="165"/>
      <c r="DG205" s="165"/>
      <c r="DH205" s="165"/>
      <c r="DI205" s="165"/>
      <c r="DJ205" s="165"/>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165"/>
      <c r="EZ205" s="165"/>
      <c r="FA205" s="165"/>
      <c r="FB205" s="165"/>
      <c r="FC205" s="165"/>
      <c r="FD205" s="165"/>
      <c r="FE205" s="165"/>
      <c r="FF205" s="165"/>
      <c r="FG205" s="165"/>
      <c r="FH205" s="165"/>
      <c r="FI205" s="165"/>
      <c r="FJ205" s="165"/>
      <c r="FK205" s="165"/>
      <c r="FL205" s="165"/>
      <c r="FM205" s="165"/>
      <c r="FN205" s="165"/>
      <c r="FO205" s="165"/>
      <c r="FP205" s="165"/>
      <c r="FQ205" s="165"/>
      <c r="FR205" s="165"/>
      <c r="FS205" s="165"/>
      <c r="FT205" s="165"/>
      <c r="FU205" s="165"/>
      <c r="FV205" s="165"/>
      <c r="FW205" s="165"/>
      <c r="FX205" s="165"/>
      <c r="FY205" s="165"/>
      <c r="FZ205" s="165"/>
      <c r="GA205" s="165"/>
      <c r="GB205" s="165"/>
      <c r="GC205" s="165"/>
      <c r="GD205" s="165"/>
      <c r="GE205" s="165"/>
      <c r="GF205" s="165"/>
      <c r="GG205" s="165"/>
      <c r="GH205" s="165"/>
      <c r="GI205" s="165"/>
      <c r="GJ205" s="165"/>
      <c r="GK205" s="165"/>
      <c r="GL205" s="165"/>
      <c r="GM205" s="165"/>
      <c r="GN205" s="165"/>
      <c r="GO205" s="165"/>
      <c r="GP205" s="165"/>
      <c r="GQ205" s="165"/>
      <c r="GR205" s="165"/>
      <c r="GS205" s="165"/>
      <c r="GT205" s="165"/>
      <c r="GU205" s="165"/>
      <c r="GV205" s="165"/>
      <c r="GW205" s="165"/>
      <c r="GX205" s="165"/>
      <c r="GY205" s="165"/>
      <c r="GZ205" s="165"/>
      <c r="HA205" s="165"/>
      <c r="HB205" s="165"/>
      <c r="HC205" s="165"/>
      <c r="HD205" s="165"/>
      <c r="HE205" s="165"/>
      <c r="HF205" s="165"/>
      <c r="HG205" s="165"/>
      <c r="HH205" s="165"/>
      <c r="HI205" s="165"/>
      <c r="HJ205" s="165"/>
      <c r="HK205" s="165"/>
      <c r="HL205" s="178"/>
      <c r="HM205" s="178"/>
      <c r="HN205" s="178"/>
      <c r="HO205" s="178"/>
      <c r="HP205" s="178"/>
      <c r="HQ205" s="178"/>
      <c r="HR205" s="178"/>
      <c r="HS205" s="178"/>
      <c r="HT205" s="178"/>
      <c r="HU205" s="178"/>
      <c r="HV205" s="178"/>
      <c r="HW205" s="178"/>
      <c r="HX205" s="178"/>
      <c r="HY205" s="178"/>
      <c r="HZ205" s="178"/>
      <c r="IA205" s="178"/>
      <c r="IB205" s="178"/>
      <c r="IC205" s="178"/>
      <c r="ID205" s="178"/>
      <c r="IE205" s="178"/>
      <c r="IF205" s="178"/>
      <c r="IG205" s="178"/>
      <c r="IH205" s="178"/>
      <c r="II205" s="178"/>
    </row>
    <row r="206" s="170" customFormat="1" ht="39" customHeight="1" spans="1:243">
      <c r="A206" s="195" t="s">
        <v>204</v>
      </c>
      <c r="B206" s="195" t="s">
        <v>366</v>
      </c>
      <c r="C206" s="206">
        <v>2081004</v>
      </c>
      <c r="D206" s="195" t="s">
        <v>574</v>
      </c>
      <c r="E206" s="207" t="s">
        <v>174</v>
      </c>
      <c r="F206" s="207" t="s">
        <v>579</v>
      </c>
      <c r="G206" s="208">
        <v>5126652</v>
      </c>
      <c r="H206" s="209"/>
      <c r="I206" s="216"/>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c r="CH206" s="165"/>
      <c r="CI206" s="165"/>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5"/>
      <c r="DF206" s="165"/>
      <c r="DG206" s="165"/>
      <c r="DH206" s="165"/>
      <c r="DI206" s="165"/>
      <c r="DJ206" s="165"/>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165"/>
      <c r="EZ206" s="165"/>
      <c r="FA206" s="165"/>
      <c r="FB206" s="165"/>
      <c r="FC206" s="165"/>
      <c r="FD206" s="165"/>
      <c r="FE206" s="165"/>
      <c r="FF206" s="165"/>
      <c r="FG206" s="165"/>
      <c r="FH206" s="165"/>
      <c r="FI206" s="165"/>
      <c r="FJ206" s="165"/>
      <c r="FK206" s="165"/>
      <c r="FL206" s="165"/>
      <c r="FM206" s="165"/>
      <c r="FN206" s="165"/>
      <c r="FO206" s="165"/>
      <c r="FP206" s="165"/>
      <c r="FQ206" s="165"/>
      <c r="FR206" s="165"/>
      <c r="FS206" s="165"/>
      <c r="FT206" s="165"/>
      <c r="FU206" s="165"/>
      <c r="FV206" s="165"/>
      <c r="FW206" s="165"/>
      <c r="FX206" s="165"/>
      <c r="FY206" s="165"/>
      <c r="FZ206" s="165"/>
      <c r="GA206" s="165"/>
      <c r="GB206" s="165"/>
      <c r="GC206" s="165"/>
      <c r="GD206" s="165"/>
      <c r="GE206" s="165"/>
      <c r="GF206" s="165"/>
      <c r="GG206" s="165"/>
      <c r="GH206" s="165"/>
      <c r="GI206" s="165"/>
      <c r="GJ206" s="165"/>
      <c r="GK206" s="165"/>
      <c r="GL206" s="165"/>
      <c r="GM206" s="165"/>
      <c r="GN206" s="165"/>
      <c r="GO206" s="165"/>
      <c r="GP206" s="165"/>
      <c r="GQ206" s="165"/>
      <c r="GR206" s="165"/>
      <c r="GS206" s="165"/>
      <c r="GT206" s="165"/>
      <c r="GU206" s="165"/>
      <c r="GV206" s="165"/>
      <c r="GW206" s="165"/>
      <c r="GX206" s="165"/>
      <c r="GY206" s="165"/>
      <c r="GZ206" s="165"/>
      <c r="HA206" s="165"/>
      <c r="HB206" s="165"/>
      <c r="HC206" s="165"/>
      <c r="HD206" s="165"/>
      <c r="HE206" s="165"/>
      <c r="HF206" s="165"/>
      <c r="HG206" s="165"/>
      <c r="HH206" s="165"/>
      <c r="HI206" s="165"/>
      <c r="HJ206" s="165"/>
      <c r="HK206" s="165"/>
      <c r="HL206" s="178"/>
      <c r="HM206" s="178"/>
      <c r="HN206" s="178"/>
      <c r="HO206" s="178"/>
      <c r="HP206" s="178"/>
      <c r="HQ206" s="178"/>
      <c r="HR206" s="178"/>
      <c r="HS206" s="178"/>
      <c r="HT206" s="178"/>
      <c r="HU206" s="178"/>
      <c r="HV206" s="178"/>
      <c r="HW206" s="178"/>
      <c r="HX206" s="178"/>
      <c r="HY206" s="178"/>
      <c r="HZ206" s="178"/>
      <c r="IA206" s="178"/>
      <c r="IB206" s="178"/>
      <c r="IC206" s="178"/>
      <c r="ID206" s="178"/>
      <c r="IE206" s="178"/>
      <c r="IF206" s="178"/>
      <c r="IG206" s="178"/>
      <c r="IH206" s="178"/>
      <c r="II206" s="178"/>
    </row>
    <row r="207" s="170" customFormat="1" ht="39" customHeight="1" spans="1:243">
      <c r="A207" s="195" t="s">
        <v>216</v>
      </c>
      <c r="B207" s="195" t="s">
        <v>226</v>
      </c>
      <c r="C207" s="206">
        <v>2130108</v>
      </c>
      <c r="D207" s="195" t="s">
        <v>580</v>
      </c>
      <c r="E207" s="207" t="s">
        <v>174</v>
      </c>
      <c r="F207" s="207" t="s">
        <v>581</v>
      </c>
      <c r="G207" s="208">
        <v>9749300</v>
      </c>
      <c r="H207" s="209"/>
      <c r="I207" s="216"/>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c r="CH207" s="165"/>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5"/>
      <c r="DF207" s="165"/>
      <c r="DG207" s="165"/>
      <c r="DH207" s="165"/>
      <c r="DI207" s="165"/>
      <c r="DJ207" s="165"/>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165"/>
      <c r="EZ207" s="165"/>
      <c r="FA207" s="165"/>
      <c r="FB207" s="165"/>
      <c r="FC207" s="165"/>
      <c r="FD207" s="165"/>
      <c r="FE207" s="165"/>
      <c r="FF207" s="165"/>
      <c r="FG207" s="165"/>
      <c r="FH207" s="165"/>
      <c r="FI207" s="165"/>
      <c r="FJ207" s="165"/>
      <c r="FK207" s="165"/>
      <c r="FL207" s="165"/>
      <c r="FM207" s="165"/>
      <c r="FN207" s="165"/>
      <c r="FO207" s="165"/>
      <c r="FP207" s="165"/>
      <c r="FQ207" s="165"/>
      <c r="FR207" s="165"/>
      <c r="FS207" s="165"/>
      <c r="FT207" s="165"/>
      <c r="FU207" s="165"/>
      <c r="FV207" s="165"/>
      <c r="FW207" s="165"/>
      <c r="FX207" s="165"/>
      <c r="FY207" s="165"/>
      <c r="FZ207" s="165"/>
      <c r="GA207" s="165"/>
      <c r="GB207" s="165"/>
      <c r="GC207" s="165"/>
      <c r="GD207" s="165"/>
      <c r="GE207" s="165"/>
      <c r="GF207" s="165"/>
      <c r="GG207" s="165"/>
      <c r="GH207" s="165"/>
      <c r="GI207" s="165"/>
      <c r="GJ207" s="165"/>
      <c r="GK207" s="165"/>
      <c r="GL207" s="165"/>
      <c r="GM207" s="165"/>
      <c r="GN207" s="165"/>
      <c r="GO207" s="165"/>
      <c r="GP207" s="165"/>
      <c r="GQ207" s="165"/>
      <c r="GR207" s="165"/>
      <c r="GS207" s="165"/>
      <c r="GT207" s="165"/>
      <c r="GU207" s="165"/>
      <c r="GV207" s="165"/>
      <c r="GW207" s="165"/>
      <c r="GX207" s="165"/>
      <c r="GY207" s="165"/>
      <c r="GZ207" s="165"/>
      <c r="HA207" s="165"/>
      <c r="HB207" s="165"/>
      <c r="HC207" s="165"/>
      <c r="HD207" s="165"/>
      <c r="HE207" s="165"/>
      <c r="HF207" s="165"/>
      <c r="HG207" s="165"/>
      <c r="HH207" s="165"/>
      <c r="HI207" s="165"/>
      <c r="HJ207" s="165"/>
      <c r="HK207" s="165"/>
      <c r="HL207" s="178"/>
      <c r="HM207" s="178"/>
      <c r="HN207" s="178"/>
      <c r="HO207" s="178"/>
      <c r="HP207" s="178"/>
      <c r="HQ207" s="178"/>
      <c r="HR207" s="178"/>
      <c r="HS207" s="178"/>
      <c r="HT207" s="178"/>
      <c r="HU207" s="178"/>
      <c r="HV207" s="178"/>
      <c r="HW207" s="178"/>
      <c r="HX207" s="178"/>
      <c r="HY207" s="178"/>
      <c r="HZ207" s="178"/>
      <c r="IA207" s="178"/>
      <c r="IB207" s="178"/>
      <c r="IC207" s="178"/>
      <c r="ID207" s="178"/>
      <c r="IE207" s="178"/>
      <c r="IF207" s="178"/>
      <c r="IG207" s="178"/>
      <c r="IH207" s="178"/>
      <c r="II207" s="178"/>
    </row>
    <row r="208" s="170" customFormat="1" ht="39" customHeight="1" spans="1:243">
      <c r="A208" s="195" t="s">
        <v>216</v>
      </c>
      <c r="B208" s="195" t="s">
        <v>493</v>
      </c>
      <c r="C208" s="206">
        <v>2120303</v>
      </c>
      <c r="D208" s="195" t="s">
        <v>582</v>
      </c>
      <c r="E208" s="207" t="s">
        <v>174</v>
      </c>
      <c r="F208" s="207" t="s">
        <v>583</v>
      </c>
      <c r="G208" s="208">
        <v>586009.64</v>
      </c>
      <c r="H208" s="209"/>
      <c r="I208" s="216"/>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5"/>
      <c r="DF208" s="165"/>
      <c r="DG208" s="165"/>
      <c r="DH208" s="165"/>
      <c r="DI208" s="165"/>
      <c r="DJ208" s="165"/>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165"/>
      <c r="EZ208" s="165"/>
      <c r="FA208" s="165"/>
      <c r="FB208" s="165"/>
      <c r="FC208" s="165"/>
      <c r="FD208" s="165"/>
      <c r="FE208" s="165"/>
      <c r="FF208" s="165"/>
      <c r="FG208" s="165"/>
      <c r="FH208" s="165"/>
      <c r="FI208" s="165"/>
      <c r="FJ208" s="165"/>
      <c r="FK208" s="165"/>
      <c r="FL208" s="165"/>
      <c r="FM208" s="165"/>
      <c r="FN208" s="165"/>
      <c r="FO208" s="165"/>
      <c r="FP208" s="165"/>
      <c r="FQ208" s="165"/>
      <c r="FR208" s="165"/>
      <c r="FS208" s="165"/>
      <c r="FT208" s="165"/>
      <c r="FU208" s="165"/>
      <c r="FV208" s="165"/>
      <c r="FW208" s="165"/>
      <c r="FX208" s="165"/>
      <c r="FY208" s="165"/>
      <c r="FZ208" s="165"/>
      <c r="GA208" s="165"/>
      <c r="GB208" s="165"/>
      <c r="GC208" s="165"/>
      <c r="GD208" s="165"/>
      <c r="GE208" s="165"/>
      <c r="GF208" s="165"/>
      <c r="GG208" s="165"/>
      <c r="GH208" s="165"/>
      <c r="GI208" s="165"/>
      <c r="GJ208" s="165"/>
      <c r="GK208" s="165"/>
      <c r="GL208" s="165"/>
      <c r="GM208" s="165"/>
      <c r="GN208" s="165"/>
      <c r="GO208" s="165"/>
      <c r="GP208" s="165"/>
      <c r="GQ208" s="165"/>
      <c r="GR208" s="165"/>
      <c r="GS208" s="165"/>
      <c r="GT208" s="165"/>
      <c r="GU208" s="165"/>
      <c r="GV208" s="165"/>
      <c r="GW208" s="165"/>
      <c r="GX208" s="165"/>
      <c r="GY208" s="165"/>
      <c r="GZ208" s="165"/>
      <c r="HA208" s="165"/>
      <c r="HB208" s="165"/>
      <c r="HC208" s="165"/>
      <c r="HD208" s="165"/>
      <c r="HE208" s="165"/>
      <c r="HF208" s="165"/>
      <c r="HG208" s="165"/>
      <c r="HH208" s="165"/>
      <c r="HI208" s="165"/>
      <c r="HJ208" s="165"/>
      <c r="HK208" s="165"/>
      <c r="HL208" s="178"/>
      <c r="HM208" s="178"/>
      <c r="HN208" s="178"/>
      <c r="HO208" s="178"/>
      <c r="HP208" s="178"/>
      <c r="HQ208" s="178"/>
      <c r="HR208" s="178"/>
      <c r="HS208" s="178"/>
      <c r="HT208" s="178"/>
      <c r="HU208" s="178"/>
      <c r="HV208" s="178"/>
      <c r="HW208" s="178"/>
      <c r="HX208" s="178"/>
      <c r="HY208" s="178"/>
      <c r="HZ208" s="178"/>
      <c r="IA208" s="178"/>
      <c r="IB208" s="178"/>
      <c r="IC208" s="178"/>
      <c r="ID208" s="178"/>
      <c r="IE208" s="178"/>
      <c r="IF208" s="178"/>
      <c r="IG208" s="178"/>
      <c r="IH208" s="178"/>
      <c r="II208" s="178"/>
    </row>
    <row r="209" s="170" customFormat="1" ht="44" customHeight="1" spans="1:243">
      <c r="A209" s="195" t="s">
        <v>216</v>
      </c>
      <c r="B209" s="195" t="s">
        <v>584</v>
      </c>
      <c r="C209" s="206">
        <v>2010399</v>
      </c>
      <c r="D209" s="195" t="s">
        <v>177</v>
      </c>
      <c r="E209" s="207" t="s">
        <v>174</v>
      </c>
      <c r="F209" s="207" t="s">
        <v>585</v>
      </c>
      <c r="G209" s="208">
        <v>300000</v>
      </c>
      <c r="H209" s="209"/>
      <c r="I209" s="216"/>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5"/>
      <c r="DF209" s="165"/>
      <c r="DG209" s="165"/>
      <c r="DH209" s="165"/>
      <c r="DI209" s="165"/>
      <c r="DJ209" s="165"/>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165"/>
      <c r="EZ209" s="165"/>
      <c r="FA209" s="165"/>
      <c r="FB209" s="165"/>
      <c r="FC209" s="165"/>
      <c r="FD209" s="165"/>
      <c r="FE209" s="165"/>
      <c r="FF209" s="165"/>
      <c r="FG209" s="165"/>
      <c r="FH209" s="165"/>
      <c r="FI209" s="165"/>
      <c r="FJ209" s="165"/>
      <c r="FK209" s="165"/>
      <c r="FL209" s="165"/>
      <c r="FM209" s="165"/>
      <c r="FN209" s="165"/>
      <c r="FO209" s="165"/>
      <c r="FP209" s="165"/>
      <c r="FQ209" s="165"/>
      <c r="FR209" s="165"/>
      <c r="FS209" s="165"/>
      <c r="FT209" s="165"/>
      <c r="FU209" s="165"/>
      <c r="FV209" s="165"/>
      <c r="FW209" s="165"/>
      <c r="FX209" s="165"/>
      <c r="FY209" s="165"/>
      <c r="FZ209" s="165"/>
      <c r="GA209" s="165"/>
      <c r="GB209" s="165"/>
      <c r="GC209" s="165"/>
      <c r="GD209" s="165"/>
      <c r="GE209" s="165"/>
      <c r="GF209" s="165"/>
      <c r="GG209" s="165"/>
      <c r="GH209" s="165"/>
      <c r="GI209" s="165"/>
      <c r="GJ209" s="165"/>
      <c r="GK209" s="165"/>
      <c r="GL209" s="165"/>
      <c r="GM209" s="165"/>
      <c r="GN209" s="165"/>
      <c r="GO209" s="165"/>
      <c r="GP209" s="165"/>
      <c r="GQ209" s="165"/>
      <c r="GR209" s="165"/>
      <c r="GS209" s="165"/>
      <c r="GT209" s="165"/>
      <c r="GU209" s="165"/>
      <c r="GV209" s="165"/>
      <c r="GW209" s="165"/>
      <c r="GX209" s="165"/>
      <c r="GY209" s="165"/>
      <c r="GZ209" s="165"/>
      <c r="HA209" s="165"/>
      <c r="HB209" s="165"/>
      <c r="HC209" s="165"/>
      <c r="HD209" s="165"/>
      <c r="HE209" s="165"/>
      <c r="HF209" s="165"/>
      <c r="HG209" s="165"/>
      <c r="HH209" s="165"/>
      <c r="HI209" s="165"/>
      <c r="HJ209" s="165"/>
      <c r="HK209" s="165"/>
      <c r="HL209" s="178"/>
      <c r="HM209" s="178"/>
      <c r="HN209" s="178"/>
      <c r="HO209" s="178"/>
      <c r="HP209" s="178"/>
      <c r="HQ209" s="178"/>
      <c r="HR209" s="178"/>
      <c r="HS209" s="178"/>
      <c r="HT209" s="178"/>
      <c r="HU209" s="178"/>
      <c r="HV209" s="178"/>
      <c r="HW209" s="178"/>
      <c r="HX209" s="178"/>
      <c r="HY209" s="178"/>
      <c r="HZ209" s="178"/>
      <c r="IA209" s="178"/>
      <c r="IB209" s="178"/>
      <c r="IC209" s="178"/>
      <c r="ID209" s="178"/>
      <c r="IE209" s="178"/>
      <c r="IF209" s="178"/>
      <c r="IG209" s="178"/>
      <c r="IH209" s="178"/>
      <c r="II209" s="178"/>
    </row>
    <row r="210" s="170" customFormat="1" ht="44" customHeight="1" spans="1:243">
      <c r="A210" s="195" t="s">
        <v>216</v>
      </c>
      <c r="B210" s="195" t="s">
        <v>586</v>
      </c>
      <c r="C210" s="206">
        <v>2010399</v>
      </c>
      <c r="D210" s="195" t="s">
        <v>177</v>
      </c>
      <c r="E210" s="207" t="s">
        <v>174</v>
      </c>
      <c r="F210" s="207" t="s">
        <v>587</v>
      </c>
      <c r="G210" s="208">
        <v>200000</v>
      </c>
      <c r="H210" s="209"/>
      <c r="I210" s="216"/>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c r="CM210" s="165"/>
      <c r="CN210" s="165"/>
      <c r="CO210" s="165"/>
      <c r="CP210" s="165"/>
      <c r="CQ210" s="165"/>
      <c r="CR210" s="165"/>
      <c r="CS210" s="165"/>
      <c r="CT210" s="165"/>
      <c r="CU210" s="165"/>
      <c r="CV210" s="165"/>
      <c r="CW210" s="165"/>
      <c r="CX210" s="165"/>
      <c r="CY210" s="165"/>
      <c r="CZ210" s="165"/>
      <c r="DA210" s="165"/>
      <c r="DB210" s="165"/>
      <c r="DC210" s="165"/>
      <c r="DD210" s="165"/>
      <c r="DE210" s="165"/>
      <c r="DF210" s="165"/>
      <c r="DG210" s="165"/>
      <c r="DH210" s="165"/>
      <c r="DI210" s="165"/>
      <c r="DJ210" s="165"/>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165"/>
      <c r="EZ210" s="165"/>
      <c r="FA210" s="165"/>
      <c r="FB210" s="165"/>
      <c r="FC210" s="165"/>
      <c r="FD210" s="165"/>
      <c r="FE210" s="165"/>
      <c r="FF210" s="165"/>
      <c r="FG210" s="165"/>
      <c r="FH210" s="165"/>
      <c r="FI210" s="165"/>
      <c r="FJ210" s="165"/>
      <c r="FK210" s="165"/>
      <c r="FL210" s="165"/>
      <c r="FM210" s="165"/>
      <c r="FN210" s="165"/>
      <c r="FO210" s="165"/>
      <c r="FP210" s="165"/>
      <c r="FQ210" s="165"/>
      <c r="FR210" s="165"/>
      <c r="FS210" s="165"/>
      <c r="FT210" s="165"/>
      <c r="FU210" s="165"/>
      <c r="FV210" s="165"/>
      <c r="FW210" s="165"/>
      <c r="FX210" s="165"/>
      <c r="FY210" s="165"/>
      <c r="FZ210" s="165"/>
      <c r="GA210" s="165"/>
      <c r="GB210" s="165"/>
      <c r="GC210" s="165"/>
      <c r="GD210" s="165"/>
      <c r="GE210" s="165"/>
      <c r="GF210" s="165"/>
      <c r="GG210" s="165"/>
      <c r="GH210" s="165"/>
      <c r="GI210" s="165"/>
      <c r="GJ210" s="165"/>
      <c r="GK210" s="165"/>
      <c r="GL210" s="165"/>
      <c r="GM210" s="165"/>
      <c r="GN210" s="165"/>
      <c r="GO210" s="165"/>
      <c r="GP210" s="165"/>
      <c r="GQ210" s="165"/>
      <c r="GR210" s="165"/>
      <c r="GS210" s="165"/>
      <c r="GT210" s="165"/>
      <c r="GU210" s="165"/>
      <c r="GV210" s="165"/>
      <c r="GW210" s="165"/>
      <c r="GX210" s="165"/>
      <c r="GY210" s="165"/>
      <c r="GZ210" s="165"/>
      <c r="HA210" s="165"/>
      <c r="HB210" s="165"/>
      <c r="HC210" s="165"/>
      <c r="HD210" s="165"/>
      <c r="HE210" s="165"/>
      <c r="HF210" s="165"/>
      <c r="HG210" s="165"/>
      <c r="HH210" s="165"/>
      <c r="HI210" s="165"/>
      <c r="HJ210" s="165"/>
      <c r="HK210" s="165"/>
      <c r="HL210" s="178"/>
      <c r="HM210" s="178"/>
      <c r="HN210" s="178"/>
      <c r="HO210" s="178"/>
      <c r="HP210" s="178"/>
      <c r="HQ210" s="178"/>
      <c r="HR210" s="178"/>
      <c r="HS210" s="178"/>
      <c r="HT210" s="178"/>
      <c r="HU210" s="178"/>
      <c r="HV210" s="178"/>
      <c r="HW210" s="178"/>
      <c r="HX210" s="178"/>
      <c r="HY210" s="178"/>
      <c r="HZ210" s="178"/>
      <c r="IA210" s="178"/>
      <c r="IB210" s="178"/>
      <c r="IC210" s="178"/>
      <c r="ID210" s="178"/>
      <c r="IE210" s="178"/>
      <c r="IF210" s="178"/>
      <c r="IG210" s="178"/>
      <c r="IH210" s="178"/>
      <c r="II210" s="178"/>
    </row>
    <row r="211" s="170" customFormat="1" ht="44" customHeight="1" spans="1:243">
      <c r="A211" s="195" t="s">
        <v>216</v>
      </c>
      <c r="B211" s="195" t="s">
        <v>528</v>
      </c>
      <c r="C211" s="206">
        <v>2130504</v>
      </c>
      <c r="D211" s="195" t="s">
        <v>588</v>
      </c>
      <c r="E211" s="207" t="s">
        <v>174</v>
      </c>
      <c r="F211" s="207" t="s">
        <v>589</v>
      </c>
      <c r="G211" s="208">
        <v>500000</v>
      </c>
      <c r="H211" s="209"/>
      <c r="I211" s="216"/>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5"/>
      <c r="DF211" s="165"/>
      <c r="DG211" s="165"/>
      <c r="DH211" s="165"/>
      <c r="DI211" s="165"/>
      <c r="DJ211" s="165"/>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165"/>
      <c r="EZ211" s="165"/>
      <c r="FA211" s="165"/>
      <c r="FB211" s="165"/>
      <c r="FC211" s="165"/>
      <c r="FD211" s="165"/>
      <c r="FE211" s="165"/>
      <c r="FF211" s="165"/>
      <c r="FG211" s="165"/>
      <c r="FH211" s="165"/>
      <c r="FI211" s="165"/>
      <c r="FJ211" s="165"/>
      <c r="FK211" s="165"/>
      <c r="FL211" s="165"/>
      <c r="FM211" s="165"/>
      <c r="FN211" s="165"/>
      <c r="FO211" s="165"/>
      <c r="FP211" s="165"/>
      <c r="FQ211" s="165"/>
      <c r="FR211" s="165"/>
      <c r="FS211" s="165"/>
      <c r="FT211" s="165"/>
      <c r="FU211" s="165"/>
      <c r="FV211" s="165"/>
      <c r="FW211" s="165"/>
      <c r="FX211" s="165"/>
      <c r="FY211" s="165"/>
      <c r="FZ211" s="165"/>
      <c r="GA211" s="165"/>
      <c r="GB211" s="165"/>
      <c r="GC211" s="165"/>
      <c r="GD211" s="165"/>
      <c r="GE211" s="165"/>
      <c r="GF211" s="165"/>
      <c r="GG211" s="165"/>
      <c r="GH211" s="165"/>
      <c r="GI211" s="165"/>
      <c r="GJ211" s="165"/>
      <c r="GK211" s="165"/>
      <c r="GL211" s="165"/>
      <c r="GM211" s="165"/>
      <c r="GN211" s="165"/>
      <c r="GO211" s="165"/>
      <c r="GP211" s="165"/>
      <c r="GQ211" s="165"/>
      <c r="GR211" s="165"/>
      <c r="GS211" s="165"/>
      <c r="GT211" s="165"/>
      <c r="GU211" s="165"/>
      <c r="GV211" s="165"/>
      <c r="GW211" s="165"/>
      <c r="GX211" s="165"/>
      <c r="GY211" s="165"/>
      <c r="GZ211" s="165"/>
      <c r="HA211" s="165"/>
      <c r="HB211" s="165"/>
      <c r="HC211" s="165"/>
      <c r="HD211" s="165"/>
      <c r="HE211" s="165"/>
      <c r="HF211" s="165"/>
      <c r="HG211" s="165"/>
      <c r="HH211" s="165"/>
      <c r="HI211" s="165"/>
      <c r="HJ211" s="165"/>
      <c r="HK211" s="165"/>
      <c r="HL211" s="178"/>
      <c r="HM211" s="178"/>
      <c r="HN211" s="178"/>
      <c r="HO211" s="178"/>
      <c r="HP211" s="178"/>
      <c r="HQ211" s="178"/>
      <c r="HR211" s="178"/>
      <c r="HS211" s="178"/>
      <c r="HT211" s="178"/>
      <c r="HU211" s="178"/>
      <c r="HV211" s="178"/>
      <c r="HW211" s="178"/>
      <c r="HX211" s="178"/>
      <c r="HY211" s="178"/>
      <c r="HZ211" s="178"/>
      <c r="IA211" s="178"/>
      <c r="IB211" s="178"/>
      <c r="IC211" s="178"/>
      <c r="ID211" s="178"/>
      <c r="IE211" s="178"/>
      <c r="IF211" s="178"/>
      <c r="IG211" s="178"/>
      <c r="IH211" s="178"/>
      <c r="II211" s="178"/>
    </row>
    <row r="212" s="170" customFormat="1" ht="44" customHeight="1" spans="1:243">
      <c r="A212" s="195" t="s">
        <v>216</v>
      </c>
      <c r="B212" s="195" t="s">
        <v>590</v>
      </c>
      <c r="C212" s="206">
        <v>2130306</v>
      </c>
      <c r="D212" s="195" t="s">
        <v>591</v>
      </c>
      <c r="E212" s="207" t="s">
        <v>174</v>
      </c>
      <c r="F212" s="207" t="s">
        <v>592</v>
      </c>
      <c r="G212" s="208">
        <v>600000</v>
      </c>
      <c r="H212" s="209"/>
      <c r="I212" s="216"/>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5"/>
      <c r="DF212" s="165"/>
      <c r="DG212" s="165"/>
      <c r="DH212" s="165"/>
      <c r="DI212" s="165"/>
      <c r="DJ212" s="165"/>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165"/>
      <c r="EZ212" s="165"/>
      <c r="FA212" s="165"/>
      <c r="FB212" s="165"/>
      <c r="FC212" s="165"/>
      <c r="FD212" s="165"/>
      <c r="FE212" s="165"/>
      <c r="FF212" s="165"/>
      <c r="FG212" s="165"/>
      <c r="FH212" s="165"/>
      <c r="FI212" s="165"/>
      <c r="FJ212" s="165"/>
      <c r="FK212" s="165"/>
      <c r="FL212" s="165"/>
      <c r="FM212" s="165"/>
      <c r="FN212" s="165"/>
      <c r="FO212" s="165"/>
      <c r="FP212" s="165"/>
      <c r="FQ212" s="165"/>
      <c r="FR212" s="165"/>
      <c r="FS212" s="165"/>
      <c r="FT212" s="165"/>
      <c r="FU212" s="165"/>
      <c r="FV212" s="165"/>
      <c r="FW212" s="165"/>
      <c r="FX212" s="165"/>
      <c r="FY212" s="165"/>
      <c r="FZ212" s="165"/>
      <c r="GA212" s="165"/>
      <c r="GB212" s="165"/>
      <c r="GC212" s="165"/>
      <c r="GD212" s="165"/>
      <c r="GE212" s="165"/>
      <c r="GF212" s="165"/>
      <c r="GG212" s="165"/>
      <c r="GH212" s="165"/>
      <c r="GI212" s="165"/>
      <c r="GJ212" s="165"/>
      <c r="GK212" s="165"/>
      <c r="GL212" s="165"/>
      <c r="GM212" s="165"/>
      <c r="GN212" s="165"/>
      <c r="GO212" s="165"/>
      <c r="GP212" s="165"/>
      <c r="GQ212" s="165"/>
      <c r="GR212" s="165"/>
      <c r="GS212" s="165"/>
      <c r="GT212" s="165"/>
      <c r="GU212" s="165"/>
      <c r="GV212" s="165"/>
      <c r="GW212" s="165"/>
      <c r="GX212" s="165"/>
      <c r="GY212" s="165"/>
      <c r="GZ212" s="165"/>
      <c r="HA212" s="165"/>
      <c r="HB212" s="165"/>
      <c r="HC212" s="165"/>
      <c r="HD212" s="165"/>
      <c r="HE212" s="165"/>
      <c r="HF212" s="165"/>
      <c r="HG212" s="165"/>
      <c r="HH212" s="165"/>
      <c r="HI212" s="165"/>
      <c r="HJ212" s="165"/>
      <c r="HK212" s="165"/>
      <c r="HL212" s="178"/>
      <c r="HM212" s="178"/>
      <c r="HN212" s="178"/>
      <c r="HO212" s="178"/>
      <c r="HP212" s="178"/>
      <c r="HQ212" s="178"/>
      <c r="HR212" s="178"/>
      <c r="HS212" s="178"/>
      <c r="HT212" s="178"/>
      <c r="HU212" s="178"/>
      <c r="HV212" s="178"/>
      <c r="HW212" s="178"/>
      <c r="HX212" s="178"/>
      <c r="HY212" s="178"/>
      <c r="HZ212" s="178"/>
      <c r="IA212" s="178"/>
      <c r="IB212" s="178"/>
      <c r="IC212" s="178"/>
      <c r="ID212" s="178"/>
      <c r="IE212" s="178"/>
      <c r="IF212" s="178"/>
      <c r="IG212" s="178"/>
      <c r="IH212" s="178"/>
      <c r="II212" s="178"/>
    </row>
    <row r="213" s="170" customFormat="1" ht="44" customHeight="1" spans="1:243">
      <c r="A213" s="195" t="s">
        <v>166</v>
      </c>
      <c r="B213" s="195" t="s">
        <v>593</v>
      </c>
      <c r="C213" s="206">
        <v>2220299</v>
      </c>
      <c r="D213" s="195" t="s">
        <v>361</v>
      </c>
      <c r="E213" s="207" t="s">
        <v>174</v>
      </c>
      <c r="F213" s="207" t="s">
        <v>594</v>
      </c>
      <c r="G213" s="208">
        <v>801903.38</v>
      </c>
      <c r="H213" s="209"/>
      <c r="I213" s="216"/>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5"/>
      <c r="DF213" s="165"/>
      <c r="DG213" s="165"/>
      <c r="DH213" s="165"/>
      <c r="DI213" s="165"/>
      <c r="DJ213" s="165"/>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165"/>
      <c r="EZ213" s="165"/>
      <c r="FA213" s="165"/>
      <c r="FB213" s="165"/>
      <c r="FC213" s="165"/>
      <c r="FD213" s="165"/>
      <c r="FE213" s="165"/>
      <c r="FF213" s="165"/>
      <c r="FG213" s="165"/>
      <c r="FH213" s="165"/>
      <c r="FI213" s="165"/>
      <c r="FJ213" s="165"/>
      <c r="FK213" s="165"/>
      <c r="FL213" s="165"/>
      <c r="FM213" s="165"/>
      <c r="FN213" s="165"/>
      <c r="FO213" s="165"/>
      <c r="FP213" s="165"/>
      <c r="FQ213" s="165"/>
      <c r="FR213" s="165"/>
      <c r="FS213" s="165"/>
      <c r="FT213" s="165"/>
      <c r="FU213" s="165"/>
      <c r="FV213" s="165"/>
      <c r="FW213" s="165"/>
      <c r="FX213" s="165"/>
      <c r="FY213" s="165"/>
      <c r="FZ213" s="165"/>
      <c r="GA213" s="165"/>
      <c r="GB213" s="165"/>
      <c r="GC213" s="165"/>
      <c r="GD213" s="165"/>
      <c r="GE213" s="165"/>
      <c r="GF213" s="165"/>
      <c r="GG213" s="165"/>
      <c r="GH213" s="165"/>
      <c r="GI213" s="165"/>
      <c r="GJ213" s="165"/>
      <c r="GK213" s="165"/>
      <c r="GL213" s="165"/>
      <c r="GM213" s="165"/>
      <c r="GN213" s="165"/>
      <c r="GO213" s="165"/>
      <c r="GP213" s="165"/>
      <c r="GQ213" s="165"/>
      <c r="GR213" s="165"/>
      <c r="GS213" s="165"/>
      <c r="GT213" s="165"/>
      <c r="GU213" s="165"/>
      <c r="GV213" s="165"/>
      <c r="GW213" s="165"/>
      <c r="GX213" s="165"/>
      <c r="GY213" s="165"/>
      <c r="GZ213" s="165"/>
      <c r="HA213" s="165"/>
      <c r="HB213" s="165"/>
      <c r="HC213" s="165"/>
      <c r="HD213" s="165"/>
      <c r="HE213" s="165"/>
      <c r="HF213" s="165"/>
      <c r="HG213" s="165"/>
      <c r="HH213" s="165"/>
      <c r="HI213" s="165"/>
      <c r="HJ213" s="165"/>
      <c r="HK213" s="165"/>
      <c r="HL213" s="178"/>
      <c r="HM213" s="178"/>
      <c r="HN213" s="178"/>
      <c r="HO213" s="178"/>
      <c r="HP213" s="178"/>
      <c r="HQ213" s="178"/>
      <c r="HR213" s="178"/>
      <c r="HS213" s="178"/>
      <c r="HT213" s="178"/>
      <c r="HU213" s="178"/>
      <c r="HV213" s="178"/>
      <c r="HW213" s="178"/>
      <c r="HX213" s="178"/>
      <c r="HY213" s="178"/>
      <c r="HZ213" s="178"/>
      <c r="IA213" s="178"/>
      <c r="IB213" s="178"/>
      <c r="IC213" s="178"/>
      <c r="ID213" s="178"/>
      <c r="IE213" s="178"/>
      <c r="IF213" s="178"/>
      <c r="IG213" s="178"/>
      <c r="IH213" s="178"/>
      <c r="II213" s="178"/>
    </row>
    <row r="214" s="170" customFormat="1" ht="39" customHeight="1" spans="1:243">
      <c r="A214" s="195" t="s">
        <v>166</v>
      </c>
      <c r="B214" s="195" t="s">
        <v>167</v>
      </c>
      <c r="C214" s="206">
        <v>2200399</v>
      </c>
      <c r="D214" s="195" t="s">
        <v>595</v>
      </c>
      <c r="E214" s="207" t="s">
        <v>174</v>
      </c>
      <c r="F214" s="207" t="s">
        <v>596</v>
      </c>
      <c r="G214" s="208">
        <v>210300</v>
      </c>
      <c r="H214" s="209"/>
      <c r="I214" s="216"/>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165"/>
      <c r="EZ214" s="165"/>
      <c r="FA214" s="165"/>
      <c r="FB214" s="165"/>
      <c r="FC214" s="165"/>
      <c r="FD214" s="165"/>
      <c r="FE214" s="165"/>
      <c r="FF214" s="165"/>
      <c r="FG214" s="165"/>
      <c r="FH214" s="165"/>
      <c r="FI214" s="165"/>
      <c r="FJ214" s="165"/>
      <c r="FK214" s="165"/>
      <c r="FL214" s="165"/>
      <c r="FM214" s="165"/>
      <c r="FN214" s="165"/>
      <c r="FO214" s="165"/>
      <c r="FP214" s="165"/>
      <c r="FQ214" s="165"/>
      <c r="FR214" s="165"/>
      <c r="FS214" s="165"/>
      <c r="FT214" s="165"/>
      <c r="FU214" s="165"/>
      <c r="FV214" s="165"/>
      <c r="FW214" s="165"/>
      <c r="FX214" s="165"/>
      <c r="FY214" s="165"/>
      <c r="FZ214" s="165"/>
      <c r="GA214" s="165"/>
      <c r="GB214" s="165"/>
      <c r="GC214" s="165"/>
      <c r="GD214" s="165"/>
      <c r="GE214" s="165"/>
      <c r="GF214" s="165"/>
      <c r="GG214" s="165"/>
      <c r="GH214" s="165"/>
      <c r="GI214" s="165"/>
      <c r="GJ214" s="165"/>
      <c r="GK214" s="165"/>
      <c r="GL214" s="165"/>
      <c r="GM214" s="165"/>
      <c r="GN214" s="165"/>
      <c r="GO214" s="165"/>
      <c r="GP214" s="165"/>
      <c r="GQ214" s="165"/>
      <c r="GR214" s="165"/>
      <c r="GS214" s="165"/>
      <c r="GT214" s="165"/>
      <c r="GU214" s="165"/>
      <c r="GV214" s="165"/>
      <c r="GW214" s="165"/>
      <c r="GX214" s="165"/>
      <c r="GY214" s="165"/>
      <c r="GZ214" s="165"/>
      <c r="HA214" s="165"/>
      <c r="HB214" s="165"/>
      <c r="HC214" s="165"/>
      <c r="HD214" s="165"/>
      <c r="HE214" s="165"/>
      <c r="HF214" s="165"/>
      <c r="HG214" s="165"/>
      <c r="HH214" s="165"/>
      <c r="HI214" s="165"/>
      <c r="HJ214" s="165"/>
      <c r="HK214" s="165"/>
      <c r="HL214" s="178"/>
      <c r="HM214" s="178"/>
      <c r="HN214" s="178"/>
      <c r="HO214" s="178"/>
      <c r="HP214" s="178"/>
      <c r="HQ214" s="178"/>
      <c r="HR214" s="178"/>
      <c r="HS214" s="178"/>
      <c r="HT214" s="178"/>
      <c r="HU214" s="178"/>
      <c r="HV214" s="178"/>
      <c r="HW214" s="178"/>
      <c r="HX214" s="178"/>
      <c r="HY214" s="178"/>
      <c r="HZ214" s="178"/>
      <c r="IA214" s="178"/>
      <c r="IB214" s="178"/>
      <c r="IC214" s="178"/>
      <c r="ID214" s="178"/>
      <c r="IE214" s="178"/>
      <c r="IF214" s="178"/>
      <c r="IG214" s="178"/>
      <c r="IH214" s="178"/>
      <c r="II214" s="178"/>
    </row>
    <row r="215" s="173" customFormat="1" ht="35" customHeight="1" spans="1:243">
      <c r="A215" s="223"/>
      <c r="B215" s="223"/>
      <c r="C215" s="229"/>
      <c r="D215" s="223" t="s">
        <v>597</v>
      </c>
      <c r="E215" s="223"/>
      <c r="F215" s="223"/>
      <c r="G215" s="224">
        <f>SUM(G216:G237)</f>
        <v>59571816.58</v>
      </c>
      <c r="H215" s="225"/>
      <c r="I215" s="216"/>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247"/>
      <c r="DF215" s="247"/>
      <c r="DG215" s="247"/>
      <c r="DH215" s="247"/>
      <c r="DI215" s="247"/>
      <c r="DJ215" s="247"/>
      <c r="DK215" s="247"/>
      <c r="DL215" s="247"/>
      <c r="DM215" s="247"/>
      <c r="DN215" s="247"/>
      <c r="DO215" s="247"/>
      <c r="DP215" s="247"/>
      <c r="DQ215" s="247"/>
      <c r="DR215" s="247"/>
      <c r="DS215" s="247"/>
      <c r="DT215" s="247"/>
      <c r="DU215" s="247"/>
      <c r="DV215" s="247"/>
      <c r="DW215" s="247"/>
      <c r="DX215" s="247"/>
      <c r="DY215" s="247"/>
      <c r="DZ215" s="247"/>
      <c r="EA215" s="247"/>
      <c r="EB215" s="247"/>
      <c r="EC215" s="247"/>
      <c r="ED215" s="247"/>
      <c r="EE215" s="247"/>
      <c r="EF215" s="247"/>
      <c r="EG215" s="247"/>
      <c r="EH215" s="247"/>
      <c r="EI215" s="247"/>
      <c r="EJ215" s="247"/>
      <c r="EK215" s="247"/>
      <c r="EL215" s="247"/>
      <c r="EM215" s="247"/>
      <c r="EN215" s="247"/>
      <c r="EO215" s="247"/>
      <c r="EP215" s="247"/>
      <c r="EQ215" s="247"/>
      <c r="ER215" s="247"/>
      <c r="ES215" s="247"/>
      <c r="ET215" s="247"/>
      <c r="EU215" s="247"/>
      <c r="EV215" s="247"/>
      <c r="EW215" s="247"/>
      <c r="EX215" s="247"/>
      <c r="EY215" s="247"/>
      <c r="EZ215" s="247"/>
      <c r="FA215" s="247"/>
      <c r="FB215" s="247"/>
      <c r="FC215" s="247"/>
      <c r="FD215" s="247"/>
      <c r="FE215" s="247"/>
      <c r="FF215" s="247"/>
      <c r="FG215" s="247"/>
      <c r="FH215" s="247"/>
      <c r="FI215" s="247"/>
      <c r="FJ215" s="247"/>
      <c r="FK215" s="247"/>
      <c r="FL215" s="247"/>
      <c r="FM215" s="247"/>
      <c r="FN215" s="247"/>
      <c r="FO215" s="247"/>
      <c r="FP215" s="247"/>
      <c r="FQ215" s="247"/>
      <c r="FR215" s="247"/>
      <c r="FS215" s="247"/>
      <c r="FT215" s="247"/>
      <c r="FU215" s="247"/>
      <c r="FV215" s="247"/>
      <c r="FW215" s="247"/>
      <c r="FX215" s="247"/>
      <c r="FY215" s="247"/>
      <c r="FZ215" s="247"/>
      <c r="GA215" s="247"/>
      <c r="GB215" s="247"/>
      <c r="GC215" s="247"/>
      <c r="GD215" s="247"/>
      <c r="GE215" s="247"/>
      <c r="GF215" s="247"/>
      <c r="GG215" s="247"/>
      <c r="GH215" s="247"/>
      <c r="GI215" s="247"/>
      <c r="GJ215" s="247"/>
      <c r="GK215" s="247"/>
      <c r="GL215" s="247"/>
      <c r="GM215" s="247"/>
      <c r="GN215" s="247"/>
      <c r="GO215" s="247"/>
      <c r="GP215" s="247"/>
      <c r="GQ215" s="247"/>
      <c r="GR215" s="247"/>
      <c r="GS215" s="247"/>
      <c r="GT215" s="247"/>
      <c r="GU215" s="247"/>
      <c r="GV215" s="247"/>
      <c r="GW215" s="247"/>
      <c r="GX215" s="247"/>
      <c r="GY215" s="247"/>
      <c r="GZ215" s="247"/>
      <c r="HA215" s="247"/>
      <c r="HB215" s="247"/>
      <c r="HC215" s="247"/>
      <c r="HD215" s="247"/>
      <c r="HE215" s="247"/>
      <c r="HF215" s="247"/>
      <c r="HG215" s="247"/>
      <c r="HH215" s="247"/>
      <c r="HI215" s="247"/>
      <c r="HJ215" s="247"/>
      <c r="HK215" s="247"/>
      <c r="HL215" s="249"/>
      <c r="HM215" s="249"/>
      <c r="HN215" s="249"/>
      <c r="HO215" s="249"/>
      <c r="HP215" s="249"/>
      <c r="HQ215" s="249"/>
      <c r="HR215" s="249"/>
      <c r="HS215" s="249"/>
      <c r="HT215" s="249"/>
      <c r="HU215" s="249"/>
      <c r="HV215" s="249"/>
      <c r="HW215" s="249"/>
      <c r="HX215" s="249"/>
      <c r="HY215" s="249"/>
      <c r="HZ215" s="249"/>
      <c r="IA215" s="249"/>
      <c r="IB215" s="249"/>
      <c r="IC215" s="249"/>
      <c r="ID215" s="249"/>
      <c r="IE215" s="249"/>
      <c r="IF215" s="249"/>
      <c r="IG215" s="249"/>
      <c r="IH215" s="249"/>
      <c r="II215" s="249"/>
    </row>
    <row r="216" s="170" customFormat="1" ht="37" customHeight="1" spans="1:243">
      <c r="A216" s="195" t="s">
        <v>186</v>
      </c>
      <c r="B216" s="195" t="s">
        <v>429</v>
      </c>
      <c r="C216" s="206">
        <v>2120303</v>
      </c>
      <c r="D216" s="195" t="s">
        <v>582</v>
      </c>
      <c r="E216" s="207" t="s">
        <v>598</v>
      </c>
      <c r="F216" s="207" t="s">
        <v>599</v>
      </c>
      <c r="G216" s="208">
        <v>3724850</v>
      </c>
      <c r="H216" s="209"/>
      <c r="I216" s="216"/>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c r="CH216" s="1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5"/>
      <c r="DF216" s="165"/>
      <c r="DG216" s="165"/>
      <c r="DH216" s="165"/>
      <c r="DI216" s="165"/>
      <c r="DJ216" s="165"/>
      <c r="DK216" s="165"/>
      <c r="DL216" s="165"/>
      <c r="DM216" s="165"/>
      <c r="DN216" s="165"/>
      <c r="DO216" s="165"/>
      <c r="DP216" s="165"/>
      <c r="DQ216" s="165"/>
      <c r="DR216" s="165"/>
      <c r="DS216" s="165"/>
      <c r="DT216" s="165"/>
      <c r="DU216" s="165"/>
      <c r="DV216" s="165"/>
      <c r="DW216" s="165"/>
      <c r="DX216" s="165"/>
      <c r="DY216" s="165"/>
      <c r="DZ216" s="165"/>
      <c r="EA216" s="165"/>
      <c r="EB216" s="165"/>
      <c r="EC216" s="165"/>
      <c r="ED216" s="165"/>
      <c r="EE216" s="165"/>
      <c r="EF216" s="165"/>
      <c r="EG216" s="165"/>
      <c r="EH216" s="165"/>
      <c r="EI216" s="165"/>
      <c r="EJ216" s="165"/>
      <c r="EK216" s="165"/>
      <c r="EL216" s="165"/>
      <c r="EM216" s="165"/>
      <c r="EN216" s="165"/>
      <c r="EO216" s="165"/>
      <c r="EP216" s="165"/>
      <c r="EQ216" s="165"/>
      <c r="ER216" s="165"/>
      <c r="ES216" s="165"/>
      <c r="ET216" s="165"/>
      <c r="EU216" s="165"/>
      <c r="EV216" s="165"/>
      <c r="EW216" s="165"/>
      <c r="EX216" s="165"/>
      <c r="EY216" s="165"/>
      <c r="EZ216" s="165"/>
      <c r="FA216" s="165"/>
      <c r="FB216" s="165"/>
      <c r="FC216" s="165"/>
      <c r="FD216" s="165"/>
      <c r="FE216" s="165"/>
      <c r="FF216" s="165"/>
      <c r="FG216" s="165"/>
      <c r="FH216" s="165"/>
      <c r="FI216" s="165"/>
      <c r="FJ216" s="165"/>
      <c r="FK216" s="165"/>
      <c r="FL216" s="165"/>
      <c r="FM216" s="165"/>
      <c r="FN216" s="165"/>
      <c r="FO216" s="165"/>
      <c r="FP216" s="165"/>
      <c r="FQ216" s="165"/>
      <c r="FR216" s="165"/>
      <c r="FS216" s="165"/>
      <c r="FT216" s="165"/>
      <c r="FU216" s="165"/>
      <c r="FV216" s="165"/>
      <c r="FW216" s="165"/>
      <c r="FX216" s="165"/>
      <c r="FY216" s="165"/>
      <c r="FZ216" s="165"/>
      <c r="GA216" s="165"/>
      <c r="GB216" s="165"/>
      <c r="GC216" s="165"/>
      <c r="GD216" s="165"/>
      <c r="GE216" s="165"/>
      <c r="GF216" s="165"/>
      <c r="GG216" s="165"/>
      <c r="GH216" s="165"/>
      <c r="GI216" s="165"/>
      <c r="GJ216" s="165"/>
      <c r="GK216" s="165"/>
      <c r="GL216" s="165"/>
      <c r="GM216" s="165"/>
      <c r="GN216" s="165"/>
      <c r="GO216" s="165"/>
      <c r="GP216" s="165"/>
      <c r="GQ216" s="165"/>
      <c r="GR216" s="165"/>
      <c r="GS216" s="165"/>
      <c r="GT216" s="165"/>
      <c r="GU216" s="165"/>
      <c r="GV216" s="165"/>
      <c r="GW216" s="165"/>
      <c r="GX216" s="165"/>
      <c r="GY216" s="165"/>
      <c r="GZ216" s="165"/>
      <c r="HA216" s="165"/>
      <c r="HB216" s="165"/>
      <c r="HC216" s="165"/>
      <c r="HD216" s="165"/>
      <c r="HE216" s="165"/>
      <c r="HF216" s="165"/>
      <c r="HG216" s="165"/>
      <c r="HH216" s="165"/>
      <c r="HI216" s="165"/>
      <c r="HJ216" s="165"/>
      <c r="HK216" s="165"/>
      <c r="HL216" s="178"/>
      <c r="HM216" s="178"/>
      <c r="HN216" s="178"/>
      <c r="HO216" s="178"/>
      <c r="HP216" s="178"/>
      <c r="HQ216" s="178"/>
      <c r="HR216" s="178"/>
      <c r="HS216" s="178"/>
      <c r="HT216" s="178"/>
      <c r="HU216" s="178"/>
      <c r="HV216" s="178"/>
      <c r="HW216" s="178"/>
      <c r="HX216" s="178"/>
      <c r="HY216" s="178"/>
      <c r="HZ216" s="178"/>
      <c r="IA216" s="178"/>
      <c r="IB216" s="178"/>
      <c r="IC216" s="178"/>
      <c r="ID216" s="178"/>
      <c r="IE216" s="178"/>
      <c r="IF216" s="178"/>
      <c r="IG216" s="178"/>
      <c r="IH216" s="178"/>
      <c r="II216" s="178"/>
    </row>
    <row r="217" s="170" customFormat="1" ht="37" customHeight="1" spans="1:243">
      <c r="A217" s="195" t="s">
        <v>197</v>
      </c>
      <c r="B217" s="195" t="s">
        <v>600</v>
      </c>
      <c r="C217" s="206">
        <v>2130148</v>
      </c>
      <c r="D217" s="195" t="s">
        <v>601</v>
      </c>
      <c r="E217" s="207" t="s">
        <v>602</v>
      </c>
      <c r="F217" s="207" t="s">
        <v>603</v>
      </c>
      <c r="G217" s="208">
        <v>22457975</v>
      </c>
      <c r="H217" s="209"/>
      <c r="I217" s="216"/>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c r="CM217" s="165"/>
      <c r="CN217" s="165"/>
      <c r="CO217" s="165"/>
      <c r="CP217" s="165"/>
      <c r="CQ217" s="165"/>
      <c r="CR217" s="165"/>
      <c r="CS217" s="165"/>
      <c r="CT217" s="165"/>
      <c r="CU217" s="165"/>
      <c r="CV217" s="165"/>
      <c r="CW217" s="165"/>
      <c r="CX217" s="165"/>
      <c r="CY217" s="165"/>
      <c r="CZ217" s="165"/>
      <c r="DA217" s="165"/>
      <c r="DB217" s="165"/>
      <c r="DC217" s="165"/>
      <c r="DD217" s="165"/>
      <c r="DE217" s="165"/>
      <c r="DF217" s="165"/>
      <c r="DG217" s="165"/>
      <c r="DH217" s="165"/>
      <c r="DI217" s="165"/>
      <c r="DJ217" s="165"/>
      <c r="DK217" s="165"/>
      <c r="DL217" s="165"/>
      <c r="DM217" s="165"/>
      <c r="DN217" s="165"/>
      <c r="DO217" s="165"/>
      <c r="DP217" s="165"/>
      <c r="DQ217" s="165"/>
      <c r="DR217" s="165"/>
      <c r="DS217" s="165"/>
      <c r="DT217" s="165"/>
      <c r="DU217" s="165"/>
      <c r="DV217" s="165"/>
      <c r="DW217" s="165"/>
      <c r="DX217" s="165"/>
      <c r="DY217" s="165"/>
      <c r="DZ217" s="165"/>
      <c r="EA217" s="165"/>
      <c r="EB217" s="165"/>
      <c r="EC217" s="165"/>
      <c r="ED217" s="165"/>
      <c r="EE217" s="165"/>
      <c r="EF217" s="165"/>
      <c r="EG217" s="165"/>
      <c r="EH217" s="165"/>
      <c r="EI217" s="165"/>
      <c r="EJ217" s="165"/>
      <c r="EK217" s="165"/>
      <c r="EL217" s="165"/>
      <c r="EM217" s="165"/>
      <c r="EN217" s="165"/>
      <c r="EO217" s="165"/>
      <c r="EP217" s="165"/>
      <c r="EQ217" s="165"/>
      <c r="ER217" s="165"/>
      <c r="ES217" s="165"/>
      <c r="ET217" s="165"/>
      <c r="EU217" s="165"/>
      <c r="EV217" s="165"/>
      <c r="EW217" s="165"/>
      <c r="EX217" s="165"/>
      <c r="EY217" s="165"/>
      <c r="EZ217" s="165"/>
      <c r="FA217" s="165"/>
      <c r="FB217" s="165"/>
      <c r="FC217" s="165"/>
      <c r="FD217" s="165"/>
      <c r="FE217" s="165"/>
      <c r="FF217" s="165"/>
      <c r="FG217" s="165"/>
      <c r="FH217" s="165"/>
      <c r="FI217" s="165"/>
      <c r="FJ217" s="165"/>
      <c r="FK217" s="165"/>
      <c r="FL217" s="165"/>
      <c r="FM217" s="165"/>
      <c r="FN217" s="165"/>
      <c r="FO217" s="165"/>
      <c r="FP217" s="165"/>
      <c r="FQ217" s="165"/>
      <c r="FR217" s="165"/>
      <c r="FS217" s="165"/>
      <c r="FT217" s="165"/>
      <c r="FU217" s="165"/>
      <c r="FV217" s="165"/>
      <c r="FW217" s="165"/>
      <c r="FX217" s="165"/>
      <c r="FY217" s="165"/>
      <c r="FZ217" s="165"/>
      <c r="GA217" s="165"/>
      <c r="GB217" s="165"/>
      <c r="GC217" s="165"/>
      <c r="GD217" s="165"/>
      <c r="GE217" s="165"/>
      <c r="GF217" s="165"/>
      <c r="GG217" s="165"/>
      <c r="GH217" s="165"/>
      <c r="GI217" s="165"/>
      <c r="GJ217" s="165"/>
      <c r="GK217" s="165"/>
      <c r="GL217" s="165"/>
      <c r="GM217" s="165"/>
      <c r="GN217" s="165"/>
      <c r="GO217" s="165"/>
      <c r="GP217" s="165"/>
      <c r="GQ217" s="165"/>
      <c r="GR217" s="165"/>
      <c r="GS217" s="165"/>
      <c r="GT217" s="165"/>
      <c r="GU217" s="165"/>
      <c r="GV217" s="165"/>
      <c r="GW217" s="165"/>
      <c r="GX217" s="165"/>
      <c r="GY217" s="165"/>
      <c r="GZ217" s="165"/>
      <c r="HA217" s="165"/>
      <c r="HB217" s="165"/>
      <c r="HC217" s="165"/>
      <c r="HD217" s="165"/>
      <c r="HE217" s="165"/>
      <c r="HF217" s="165"/>
      <c r="HG217" s="165"/>
      <c r="HH217" s="165"/>
      <c r="HI217" s="165"/>
      <c r="HJ217" s="165"/>
      <c r="HK217" s="165"/>
      <c r="HL217" s="178"/>
      <c r="HM217" s="178"/>
      <c r="HN217" s="178"/>
      <c r="HO217" s="178"/>
      <c r="HP217" s="178"/>
      <c r="HQ217" s="178"/>
      <c r="HR217" s="178"/>
      <c r="HS217" s="178"/>
      <c r="HT217" s="178"/>
      <c r="HU217" s="178"/>
      <c r="HV217" s="178"/>
      <c r="HW217" s="178"/>
      <c r="HX217" s="178"/>
      <c r="HY217" s="178"/>
      <c r="HZ217" s="178"/>
      <c r="IA217" s="178"/>
      <c r="IB217" s="178"/>
      <c r="IC217" s="178"/>
      <c r="ID217" s="178"/>
      <c r="IE217" s="178"/>
      <c r="IF217" s="178"/>
      <c r="IG217" s="178"/>
      <c r="IH217" s="178"/>
      <c r="II217" s="178"/>
    </row>
    <row r="218" s="170" customFormat="1" ht="37" customHeight="1" spans="1:243">
      <c r="A218" s="195" t="s">
        <v>179</v>
      </c>
      <c r="B218" s="195" t="s">
        <v>183</v>
      </c>
      <c r="C218" s="206">
        <v>2070204</v>
      </c>
      <c r="D218" s="195" t="s">
        <v>604</v>
      </c>
      <c r="E218" s="207" t="s">
        <v>605</v>
      </c>
      <c r="F218" s="207" t="s">
        <v>606</v>
      </c>
      <c r="G218" s="208">
        <v>262500</v>
      </c>
      <c r="H218" s="209"/>
      <c r="I218" s="216"/>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165"/>
      <c r="DK218" s="165"/>
      <c r="DL218" s="165"/>
      <c r="DM218" s="165"/>
      <c r="DN218" s="165"/>
      <c r="DO218" s="165"/>
      <c r="DP218" s="165"/>
      <c r="DQ218" s="165"/>
      <c r="DR218" s="165"/>
      <c r="DS218" s="165"/>
      <c r="DT218" s="165"/>
      <c r="DU218" s="165"/>
      <c r="DV218" s="165"/>
      <c r="DW218" s="165"/>
      <c r="DX218" s="165"/>
      <c r="DY218" s="165"/>
      <c r="DZ218" s="165"/>
      <c r="EA218" s="165"/>
      <c r="EB218" s="165"/>
      <c r="EC218" s="165"/>
      <c r="ED218" s="165"/>
      <c r="EE218" s="165"/>
      <c r="EF218" s="165"/>
      <c r="EG218" s="165"/>
      <c r="EH218" s="165"/>
      <c r="EI218" s="165"/>
      <c r="EJ218" s="165"/>
      <c r="EK218" s="165"/>
      <c r="EL218" s="165"/>
      <c r="EM218" s="165"/>
      <c r="EN218" s="165"/>
      <c r="EO218" s="165"/>
      <c r="EP218" s="165"/>
      <c r="EQ218" s="165"/>
      <c r="ER218" s="165"/>
      <c r="ES218" s="165"/>
      <c r="ET218" s="165"/>
      <c r="EU218" s="165"/>
      <c r="EV218" s="165"/>
      <c r="EW218" s="165"/>
      <c r="EX218" s="165"/>
      <c r="EY218" s="165"/>
      <c r="EZ218" s="165"/>
      <c r="FA218" s="165"/>
      <c r="FB218" s="165"/>
      <c r="FC218" s="165"/>
      <c r="FD218" s="165"/>
      <c r="FE218" s="165"/>
      <c r="FF218" s="165"/>
      <c r="FG218" s="165"/>
      <c r="FH218" s="165"/>
      <c r="FI218" s="165"/>
      <c r="FJ218" s="165"/>
      <c r="FK218" s="165"/>
      <c r="FL218" s="165"/>
      <c r="FM218" s="165"/>
      <c r="FN218" s="165"/>
      <c r="FO218" s="165"/>
      <c r="FP218" s="165"/>
      <c r="FQ218" s="165"/>
      <c r="FR218" s="165"/>
      <c r="FS218" s="165"/>
      <c r="FT218" s="165"/>
      <c r="FU218" s="165"/>
      <c r="FV218" s="165"/>
      <c r="FW218" s="165"/>
      <c r="FX218" s="165"/>
      <c r="FY218" s="165"/>
      <c r="FZ218" s="165"/>
      <c r="GA218" s="165"/>
      <c r="GB218" s="165"/>
      <c r="GC218" s="165"/>
      <c r="GD218" s="165"/>
      <c r="GE218" s="165"/>
      <c r="GF218" s="165"/>
      <c r="GG218" s="165"/>
      <c r="GH218" s="165"/>
      <c r="GI218" s="165"/>
      <c r="GJ218" s="165"/>
      <c r="GK218" s="165"/>
      <c r="GL218" s="165"/>
      <c r="GM218" s="165"/>
      <c r="GN218" s="165"/>
      <c r="GO218" s="165"/>
      <c r="GP218" s="165"/>
      <c r="GQ218" s="165"/>
      <c r="GR218" s="165"/>
      <c r="GS218" s="165"/>
      <c r="GT218" s="165"/>
      <c r="GU218" s="165"/>
      <c r="GV218" s="165"/>
      <c r="GW218" s="165"/>
      <c r="GX218" s="165"/>
      <c r="GY218" s="165"/>
      <c r="GZ218" s="165"/>
      <c r="HA218" s="165"/>
      <c r="HB218" s="165"/>
      <c r="HC218" s="165"/>
      <c r="HD218" s="165"/>
      <c r="HE218" s="165"/>
      <c r="HF218" s="165"/>
      <c r="HG218" s="165"/>
      <c r="HH218" s="165"/>
      <c r="HI218" s="165"/>
      <c r="HJ218" s="165"/>
      <c r="HK218" s="165"/>
      <c r="HL218" s="178"/>
      <c r="HM218" s="178"/>
      <c r="HN218" s="178"/>
      <c r="HO218" s="178"/>
      <c r="HP218" s="178"/>
      <c r="HQ218" s="178"/>
      <c r="HR218" s="178"/>
      <c r="HS218" s="178"/>
      <c r="HT218" s="178"/>
      <c r="HU218" s="178"/>
      <c r="HV218" s="178"/>
      <c r="HW218" s="178"/>
      <c r="HX218" s="178"/>
      <c r="HY218" s="178"/>
      <c r="HZ218" s="178"/>
      <c r="IA218" s="178"/>
      <c r="IB218" s="178"/>
      <c r="IC218" s="178"/>
      <c r="ID218" s="178"/>
      <c r="IE218" s="178"/>
      <c r="IF218" s="178"/>
      <c r="IG218" s="178"/>
      <c r="IH218" s="178"/>
      <c r="II218" s="178"/>
    </row>
    <row r="219" s="170" customFormat="1" ht="37" customHeight="1" spans="1:243">
      <c r="A219" s="195" t="s">
        <v>179</v>
      </c>
      <c r="B219" s="195" t="s">
        <v>183</v>
      </c>
      <c r="C219" s="206">
        <v>2070204</v>
      </c>
      <c r="D219" s="195" t="s">
        <v>604</v>
      </c>
      <c r="E219" s="207" t="s">
        <v>607</v>
      </c>
      <c r="F219" s="207" t="s">
        <v>608</v>
      </c>
      <c r="G219" s="208">
        <v>300000</v>
      </c>
      <c r="H219" s="209"/>
      <c r="I219" s="216"/>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c r="CH219" s="165"/>
      <c r="CI219" s="165"/>
      <c r="CJ219" s="165"/>
      <c r="CK219" s="165"/>
      <c r="CL219" s="165"/>
      <c r="CM219" s="165"/>
      <c r="CN219" s="165"/>
      <c r="CO219" s="165"/>
      <c r="CP219" s="165"/>
      <c r="CQ219" s="165"/>
      <c r="CR219" s="165"/>
      <c r="CS219" s="165"/>
      <c r="CT219" s="165"/>
      <c r="CU219" s="165"/>
      <c r="CV219" s="165"/>
      <c r="CW219" s="165"/>
      <c r="CX219" s="165"/>
      <c r="CY219" s="165"/>
      <c r="CZ219" s="165"/>
      <c r="DA219" s="165"/>
      <c r="DB219" s="165"/>
      <c r="DC219" s="165"/>
      <c r="DD219" s="165"/>
      <c r="DE219" s="165"/>
      <c r="DF219" s="165"/>
      <c r="DG219" s="165"/>
      <c r="DH219" s="165"/>
      <c r="DI219" s="165"/>
      <c r="DJ219" s="165"/>
      <c r="DK219" s="165"/>
      <c r="DL219" s="165"/>
      <c r="DM219" s="165"/>
      <c r="DN219" s="165"/>
      <c r="DO219" s="165"/>
      <c r="DP219" s="165"/>
      <c r="DQ219" s="165"/>
      <c r="DR219" s="165"/>
      <c r="DS219" s="165"/>
      <c r="DT219" s="165"/>
      <c r="DU219" s="165"/>
      <c r="DV219" s="165"/>
      <c r="DW219" s="165"/>
      <c r="DX219" s="165"/>
      <c r="DY219" s="165"/>
      <c r="DZ219" s="165"/>
      <c r="EA219" s="165"/>
      <c r="EB219" s="165"/>
      <c r="EC219" s="165"/>
      <c r="ED219" s="165"/>
      <c r="EE219" s="165"/>
      <c r="EF219" s="165"/>
      <c r="EG219" s="165"/>
      <c r="EH219" s="165"/>
      <c r="EI219" s="165"/>
      <c r="EJ219" s="165"/>
      <c r="EK219" s="165"/>
      <c r="EL219" s="165"/>
      <c r="EM219" s="165"/>
      <c r="EN219" s="165"/>
      <c r="EO219" s="165"/>
      <c r="EP219" s="165"/>
      <c r="EQ219" s="165"/>
      <c r="ER219" s="165"/>
      <c r="ES219" s="165"/>
      <c r="ET219" s="165"/>
      <c r="EU219" s="165"/>
      <c r="EV219" s="165"/>
      <c r="EW219" s="165"/>
      <c r="EX219" s="165"/>
      <c r="EY219" s="165"/>
      <c r="EZ219" s="165"/>
      <c r="FA219" s="165"/>
      <c r="FB219" s="165"/>
      <c r="FC219" s="165"/>
      <c r="FD219" s="165"/>
      <c r="FE219" s="165"/>
      <c r="FF219" s="165"/>
      <c r="FG219" s="165"/>
      <c r="FH219" s="165"/>
      <c r="FI219" s="165"/>
      <c r="FJ219" s="165"/>
      <c r="FK219" s="165"/>
      <c r="FL219" s="165"/>
      <c r="FM219" s="165"/>
      <c r="FN219" s="165"/>
      <c r="FO219" s="165"/>
      <c r="FP219" s="165"/>
      <c r="FQ219" s="165"/>
      <c r="FR219" s="165"/>
      <c r="FS219" s="165"/>
      <c r="FT219" s="165"/>
      <c r="FU219" s="165"/>
      <c r="FV219" s="165"/>
      <c r="FW219" s="165"/>
      <c r="FX219" s="165"/>
      <c r="FY219" s="165"/>
      <c r="FZ219" s="165"/>
      <c r="GA219" s="165"/>
      <c r="GB219" s="165"/>
      <c r="GC219" s="165"/>
      <c r="GD219" s="165"/>
      <c r="GE219" s="165"/>
      <c r="GF219" s="165"/>
      <c r="GG219" s="165"/>
      <c r="GH219" s="165"/>
      <c r="GI219" s="165"/>
      <c r="GJ219" s="165"/>
      <c r="GK219" s="165"/>
      <c r="GL219" s="165"/>
      <c r="GM219" s="165"/>
      <c r="GN219" s="165"/>
      <c r="GO219" s="165"/>
      <c r="GP219" s="165"/>
      <c r="GQ219" s="165"/>
      <c r="GR219" s="165"/>
      <c r="GS219" s="165"/>
      <c r="GT219" s="165"/>
      <c r="GU219" s="165"/>
      <c r="GV219" s="165"/>
      <c r="GW219" s="165"/>
      <c r="GX219" s="165"/>
      <c r="GY219" s="165"/>
      <c r="GZ219" s="165"/>
      <c r="HA219" s="165"/>
      <c r="HB219" s="165"/>
      <c r="HC219" s="165"/>
      <c r="HD219" s="165"/>
      <c r="HE219" s="165"/>
      <c r="HF219" s="165"/>
      <c r="HG219" s="165"/>
      <c r="HH219" s="165"/>
      <c r="HI219" s="165"/>
      <c r="HJ219" s="165"/>
      <c r="HK219" s="165"/>
      <c r="HL219" s="178"/>
      <c r="HM219" s="178"/>
      <c r="HN219" s="178"/>
      <c r="HO219" s="178"/>
      <c r="HP219" s="178"/>
      <c r="HQ219" s="178"/>
      <c r="HR219" s="178"/>
      <c r="HS219" s="178"/>
      <c r="HT219" s="178"/>
      <c r="HU219" s="178"/>
      <c r="HV219" s="178"/>
      <c r="HW219" s="178"/>
      <c r="HX219" s="178"/>
      <c r="HY219" s="178"/>
      <c r="HZ219" s="178"/>
      <c r="IA219" s="178"/>
      <c r="IB219" s="178"/>
      <c r="IC219" s="178"/>
      <c r="ID219" s="178"/>
      <c r="IE219" s="178"/>
      <c r="IF219" s="178"/>
      <c r="IG219" s="178"/>
      <c r="IH219" s="178"/>
      <c r="II219" s="178"/>
    </row>
    <row r="220" s="170" customFormat="1" ht="37" customHeight="1" spans="1:243">
      <c r="A220" s="195" t="s">
        <v>190</v>
      </c>
      <c r="B220" s="195" t="s">
        <v>167</v>
      </c>
      <c r="C220" s="206">
        <v>2130135</v>
      </c>
      <c r="D220" s="195" t="s">
        <v>233</v>
      </c>
      <c r="E220" s="207" t="s">
        <v>609</v>
      </c>
      <c r="F220" s="207" t="s">
        <v>610</v>
      </c>
      <c r="G220" s="208">
        <v>86283.88</v>
      </c>
      <c r="H220" s="209"/>
      <c r="I220" s="216"/>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c r="BW220" s="165"/>
      <c r="BX220" s="165"/>
      <c r="BY220" s="165"/>
      <c r="BZ220" s="165"/>
      <c r="CA220" s="165"/>
      <c r="CB220" s="165"/>
      <c r="CC220" s="165"/>
      <c r="CD220" s="165"/>
      <c r="CE220" s="165"/>
      <c r="CF220" s="165"/>
      <c r="CG220" s="165"/>
      <c r="CH220" s="165"/>
      <c r="CI220" s="165"/>
      <c r="CJ220" s="165"/>
      <c r="CK220" s="165"/>
      <c r="CL220" s="165"/>
      <c r="CM220" s="165"/>
      <c r="CN220" s="165"/>
      <c r="CO220" s="165"/>
      <c r="CP220" s="165"/>
      <c r="CQ220" s="165"/>
      <c r="CR220" s="165"/>
      <c r="CS220" s="165"/>
      <c r="CT220" s="165"/>
      <c r="CU220" s="165"/>
      <c r="CV220" s="165"/>
      <c r="CW220" s="165"/>
      <c r="CX220" s="165"/>
      <c r="CY220" s="165"/>
      <c r="CZ220" s="165"/>
      <c r="DA220" s="165"/>
      <c r="DB220" s="165"/>
      <c r="DC220" s="165"/>
      <c r="DD220" s="165"/>
      <c r="DE220" s="165"/>
      <c r="DF220" s="165"/>
      <c r="DG220" s="165"/>
      <c r="DH220" s="165"/>
      <c r="DI220" s="165"/>
      <c r="DJ220" s="165"/>
      <c r="DK220" s="165"/>
      <c r="DL220" s="165"/>
      <c r="DM220" s="165"/>
      <c r="DN220" s="165"/>
      <c r="DO220" s="165"/>
      <c r="DP220" s="165"/>
      <c r="DQ220" s="165"/>
      <c r="DR220" s="165"/>
      <c r="DS220" s="165"/>
      <c r="DT220" s="165"/>
      <c r="DU220" s="165"/>
      <c r="DV220" s="165"/>
      <c r="DW220" s="165"/>
      <c r="DX220" s="165"/>
      <c r="DY220" s="165"/>
      <c r="DZ220" s="165"/>
      <c r="EA220" s="165"/>
      <c r="EB220" s="165"/>
      <c r="EC220" s="165"/>
      <c r="ED220" s="165"/>
      <c r="EE220" s="165"/>
      <c r="EF220" s="165"/>
      <c r="EG220" s="165"/>
      <c r="EH220" s="165"/>
      <c r="EI220" s="165"/>
      <c r="EJ220" s="165"/>
      <c r="EK220" s="165"/>
      <c r="EL220" s="165"/>
      <c r="EM220" s="165"/>
      <c r="EN220" s="165"/>
      <c r="EO220" s="165"/>
      <c r="EP220" s="165"/>
      <c r="EQ220" s="165"/>
      <c r="ER220" s="165"/>
      <c r="ES220" s="165"/>
      <c r="ET220" s="165"/>
      <c r="EU220" s="165"/>
      <c r="EV220" s="165"/>
      <c r="EW220" s="165"/>
      <c r="EX220" s="165"/>
      <c r="EY220" s="165"/>
      <c r="EZ220" s="165"/>
      <c r="FA220" s="165"/>
      <c r="FB220" s="165"/>
      <c r="FC220" s="165"/>
      <c r="FD220" s="165"/>
      <c r="FE220" s="165"/>
      <c r="FF220" s="165"/>
      <c r="FG220" s="165"/>
      <c r="FH220" s="165"/>
      <c r="FI220" s="165"/>
      <c r="FJ220" s="165"/>
      <c r="FK220" s="165"/>
      <c r="FL220" s="165"/>
      <c r="FM220" s="165"/>
      <c r="FN220" s="165"/>
      <c r="FO220" s="165"/>
      <c r="FP220" s="165"/>
      <c r="FQ220" s="165"/>
      <c r="FR220" s="165"/>
      <c r="FS220" s="165"/>
      <c r="FT220" s="165"/>
      <c r="FU220" s="165"/>
      <c r="FV220" s="165"/>
      <c r="FW220" s="165"/>
      <c r="FX220" s="165"/>
      <c r="FY220" s="165"/>
      <c r="FZ220" s="165"/>
      <c r="GA220" s="165"/>
      <c r="GB220" s="165"/>
      <c r="GC220" s="165"/>
      <c r="GD220" s="165"/>
      <c r="GE220" s="165"/>
      <c r="GF220" s="165"/>
      <c r="GG220" s="165"/>
      <c r="GH220" s="165"/>
      <c r="GI220" s="165"/>
      <c r="GJ220" s="165"/>
      <c r="GK220" s="165"/>
      <c r="GL220" s="165"/>
      <c r="GM220" s="165"/>
      <c r="GN220" s="165"/>
      <c r="GO220" s="165"/>
      <c r="GP220" s="165"/>
      <c r="GQ220" s="165"/>
      <c r="GR220" s="165"/>
      <c r="GS220" s="165"/>
      <c r="GT220" s="165"/>
      <c r="GU220" s="165"/>
      <c r="GV220" s="165"/>
      <c r="GW220" s="165"/>
      <c r="GX220" s="165"/>
      <c r="GY220" s="165"/>
      <c r="GZ220" s="165"/>
      <c r="HA220" s="165"/>
      <c r="HB220" s="165"/>
      <c r="HC220" s="165"/>
      <c r="HD220" s="165"/>
      <c r="HE220" s="165"/>
      <c r="HF220" s="165"/>
      <c r="HG220" s="165"/>
      <c r="HH220" s="165"/>
      <c r="HI220" s="165"/>
      <c r="HJ220" s="165"/>
      <c r="HK220" s="165"/>
      <c r="HL220" s="178"/>
      <c r="HM220" s="178"/>
      <c r="HN220" s="178"/>
      <c r="HO220" s="178"/>
      <c r="HP220" s="178"/>
      <c r="HQ220" s="178"/>
      <c r="HR220" s="178"/>
      <c r="HS220" s="178"/>
      <c r="HT220" s="178"/>
      <c r="HU220" s="178"/>
      <c r="HV220" s="178"/>
      <c r="HW220" s="178"/>
      <c r="HX220" s="178"/>
      <c r="HY220" s="178"/>
      <c r="HZ220" s="178"/>
      <c r="IA220" s="178"/>
      <c r="IB220" s="178"/>
      <c r="IC220" s="178"/>
      <c r="ID220" s="178"/>
      <c r="IE220" s="178"/>
      <c r="IF220" s="178"/>
      <c r="IG220" s="178"/>
      <c r="IH220" s="178"/>
      <c r="II220" s="178"/>
    </row>
    <row r="221" s="170" customFormat="1" ht="37" customHeight="1" spans="1:243">
      <c r="A221" s="195" t="s">
        <v>197</v>
      </c>
      <c r="B221" s="195" t="s">
        <v>611</v>
      </c>
      <c r="C221" s="206">
        <v>2111103</v>
      </c>
      <c r="D221" s="195" t="s">
        <v>612</v>
      </c>
      <c r="E221" s="207" t="s">
        <v>613</v>
      </c>
      <c r="F221" s="207" t="s">
        <v>614</v>
      </c>
      <c r="G221" s="208">
        <v>65733.93</v>
      </c>
      <c r="H221" s="209"/>
      <c r="I221" s="216"/>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c r="CH221" s="165"/>
      <c r="CI221" s="165"/>
      <c r="CJ221" s="165"/>
      <c r="CK221" s="165"/>
      <c r="CL221" s="165"/>
      <c r="CM221" s="165"/>
      <c r="CN221" s="165"/>
      <c r="CO221" s="165"/>
      <c r="CP221" s="165"/>
      <c r="CQ221" s="165"/>
      <c r="CR221" s="165"/>
      <c r="CS221" s="165"/>
      <c r="CT221" s="165"/>
      <c r="CU221" s="165"/>
      <c r="CV221" s="165"/>
      <c r="CW221" s="165"/>
      <c r="CX221" s="165"/>
      <c r="CY221" s="165"/>
      <c r="CZ221" s="165"/>
      <c r="DA221" s="165"/>
      <c r="DB221" s="165"/>
      <c r="DC221" s="165"/>
      <c r="DD221" s="165"/>
      <c r="DE221" s="165"/>
      <c r="DF221" s="165"/>
      <c r="DG221" s="165"/>
      <c r="DH221" s="165"/>
      <c r="DI221" s="165"/>
      <c r="DJ221" s="165"/>
      <c r="DK221" s="165"/>
      <c r="DL221" s="165"/>
      <c r="DM221" s="165"/>
      <c r="DN221" s="165"/>
      <c r="DO221" s="165"/>
      <c r="DP221" s="165"/>
      <c r="DQ221" s="165"/>
      <c r="DR221" s="165"/>
      <c r="DS221" s="165"/>
      <c r="DT221" s="165"/>
      <c r="DU221" s="165"/>
      <c r="DV221" s="165"/>
      <c r="DW221" s="165"/>
      <c r="DX221" s="165"/>
      <c r="DY221" s="165"/>
      <c r="DZ221" s="165"/>
      <c r="EA221" s="165"/>
      <c r="EB221" s="165"/>
      <c r="EC221" s="165"/>
      <c r="ED221" s="165"/>
      <c r="EE221" s="165"/>
      <c r="EF221" s="165"/>
      <c r="EG221" s="165"/>
      <c r="EH221" s="165"/>
      <c r="EI221" s="165"/>
      <c r="EJ221" s="165"/>
      <c r="EK221" s="165"/>
      <c r="EL221" s="165"/>
      <c r="EM221" s="165"/>
      <c r="EN221" s="165"/>
      <c r="EO221" s="165"/>
      <c r="EP221" s="165"/>
      <c r="EQ221" s="165"/>
      <c r="ER221" s="165"/>
      <c r="ES221" s="165"/>
      <c r="ET221" s="165"/>
      <c r="EU221" s="165"/>
      <c r="EV221" s="165"/>
      <c r="EW221" s="165"/>
      <c r="EX221" s="165"/>
      <c r="EY221" s="165"/>
      <c r="EZ221" s="165"/>
      <c r="FA221" s="165"/>
      <c r="FB221" s="165"/>
      <c r="FC221" s="165"/>
      <c r="FD221" s="165"/>
      <c r="FE221" s="165"/>
      <c r="FF221" s="165"/>
      <c r="FG221" s="165"/>
      <c r="FH221" s="165"/>
      <c r="FI221" s="165"/>
      <c r="FJ221" s="165"/>
      <c r="FK221" s="165"/>
      <c r="FL221" s="165"/>
      <c r="FM221" s="165"/>
      <c r="FN221" s="165"/>
      <c r="FO221" s="165"/>
      <c r="FP221" s="165"/>
      <c r="FQ221" s="165"/>
      <c r="FR221" s="165"/>
      <c r="FS221" s="165"/>
      <c r="FT221" s="165"/>
      <c r="FU221" s="165"/>
      <c r="FV221" s="165"/>
      <c r="FW221" s="165"/>
      <c r="FX221" s="165"/>
      <c r="FY221" s="165"/>
      <c r="FZ221" s="165"/>
      <c r="GA221" s="165"/>
      <c r="GB221" s="165"/>
      <c r="GC221" s="165"/>
      <c r="GD221" s="165"/>
      <c r="GE221" s="165"/>
      <c r="GF221" s="165"/>
      <c r="GG221" s="165"/>
      <c r="GH221" s="165"/>
      <c r="GI221" s="165"/>
      <c r="GJ221" s="165"/>
      <c r="GK221" s="165"/>
      <c r="GL221" s="165"/>
      <c r="GM221" s="165"/>
      <c r="GN221" s="165"/>
      <c r="GO221" s="165"/>
      <c r="GP221" s="165"/>
      <c r="GQ221" s="165"/>
      <c r="GR221" s="165"/>
      <c r="GS221" s="165"/>
      <c r="GT221" s="165"/>
      <c r="GU221" s="165"/>
      <c r="GV221" s="165"/>
      <c r="GW221" s="165"/>
      <c r="GX221" s="165"/>
      <c r="GY221" s="165"/>
      <c r="GZ221" s="165"/>
      <c r="HA221" s="165"/>
      <c r="HB221" s="165"/>
      <c r="HC221" s="165"/>
      <c r="HD221" s="165"/>
      <c r="HE221" s="165"/>
      <c r="HF221" s="165"/>
      <c r="HG221" s="165"/>
      <c r="HH221" s="165"/>
      <c r="HI221" s="165"/>
      <c r="HJ221" s="165"/>
      <c r="HK221" s="165"/>
      <c r="HL221" s="178"/>
      <c r="HM221" s="178"/>
      <c r="HN221" s="178"/>
      <c r="HO221" s="178"/>
      <c r="HP221" s="178"/>
      <c r="HQ221" s="178"/>
      <c r="HR221" s="178"/>
      <c r="HS221" s="178"/>
      <c r="HT221" s="178"/>
      <c r="HU221" s="178"/>
      <c r="HV221" s="178"/>
      <c r="HW221" s="178"/>
      <c r="HX221" s="178"/>
      <c r="HY221" s="178"/>
      <c r="HZ221" s="178"/>
      <c r="IA221" s="178"/>
      <c r="IB221" s="178"/>
      <c r="IC221" s="178"/>
      <c r="ID221" s="178"/>
      <c r="IE221" s="178"/>
      <c r="IF221" s="178"/>
      <c r="IG221" s="178"/>
      <c r="IH221" s="178"/>
      <c r="II221" s="178"/>
    </row>
    <row r="222" s="170" customFormat="1" ht="37" customHeight="1" spans="1:243">
      <c r="A222" s="195" t="s">
        <v>197</v>
      </c>
      <c r="B222" s="195" t="s">
        <v>568</v>
      </c>
      <c r="C222" s="206">
        <v>2110399</v>
      </c>
      <c r="D222" s="195" t="s">
        <v>615</v>
      </c>
      <c r="E222" s="207" t="s">
        <v>616</v>
      </c>
      <c r="F222" s="207" t="s">
        <v>617</v>
      </c>
      <c r="G222" s="208">
        <v>810000</v>
      </c>
      <c r="H222" s="209"/>
      <c r="I222" s="216"/>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65"/>
      <c r="DL222" s="165"/>
      <c r="DM222" s="165"/>
      <c r="DN222" s="165"/>
      <c r="DO222" s="165"/>
      <c r="DP222" s="165"/>
      <c r="DQ222" s="165"/>
      <c r="DR222" s="165"/>
      <c r="DS222" s="165"/>
      <c r="DT222" s="165"/>
      <c r="DU222" s="165"/>
      <c r="DV222" s="165"/>
      <c r="DW222" s="165"/>
      <c r="DX222" s="165"/>
      <c r="DY222" s="165"/>
      <c r="DZ222" s="165"/>
      <c r="EA222" s="165"/>
      <c r="EB222" s="165"/>
      <c r="EC222" s="165"/>
      <c r="ED222" s="165"/>
      <c r="EE222" s="165"/>
      <c r="EF222" s="165"/>
      <c r="EG222" s="165"/>
      <c r="EH222" s="165"/>
      <c r="EI222" s="165"/>
      <c r="EJ222" s="165"/>
      <c r="EK222" s="165"/>
      <c r="EL222" s="165"/>
      <c r="EM222" s="165"/>
      <c r="EN222" s="165"/>
      <c r="EO222" s="165"/>
      <c r="EP222" s="165"/>
      <c r="EQ222" s="165"/>
      <c r="ER222" s="165"/>
      <c r="ES222" s="165"/>
      <c r="ET222" s="165"/>
      <c r="EU222" s="165"/>
      <c r="EV222" s="165"/>
      <c r="EW222" s="165"/>
      <c r="EX222" s="165"/>
      <c r="EY222" s="165"/>
      <c r="EZ222" s="165"/>
      <c r="FA222" s="165"/>
      <c r="FB222" s="165"/>
      <c r="FC222" s="165"/>
      <c r="FD222" s="165"/>
      <c r="FE222" s="165"/>
      <c r="FF222" s="165"/>
      <c r="FG222" s="165"/>
      <c r="FH222" s="165"/>
      <c r="FI222" s="165"/>
      <c r="FJ222" s="165"/>
      <c r="FK222" s="165"/>
      <c r="FL222" s="165"/>
      <c r="FM222" s="165"/>
      <c r="FN222" s="165"/>
      <c r="FO222" s="165"/>
      <c r="FP222" s="165"/>
      <c r="FQ222" s="165"/>
      <c r="FR222" s="165"/>
      <c r="FS222" s="165"/>
      <c r="FT222" s="165"/>
      <c r="FU222" s="165"/>
      <c r="FV222" s="165"/>
      <c r="FW222" s="165"/>
      <c r="FX222" s="165"/>
      <c r="FY222" s="165"/>
      <c r="FZ222" s="165"/>
      <c r="GA222" s="165"/>
      <c r="GB222" s="165"/>
      <c r="GC222" s="165"/>
      <c r="GD222" s="165"/>
      <c r="GE222" s="165"/>
      <c r="GF222" s="165"/>
      <c r="GG222" s="165"/>
      <c r="GH222" s="165"/>
      <c r="GI222" s="165"/>
      <c r="GJ222" s="165"/>
      <c r="GK222" s="165"/>
      <c r="GL222" s="165"/>
      <c r="GM222" s="165"/>
      <c r="GN222" s="165"/>
      <c r="GO222" s="165"/>
      <c r="GP222" s="165"/>
      <c r="GQ222" s="165"/>
      <c r="GR222" s="165"/>
      <c r="GS222" s="165"/>
      <c r="GT222" s="165"/>
      <c r="GU222" s="165"/>
      <c r="GV222" s="165"/>
      <c r="GW222" s="165"/>
      <c r="GX222" s="165"/>
      <c r="GY222" s="165"/>
      <c r="GZ222" s="165"/>
      <c r="HA222" s="165"/>
      <c r="HB222" s="165"/>
      <c r="HC222" s="165"/>
      <c r="HD222" s="165"/>
      <c r="HE222" s="165"/>
      <c r="HF222" s="165"/>
      <c r="HG222" s="165"/>
      <c r="HH222" s="165"/>
      <c r="HI222" s="165"/>
      <c r="HJ222" s="165"/>
      <c r="HK222" s="165"/>
      <c r="HL222" s="178"/>
      <c r="HM222" s="178"/>
      <c r="HN222" s="178"/>
      <c r="HO222" s="178"/>
      <c r="HP222" s="178"/>
      <c r="HQ222" s="178"/>
      <c r="HR222" s="178"/>
      <c r="HS222" s="178"/>
      <c r="HT222" s="178"/>
      <c r="HU222" s="178"/>
      <c r="HV222" s="178"/>
      <c r="HW222" s="178"/>
      <c r="HX222" s="178"/>
      <c r="HY222" s="178"/>
      <c r="HZ222" s="178"/>
      <c r="IA222" s="178"/>
      <c r="IB222" s="178"/>
      <c r="IC222" s="178"/>
      <c r="ID222" s="178"/>
      <c r="IE222" s="178"/>
      <c r="IF222" s="178"/>
      <c r="IG222" s="178"/>
      <c r="IH222" s="178"/>
      <c r="II222" s="178"/>
    </row>
    <row r="223" s="170" customFormat="1" ht="37" customHeight="1" spans="1:243">
      <c r="A223" s="195" t="s">
        <v>197</v>
      </c>
      <c r="B223" s="195" t="s">
        <v>429</v>
      </c>
      <c r="C223" s="206">
        <v>2110399</v>
      </c>
      <c r="D223" s="195" t="s">
        <v>615</v>
      </c>
      <c r="E223" s="207" t="s">
        <v>618</v>
      </c>
      <c r="F223" s="207" t="s">
        <v>619</v>
      </c>
      <c r="G223" s="208">
        <v>612404.36</v>
      </c>
      <c r="H223" s="209"/>
      <c r="I223" s="216"/>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c r="DG223" s="165"/>
      <c r="DH223" s="165"/>
      <c r="DI223" s="165"/>
      <c r="DJ223" s="165"/>
      <c r="DK223" s="165"/>
      <c r="DL223" s="165"/>
      <c r="DM223" s="165"/>
      <c r="DN223" s="165"/>
      <c r="DO223" s="165"/>
      <c r="DP223" s="165"/>
      <c r="DQ223" s="165"/>
      <c r="DR223" s="165"/>
      <c r="DS223" s="165"/>
      <c r="DT223" s="165"/>
      <c r="DU223" s="165"/>
      <c r="DV223" s="165"/>
      <c r="DW223" s="165"/>
      <c r="DX223" s="165"/>
      <c r="DY223" s="165"/>
      <c r="DZ223" s="165"/>
      <c r="EA223" s="165"/>
      <c r="EB223" s="165"/>
      <c r="EC223" s="165"/>
      <c r="ED223" s="165"/>
      <c r="EE223" s="165"/>
      <c r="EF223" s="165"/>
      <c r="EG223" s="165"/>
      <c r="EH223" s="165"/>
      <c r="EI223" s="165"/>
      <c r="EJ223" s="165"/>
      <c r="EK223" s="165"/>
      <c r="EL223" s="165"/>
      <c r="EM223" s="165"/>
      <c r="EN223" s="165"/>
      <c r="EO223" s="165"/>
      <c r="EP223" s="165"/>
      <c r="EQ223" s="165"/>
      <c r="ER223" s="165"/>
      <c r="ES223" s="165"/>
      <c r="ET223" s="165"/>
      <c r="EU223" s="165"/>
      <c r="EV223" s="165"/>
      <c r="EW223" s="165"/>
      <c r="EX223" s="165"/>
      <c r="EY223" s="165"/>
      <c r="EZ223" s="165"/>
      <c r="FA223" s="165"/>
      <c r="FB223" s="165"/>
      <c r="FC223" s="165"/>
      <c r="FD223" s="165"/>
      <c r="FE223" s="165"/>
      <c r="FF223" s="165"/>
      <c r="FG223" s="165"/>
      <c r="FH223" s="165"/>
      <c r="FI223" s="165"/>
      <c r="FJ223" s="165"/>
      <c r="FK223" s="165"/>
      <c r="FL223" s="165"/>
      <c r="FM223" s="165"/>
      <c r="FN223" s="165"/>
      <c r="FO223" s="165"/>
      <c r="FP223" s="165"/>
      <c r="FQ223" s="165"/>
      <c r="FR223" s="165"/>
      <c r="FS223" s="165"/>
      <c r="FT223" s="165"/>
      <c r="FU223" s="165"/>
      <c r="FV223" s="165"/>
      <c r="FW223" s="165"/>
      <c r="FX223" s="165"/>
      <c r="FY223" s="165"/>
      <c r="FZ223" s="165"/>
      <c r="GA223" s="165"/>
      <c r="GB223" s="165"/>
      <c r="GC223" s="165"/>
      <c r="GD223" s="165"/>
      <c r="GE223" s="165"/>
      <c r="GF223" s="165"/>
      <c r="GG223" s="165"/>
      <c r="GH223" s="165"/>
      <c r="GI223" s="165"/>
      <c r="GJ223" s="165"/>
      <c r="GK223" s="165"/>
      <c r="GL223" s="165"/>
      <c r="GM223" s="165"/>
      <c r="GN223" s="165"/>
      <c r="GO223" s="165"/>
      <c r="GP223" s="165"/>
      <c r="GQ223" s="165"/>
      <c r="GR223" s="165"/>
      <c r="GS223" s="165"/>
      <c r="GT223" s="165"/>
      <c r="GU223" s="165"/>
      <c r="GV223" s="165"/>
      <c r="GW223" s="165"/>
      <c r="GX223" s="165"/>
      <c r="GY223" s="165"/>
      <c r="GZ223" s="165"/>
      <c r="HA223" s="165"/>
      <c r="HB223" s="165"/>
      <c r="HC223" s="165"/>
      <c r="HD223" s="165"/>
      <c r="HE223" s="165"/>
      <c r="HF223" s="165"/>
      <c r="HG223" s="165"/>
      <c r="HH223" s="165"/>
      <c r="HI223" s="165"/>
      <c r="HJ223" s="165"/>
      <c r="HK223" s="165"/>
      <c r="HL223" s="178"/>
      <c r="HM223" s="178"/>
      <c r="HN223" s="178"/>
      <c r="HO223" s="178"/>
      <c r="HP223" s="178"/>
      <c r="HQ223" s="178"/>
      <c r="HR223" s="178"/>
      <c r="HS223" s="178"/>
      <c r="HT223" s="178"/>
      <c r="HU223" s="178"/>
      <c r="HV223" s="178"/>
      <c r="HW223" s="178"/>
      <c r="HX223" s="178"/>
      <c r="HY223" s="178"/>
      <c r="HZ223" s="178"/>
      <c r="IA223" s="178"/>
      <c r="IB223" s="178"/>
      <c r="IC223" s="178"/>
      <c r="ID223" s="178"/>
      <c r="IE223" s="178"/>
      <c r="IF223" s="178"/>
      <c r="IG223" s="178"/>
      <c r="IH223" s="178"/>
      <c r="II223" s="178"/>
    </row>
    <row r="224" s="170" customFormat="1" ht="37" customHeight="1" spans="1:243">
      <c r="A224" s="195" t="s">
        <v>197</v>
      </c>
      <c r="B224" s="195" t="s">
        <v>433</v>
      </c>
      <c r="C224" s="206">
        <v>2110302</v>
      </c>
      <c r="D224" s="195" t="s">
        <v>426</v>
      </c>
      <c r="E224" s="207" t="s">
        <v>620</v>
      </c>
      <c r="F224" s="207" t="s">
        <v>621</v>
      </c>
      <c r="G224" s="208">
        <v>1173055.82</v>
      </c>
      <c r="H224" s="209"/>
      <c r="I224" s="216"/>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c r="CH224" s="165"/>
      <c r="CI224" s="165"/>
      <c r="CJ224" s="165"/>
      <c r="CK224" s="165"/>
      <c r="CL224" s="165"/>
      <c r="CM224" s="165"/>
      <c r="CN224" s="165"/>
      <c r="CO224" s="165"/>
      <c r="CP224" s="165"/>
      <c r="CQ224" s="165"/>
      <c r="CR224" s="165"/>
      <c r="CS224" s="165"/>
      <c r="CT224" s="165"/>
      <c r="CU224" s="165"/>
      <c r="CV224" s="165"/>
      <c r="CW224" s="165"/>
      <c r="CX224" s="165"/>
      <c r="CY224" s="165"/>
      <c r="CZ224" s="165"/>
      <c r="DA224" s="165"/>
      <c r="DB224" s="165"/>
      <c r="DC224" s="165"/>
      <c r="DD224" s="165"/>
      <c r="DE224" s="165"/>
      <c r="DF224" s="165"/>
      <c r="DG224" s="165"/>
      <c r="DH224" s="165"/>
      <c r="DI224" s="165"/>
      <c r="DJ224" s="165"/>
      <c r="DK224" s="165"/>
      <c r="DL224" s="165"/>
      <c r="DM224" s="165"/>
      <c r="DN224" s="165"/>
      <c r="DO224" s="165"/>
      <c r="DP224" s="165"/>
      <c r="DQ224" s="165"/>
      <c r="DR224" s="165"/>
      <c r="DS224" s="165"/>
      <c r="DT224" s="165"/>
      <c r="DU224" s="165"/>
      <c r="DV224" s="165"/>
      <c r="DW224" s="165"/>
      <c r="DX224" s="165"/>
      <c r="DY224" s="165"/>
      <c r="DZ224" s="165"/>
      <c r="EA224" s="165"/>
      <c r="EB224" s="165"/>
      <c r="EC224" s="165"/>
      <c r="ED224" s="165"/>
      <c r="EE224" s="165"/>
      <c r="EF224" s="165"/>
      <c r="EG224" s="165"/>
      <c r="EH224" s="165"/>
      <c r="EI224" s="165"/>
      <c r="EJ224" s="165"/>
      <c r="EK224" s="165"/>
      <c r="EL224" s="165"/>
      <c r="EM224" s="165"/>
      <c r="EN224" s="165"/>
      <c r="EO224" s="165"/>
      <c r="EP224" s="165"/>
      <c r="EQ224" s="165"/>
      <c r="ER224" s="165"/>
      <c r="ES224" s="165"/>
      <c r="ET224" s="165"/>
      <c r="EU224" s="165"/>
      <c r="EV224" s="165"/>
      <c r="EW224" s="165"/>
      <c r="EX224" s="165"/>
      <c r="EY224" s="165"/>
      <c r="EZ224" s="165"/>
      <c r="FA224" s="165"/>
      <c r="FB224" s="165"/>
      <c r="FC224" s="165"/>
      <c r="FD224" s="165"/>
      <c r="FE224" s="165"/>
      <c r="FF224" s="165"/>
      <c r="FG224" s="165"/>
      <c r="FH224" s="165"/>
      <c r="FI224" s="165"/>
      <c r="FJ224" s="165"/>
      <c r="FK224" s="165"/>
      <c r="FL224" s="165"/>
      <c r="FM224" s="165"/>
      <c r="FN224" s="165"/>
      <c r="FO224" s="165"/>
      <c r="FP224" s="165"/>
      <c r="FQ224" s="165"/>
      <c r="FR224" s="165"/>
      <c r="FS224" s="165"/>
      <c r="FT224" s="165"/>
      <c r="FU224" s="165"/>
      <c r="FV224" s="165"/>
      <c r="FW224" s="165"/>
      <c r="FX224" s="165"/>
      <c r="FY224" s="165"/>
      <c r="FZ224" s="165"/>
      <c r="GA224" s="165"/>
      <c r="GB224" s="165"/>
      <c r="GC224" s="165"/>
      <c r="GD224" s="165"/>
      <c r="GE224" s="165"/>
      <c r="GF224" s="165"/>
      <c r="GG224" s="165"/>
      <c r="GH224" s="165"/>
      <c r="GI224" s="165"/>
      <c r="GJ224" s="165"/>
      <c r="GK224" s="165"/>
      <c r="GL224" s="165"/>
      <c r="GM224" s="165"/>
      <c r="GN224" s="165"/>
      <c r="GO224" s="165"/>
      <c r="GP224" s="165"/>
      <c r="GQ224" s="165"/>
      <c r="GR224" s="165"/>
      <c r="GS224" s="165"/>
      <c r="GT224" s="165"/>
      <c r="GU224" s="165"/>
      <c r="GV224" s="165"/>
      <c r="GW224" s="165"/>
      <c r="GX224" s="165"/>
      <c r="GY224" s="165"/>
      <c r="GZ224" s="165"/>
      <c r="HA224" s="165"/>
      <c r="HB224" s="165"/>
      <c r="HC224" s="165"/>
      <c r="HD224" s="165"/>
      <c r="HE224" s="165"/>
      <c r="HF224" s="165"/>
      <c r="HG224" s="165"/>
      <c r="HH224" s="165"/>
      <c r="HI224" s="165"/>
      <c r="HJ224" s="165"/>
      <c r="HK224" s="165"/>
      <c r="HL224" s="178"/>
      <c r="HM224" s="178"/>
      <c r="HN224" s="178"/>
      <c r="HO224" s="178"/>
      <c r="HP224" s="178"/>
      <c r="HQ224" s="178"/>
      <c r="HR224" s="178"/>
      <c r="HS224" s="178"/>
      <c r="HT224" s="178"/>
      <c r="HU224" s="178"/>
      <c r="HV224" s="178"/>
      <c r="HW224" s="178"/>
      <c r="HX224" s="178"/>
      <c r="HY224" s="178"/>
      <c r="HZ224" s="178"/>
      <c r="IA224" s="178"/>
      <c r="IB224" s="178"/>
      <c r="IC224" s="178"/>
      <c r="ID224" s="178"/>
      <c r="IE224" s="178"/>
      <c r="IF224" s="178"/>
      <c r="IG224" s="178"/>
      <c r="IH224" s="178"/>
      <c r="II224" s="178"/>
    </row>
    <row r="225" s="170" customFormat="1" ht="37" customHeight="1" spans="1:243">
      <c r="A225" s="195" t="s">
        <v>197</v>
      </c>
      <c r="B225" s="195" t="s">
        <v>611</v>
      </c>
      <c r="C225" s="206">
        <v>2110399</v>
      </c>
      <c r="D225" s="195" t="s">
        <v>615</v>
      </c>
      <c r="E225" s="207" t="s">
        <v>618</v>
      </c>
      <c r="F225" s="207" t="s">
        <v>622</v>
      </c>
      <c r="G225" s="208">
        <v>24426.22</v>
      </c>
      <c r="H225" s="209"/>
      <c r="I225" s="216"/>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65"/>
      <c r="DL225" s="165"/>
      <c r="DM225" s="165"/>
      <c r="DN225" s="165"/>
      <c r="DO225" s="165"/>
      <c r="DP225" s="165"/>
      <c r="DQ225" s="165"/>
      <c r="DR225" s="165"/>
      <c r="DS225" s="165"/>
      <c r="DT225" s="165"/>
      <c r="DU225" s="165"/>
      <c r="DV225" s="165"/>
      <c r="DW225" s="165"/>
      <c r="DX225" s="165"/>
      <c r="DY225" s="165"/>
      <c r="DZ225" s="165"/>
      <c r="EA225" s="165"/>
      <c r="EB225" s="165"/>
      <c r="EC225" s="165"/>
      <c r="ED225" s="165"/>
      <c r="EE225" s="165"/>
      <c r="EF225" s="165"/>
      <c r="EG225" s="165"/>
      <c r="EH225" s="165"/>
      <c r="EI225" s="165"/>
      <c r="EJ225" s="165"/>
      <c r="EK225" s="165"/>
      <c r="EL225" s="165"/>
      <c r="EM225" s="165"/>
      <c r="EN225" s="165"/>
      <c r="EO225" s="165"/>
      <c r="EP225" s="165"/>
      <c r="EQ225" s="165"/>
      <c r="ER225" s="165"/>
      <c r="ES225" s="165"/>
      <c r="ET225" s="165"/>
      <c r="EU225" s="165"/>
      <c r="EV225" s="165"/>
      <c r="EW225" s="165"/>
      <c r="EX225" s="165"/>
      <c r="EY225" s="165"/>
      <c r="EZ225" s="165"/>
      <c r="FA225" s="165"/>
      <c r="FB225" s="165"/>
      <c r="FC225" s="165"/>
      <c r="FD225" s="165"/>
      <c r="FE225" s="165"/>
      <c r="FF225" s="165"/>
      <c r="FG225" s="165"/>
      <c r="FH225" s="165"/>
      <c r="FI225" s="165"/>
      <c r="FJ225" s="165"/>
      <c r="FK225" s="165"/>
      <c r="FL225" s="165"/>
      <c r="FM225" s="165"/>
      <c r="FN225" s="165"/>
      <c r="FO225" s="165"/>
      <c r="FP225" s="165"/>
      <c r="FQ225" s="165"/>
      <c r="FR225" s="165"/>
      <c r="FS225" s="165"/>
      <c r="FT225" s="165"/>
      <c r="FU225" s="165"/>
      <c r="FV225" s="165"/>
      <c r="FW225" s="165"/>
      <c r="FX225" s="165"/>
      <c r="FY225" s="165"/>
      <c r="FZ225" s="165"/>
      <c r="GA225" s="165"/>
      <c r="GB225" s="165"/>
      <c r="GC225" s="165"/>
      <c r="GD225" s="165"/>
      <c r="GE225" s="165"/>
      <c r="GF225" s="165"/>
      <c r="GG225" s="165"/>
      <c r="GH225" s="165"/>
      <c r="GI225" s="165"/>
      <c r="GJ225" s="165"/>
      <c r="GK225" s="165"/>
      <c r="GL225" s="165"/>
      <c r="GM225" s="165"/>
      <c r="GN225" s="165"/>
      <c r="GO225" s="165"/>
      <c r="GP225" s="165"/>
      <c r="GQ225" s="165"/>
      <c r="GR225" s="165"/>
      <c r="GS225" s="165"/>
      <c r="GT225" s="165"/>
      <c r="GU225" s="165"/>
      <c r="GV225" s="165"/>
      <c r="GW225" s="165"/>
      <c r="GX225" s="165"/>
      <c r="GY225" s="165"/>
      <c r="GZ225" s="165"/>
      <c r="HA225" s="165"/>
      <c r="HB225" s="165"/>
      <c r="HC225" s="165"/>
      <c r="HD225" s="165"/>
      <c r="HE225" s="165"/>
      <c r="HF225" s="165"/>
      <c r="HG225" s="165"/>
      <c r="HH225" s="165"/>
      <c r="HI225" s="165"/>
      <c r="HJ225" s="165"/>
      <c r="HK225" s="165"/>
      <c r="HL225" s="178"/>
      <c r="HM225" s="178"/>
      <c r="HN225" s="178"/>
      <c r="HO225" s="178"/>
      <c r="HP225" s="178"/>
      <c r="HQ225" s="178"/>
      <c r="HR225" s="178"/>
      <c r="HS225" s="178"/>
      <c r="HT225" s="178"/>
      <c r="HU225" s="178"/>
      <c r="HV225" s="178"/>
      <c r="HW225" s="178"/>
      <c r="HX225" s="178"/>
      <c r="HY225" s="178"/>
      <c r="HZ225" s="178"/>
      <c r="IA225" s="178"/>
      <c r="IB225" s="178"/>
      <c r="IC225" s="178"/>
      <c r="ID225" s="178"/>
      <c r="IE225" s="178"/>
      <c r="IF225" s="178"/>
      <c r="IG225" s="178"/>
      <c r="IH225" s="178"/>
      <c r="II225" s="178"/>
    </row>
    <row r="226" s="170" customFormat="1" ht="37" customHeight="1" spans="1:243">
      <c r="A226" s="195" t="s">
        <v>197</v>
      </c>
      <c r="B226" s="195" t="s">
        <v>611</v>
      </c>
      <c r="C226" s="206">
        <v>2110399</v>
      </c>
      <c r="D226" s="195" t="s">
        <v>615</v>
      </c>
      <c r="E226" s="207" t="s">
        <v>618</v>
      </c>
      <c r="F226" s="207" t="s">
        <v>623</v>
      </c>
      <c r="G226" s="208">
        <v>120000</v>
      </c>
      <c r="H226" s="209"/>
      <c r="I226" s="216"/>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c r="DG226" s="165"/>
      <c r="DH226" s="165"/>
      <c r="DI226" s="165"/>
      <c r="DJ226" s="165"/>
      <c r="DK226" s="165"/>
      <c r="DL226" s="165"/>
      <c r="DM226" s="165"/>
      <c r="DN226" s="165"/>
      <c r="DO226" s="165"/>
      <c r="DP226" s="165"/>
      <c r="DQ226" s="165"/>
      <c r="DR226" s="165"/>
      <c r="DS226" s="165"/>
      <c r="DT226" s="165"/>
      <c r="DU226" s="165"/>
      <c r="DV226" s="165"/>
      <c r="DW226" s="165"/>
      <c r="DX226" s="165"/>
      <c r="DY226" s="165"/>
      <c r="DZ226" s="165"/>
      <c r="EA226" s="165"/>
      <c r="EB226" s="165"/>
      <c r="EC226" s="165"/>
      <c r="ED226" s="165"/>
      <c r="EE226" s="165"/>
      <c r="EF226" s="165"/>
      <c r="EG226" s="165"/>
      <c r="EH226" s="165"/>
      <c r="EI226" s="165"/>
      <c r="EJ226" s="165"/>
      <c r="EK226" s="165"/>
      <c r="EL226" s="165"/>
      <c r="EM226" s="165"/>
      <c r="EN226" s="165"/>
      <c r="EO226" s="165"/>
      <c r="EP226" s="165"/>
      <c r="EQ226" s="165"/>
      <c r="ER226" s="165"/>
      <c r="ES226" s="165"/>
      <c r="ET226" s="165"/>
      <c r="EU226" s="165"/>
      <c r="EV226" s="165"/>
      <c r="EW226" s="165"/>
      <c r="EX226" s="165"/>
      <c r="EY226" s="165"/>
      <c r="EZ226" s="165"/>
      <c r="FA226" s="165"/>
      <c r="FB226" s="165"/>
      <c r="FC226" s="165"/>
      <c r="FD226" s="165"/>
      <c r="FE226" s="165"/>
      <c r="FF226" s="165"/>
      <c r="FG226" s="165"/>
      <c r="FH226" s="165"/>
      <c r="FI226" s="165"/>
      <c r="FJ226" s="165"/>
      <c r="FK226" s="165"/>
      <c r="FL226" s="165"/>
      <c r="FM226" s="165"/>
      <c r="FN226" s="165"/>
      <c r="FO226" s="165"/>
      <c r="FP226" s="165"/>
      <c r="FQ226" s="165"/>
      <c r="FR226" s="165"/>
      <c r="FS226" s="165"/>
      <c r="FT226" s="165"/>
      <c r="FU226" s="165"/>
      <c r="FV226" s="165"/>
      <c r="FW226" s="165"/>
      <c r="FX226" s="165"/>
      <c r="FY226" s="165"/>
      <c r="FZ226" s="165"/>
      <c r="GA226" s="165"/>
      <c r="GB226" s="165"/>
      <c r="GC226" s="165"/>
      <c r="GD226" s="165"/>
      <c r="GE226" s="165"/>
      <c r="GF226" s="165"/>
      <c r="GG226" s="165"/>
      <c r="GH226" s="165"/>
      <c r="GI226" s="165"/>
      <c r="GJ226" s="165"/>
      <c r="GK226" s="165"/>
      <c r="GL226" s="165"/>
      <c r="GM226" s="165"/>
      <c r="GN226" s="165"/>
      <c r="GO226" s="165"/>
      <c r="GP226" s="165"/>
      <c r="GQ226" s="165"/>
      <c r="GR226" s="165"/>
      <c r="GS226" s="165"/>
      <c r="GT226" s="165"/>
      <c r="GU226" s="165"/>
      <c r="GV226" s="165"/>
      <c r="GW226" s="165"/>
      <c r="GX226" s="165"/>
      <c r="GY226" s="165"/>
      <c r="GZ226" s="165"/>
      <c r="HA226" s="165"/>
      <c r="HB226" s="165"/>
      <c r="HC226" s="165"/>
      <c r="HD226" s="165"/>
      <c r="HE226" s="165"/>
      <c r="HF226" s="165"/>
      <c r="HG226" s="165"/>
      <c r="HH226" s="165"/>
      <c r="HI226" s="165"/>
      <c r="HJ226" s="165"/>
      <c r="HK226" s="165"/>
      <c r="HL226" s="178"/>
      <c r="HM226" s="178"/>
      <c r="HN226" s="178"/>
      <c r="HO226" s="178"/>
      <c r="HP226" s="178"/>
      <c r="HQ226" s="178"/>
      <c r="HR226" s="178"/>
      <c r="HS226" s="178"/>
      <c r="HT226" s="178"/>
      <c r="HU226" s="178"/>
      <c r="HV226" s="178"/>
      <c r="HW226" s="178"/>
      <c r="HX226" s="178"/>
      <c r="HY226" s="178"/>
      <c r="HZ226" s="178"/>
      <c r="IA226" s="178"/>
      <c r="IB226" s="178"/>
      <c r="IC226" s="178"/>
      <c r="ID226" s="178"/>
      <c r="IE226" s="178"/>
      <c r="IF226" s="178"/>
      <c r="IG226" s="178"/>
      <c r="IH226" s="178"/>
      <c r="II226" s="178"/>
    </row>
    <row r="227" s="170" customFormat="1" ht="28.8" spans="1:243">
      <c r="A227" s="195" t="s">
        <v>197</v>
      </c>
      <c r="B227" s="195" t="s">
        <v>346</v>
      </c>
      <c r="C227" s="206">
        <v>2130148</v>
      </c>
      <c r="D227" s="195" t="s">
        <v>601</v>
      </c>
      <c r="E227" s="207" t="s">
        <v>624</v>
      </c>
      <c r="F227" s="207" t="s">
        <v>625</v>
      </c>
      <c r="G227" s="208">
        <v>1700000</v>
      </c>
      <c r="H227" s="209"/>
      <c r="I227" s="216"/>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65"/>
      <c r="DL227" s="165"/>
      <c r="DM227" s="165"/>
      <c r="DN227" s="165"/>
      <c r="DO227" s="165"/>
      <c r="DP227" s="165"/>
      <c r="DQ227" s="165"/>
      <c r="DR227" s="165"/>
      <c r="DS227" s="165"/>
      <c r="DT227" s="165"/>
      <c r="DU227" s="165"/>
      <c r="DV227" s="165"/>
      <c r="DW227" s="165"/>
      <c r="DX227" s="165"/>
      <c r="DY227" s="165"/>
      <c r="DZ227" s="165"/>
      <c r="EA227" s="165"/>
      <c r="EB227" s="165"/>
      <c r="EC227" s="165"/>
      <c r="ED227" s="165"/>
      <c r="EE227" s="165"/>
      <c r="EF227" s="165"/>
      <c r="EG227" s="165"/>
      <c r="EH227" s="165"/>
      <c r="EI227" s="165"/>
      <c r="EJ227" s="165"/>
      <c r="EK227" s="165"/>
      <c r="EL227" s="165"/>
      <c r="EM227" s="165"/>
      <c r="EN227" s="165"/>
      <c r="EO227" s="165"/>
      <c r="EP227" s="165"/>
      <c r="EQ227" s="165"/>
      <c r="ER227" s="165"/>
      <c r="ES227" s="165"/>
      <c r="ET227" s="165"/>
      <c r="EU227" s="165"/>
      <c r="EV227" s="165"/>
      <c r="EW227" s="165"/>
      <c r="EX227" s="165"/>
      <c r="EY227" s="165"/>
      <c r="EZ227" s="165"/>
      <c r="FA227" s="165"/>
      <c r="FB227" s="165"/>
      <c r="FC227" s="165"/>
      <c r="FD227" s="165"/>
      <c r="FE227" s="165"/>
      <c r="FF227" s="165"/>
      <c r="FG227" s="165"/>
      <c r="FH227" s="165"/>
      <c r="FI227" s="165"/>
      <c r="FJ227" s="165"/>
      <c r="FK227" s="165"/>
      <c r="FL227" s="165"/>
      <c r="FM227" s="165"/>
      <c r="FN227" s="165"/>
      <c r="FO227" s="165"/>
      <c r="FP227" s="165"/>
      <c r="FQ227" s="165"/>
      <c r="FR227" s="165"/>
      <c r="FS227" s="165"/>
      <c r="FT227" s="165"/>
      <c r="FU227" s="165"/>
      <c r="FV227" s="165"/>
      <c r="FW227" s="165"/>
      <c r="FX227" s="165"/>
      <c r="FY227" s="165"/>
      <c r="FZ227" s="165"/>
      <c r="GA227" s="165"/>
      <c r="GB227" s="165"/>
      <c r="GC227" s="165"/>
      <c r="GD227" s="165"/>
      <c r="GE227" s="165"/>
      <c r="GF227" s="165"/>
      <c r="GG227" s="165"/>
      <c r="GH227" s="165"/>
      <c r="GI227" s="165"/>
      <c r="GJ227" s="165"/>
      <c r="GK227" s="165"/>
      <c r="GL227" s="165"/>
      <c r="GM227" s="165"/>
      <c r="GN227" s="165"/>
      <c r="GO227" s="165"/>
      <c r="GP227" s="165"/>
      <c r="GQ227" s="165"/>
      <c r="GR227" s="165"/>
      <c r="GS227" s="165"/>
      <c r="GT227" s="165"/>
      <c r="GU227" s="165"/>
      <c r="GV227" s="165"/>
      <c r="GW227" s="165"/>
      <c r="GX227" s="165"/>
      <c r="GY227" s="165"/>
      <c r="GZ227" s="165"/>
      <c r="HA227" s="165"/>
      <c r="HB227" s="165"/>
      <c r="HC227" s="165"/>
      <c r="HD227" s="165"/>
      <c r="HE227" s="165"/>
      <c r="HF227" s="165"/>
      <c r="HG227" s="165"/>
      <c r="HH227" s="165"/>
      <c r="HI227" s="165"/>
      <c r="HJ227" s="165"/>
      <c r="HK227" s="165"/>
      <c r="HL227" s="178"/>
      <c r="HM227" s="178"/>
      <c r="HN227" s="178"/>
      <c r="HO227" s="178"/>
      <c r="HP227" s="178"/>
      <c r="HQ227" s="178"/>
      <c r="HR227" s="178"/>
      <c r="HS227" s="178"/>
      <c r="HT227" s="178"/>
      <c r="HU227" s="178"/>
      <c r="HV227" s="178"/>
      <c r="HW227" s="178"/>
      <c r="HX227" s="178"/>
      <c r="HY227" s="178"/>
      <c r="HZ227" s="178"/>
      <c r="IA227" s="178"/>
      <c r="IB227" s="178"/>
      <c r="IC227" s="178"/>
      <c r="ID227" s="178"/>
      <c r="IE227" s="178"/>
      <c r="IF227" s="178"/>
      <c r="IG227" s="178"/>
      <c r="IH227" s="178"/>
      <c r="II227" s="178"/>
    </row>
    <row r="228" s="170" customFormat="1" ht="33" customHeight="1" spans="1:243">
      <c r="A228" s="195" t="s">
        <v>190</v>
      </c>
      <c r="B228" s="195" t="s">
        <v>167</v>
      </c>
      <c r="C228" s="206">
        <v>2200110</v>
      </c>
      <c r="D228" s="195" t="s">
        <v>626</v>
      </c>
      <c r="E228" s="207" t="s">
        <v>627</v>
      </c>
      <c r="F228" s="207" t="s">
        <v>628</v>
      </c>
      <c r="G228" s="208">
        <v>823798</v>
      </c>
      <c r="H228" s="209"/>
      <c r="I228" s="216"/>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5"/>
      <c r="DO228" s="165"/>
      <c r="DP228" s="165"/>
      <c r="DQ228" s="165"/>
      <c r="DR228" s="165"/>
      <c r="DS228" s="165"/>
      <c r="DT228" s="165"/>
      <c r="DU228" s="165"/>
      <c r="DV228" s="165"/>
      <c r="DW228" s="165"/>
      <c r="DX228" s="165"/>
      <c r="DY228" s="165"/>
      <c r="DZ228" s="165"/>
      <c r="EA228" s="165"/>
      <c r="EB228" s="165"/>
      <c r="EC228" s="165"/>
      <c r="ED228" s="165"/>
      <c r="EE228" s="165"/>
      <c r="EF228" s="165"/>
      <c r="EG228" s="165"/>
      <c r="EH228" s="165"/>
      <c r="EI228" s="165"/>
      <c r="EJ228" s="165"/>
      <c r="EK228" s="165"/>
      <c r="EL228" s="165"/>
      <c r="EM228" s="165"/>
      <c r="EN228" s="165"/>
      <c r="EO228" s="165"/>
      <c r="EP228" s="165"/>
      <c r="EQ228" s="165"/>
      <c r="ER228" s="165"/>
      <c r="ES228" s="165"/>
      <c r="ET228" s="165"/>
      <c r="EU228" s="165"/>
      <c r="EV228" s="165"/>
      <c r="EW228" s="165"/>
      <c r="EX228" s="165"/>
      <c r="EY228" s="165"/>
      <c r="EZ228" s="165"/>
      <c r="FA228" s="165"/>
      <c r="FB228" s="165"/>
      <c r="FC228" s="165"/>
      <c r="FD228" s="165"/>
      <c r="FE228" s="165"/>
      <c r="FF228" s="165"/>
      <c r="FG228" s="165"/>
      <c r="FH228" s="165"/>
      <c r="FI228" s="165"/>
      <c r="FJ228" s="165"/>
      <c r="FK228" s="165"/>
      <c r="FL228" s="165"/>
      <c r="FM228" s="165"/>
      <c r="FN228" s="165"/>
      <c r="FO228" s="165"/>
      <c r="FP228" s="165"/>
      <c r="FQ228" s="165"/>
      <c r="FR228" s="165"/>
      <c r="FS228" s="165"/>
      <c r="FT228" s="165"/>
      <c r="FU228" s="165"/>
      <c r="FV228" s="165"/>
      <c r="FW228" s="165"/>
      <c r="FX228" s="165"/>
      <c r="FY228" s="165"/>
      <c r="FZ228" s="165"/>
      <c r="GA228" s="165"/>
      <c r="GB228" s="165"/>
      <c r="GC228" s="165"/>
      <c r="GD228" s="165"/>
      <c r="GE228" s="165"/>
      <c r="GF228" s="165"/>
      <c r="GG228" s="165"/>
      <c r="GH228" s="165"/>
      <c r="GI228" s="165"/>
      <c r="GJ228" s="165"/>
      <c r="GK228" s="165"/>
      <c r="GL228" s="165"/>
      <c r="GM228" s="165"/>
      <c r="GN228" s="165"/>
      <c r="GO228" s="165"/>
      <c r="GP228" s="165"/>
      <c r="GQ228" s="165"/>
      <c r="GR228" s="165"/>
      <c r="GS228" s="165"/>
      <c r="GT228" s="165"/>
      <c r="GU228" s="165"/>
      <c r="GV228" s="165"/>
      <c r="GW228" s="165"/>
      <c r="GX228" s="165"/>
      <c r="GY228" s="165"/>
      <c r="GZ228" s="165"/>
      <c r="HA228" s="165"/>
      <c r="HB228" s="165"/>
      <c r="HC228" s="165"/>
      <c r="HD228" s="165"/>
      <c r="HE228" s="165"/>
      <c r="HF228" s="165"/>
      <c r="HG228" s="165"/>
      <c r="HH228" s="165"/>
      <c r="HI228" s="165"/>
      <c r="HJ228" s="165"/>
      <c r="HK228" s="165"/>
      <c r="HL228" s="178"/>
      <c r="HM228" s="178"/>
      <c r="HN228" s="178"/>
      <c r="HO228" s="178"/>
      <c r="HP228" s="178"/>
      <c r="HQ228" s="178"/>
      <c r="HR228" s="178"/>
      <c r="HS228" s="178"/>
      <c r="HT228" s="178"/>
      <c r="HU228" s="178"/>
      <c r="HV228" s="178"/>
      <c r="HW228" s="178"/>
      <c r="HX228" s="178"/>
      <c r="HY228" s="178"/>
      <c r="HZ228" s="178"/>
      <c r="IA228" s="178"/>
      <c r="IB228" s="178"/>
      <c r="IC228" s="178"/>
      <c r="ID228" s="178"/>
      <c r="IE228" s="178"/>
      <c r="IF228" s="178"/>
      <c r="IG228" s="178"/>
      <c r="IH228" s="178"/>
      <c r="II228" s="178"/>
    </row>
    <row r="229" s="170" customFormat="1" ht="33" customHeight="1" spans="1:243">
      <c r="A229" s="195" t="s">
        <v>190</v>
      </c>
      <c r="B229" s="195" t="s">
        <v>167</v>
      </c>
      <c r="C229" s="206">
        <v>2200110</v>
      </c>
      <c r="D229" s="195" t="s">
        <v>626</v>
      </c>
      <c r="E229" s="207" t="s">
        <v>629</v>
      </c>
      <c r="F229" s="207" t="s">
        <v>630</v>
      </c>
      <c r="G229" s="208">
        <v>4036573</v>
      </c>
      <c r="H229" s="209"/>
      <c r="I229" s="216"/>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c r="CM229" s="165"/>
      <c r="CN229" s="165"/>
      <c r="CO229" s="165"/>
      <c r="CP229" s="165"/>
      <c r="CQ229" s="165"/>
      <c r="CR229" s="165"/>
      <c r="CS229" s="165"/>
      <c r="CT229" s="165"/>
      <c r="CU229" s="165"/>
      <c r="CV229" s="165"/>
      <c r="CW229" s="165"/>
      <c r="CX229" s="165"/>
      <c r="CY229" s="165"/>
      <c r="CZ229" s="165"/>
      <c r="DA229" s="165"/>
      <c r="DB229" s="165"/>
      <c r="DC229" s="165"/>
      <c r="DD229" s="165"/>
      <c r="DE229" s="165"/>
      <c r="DF229" s="165"/>
      <c r="DG229" s="165"/>
      <c r="DH229" s="165"/>
      <c r="DI229" s="165"/>
      <c r="DJ229" s="165"/>
      <c r="DK229" s="165"/>
      <c r="DL229" s="165"/>
      <c r="DM229" s="165"/>
      <c r="DN229" s="165"/>
      <c r="DO229" s="165"/>
      <c r="DP229" s="165"/>
      <c r="DQ229" s="165"/>
      <c r="DR229" s="165"/>
      <c r="DS229" s="165"/>
      <c r="DT229" s="165"/>
      <c r="DU229" s="165"/>
      <c r="DV229" s="165"/>
      <c r="DW229" s="165"/>
      <c r="DX229" s="165"/>
      <c r="DY229" s="165"/>
      <c r="DZ229" s="165"/>
      <c r="EA229" s="165"/>
      <c r="EB229" s="165"/>
      <c r="EC229" s="165"/>
      <c r="ED229" s="165"/>
      <c r="EE229" s="165"/>
      <c r="EF229" s="165"/>
      <c r="EG229" s="165"/>
      <c r="EH229" s="165"/>
      <c r="EI229" s="165"/>
      <c r="EJ229" s="165"/>
      <c r="EK229" s="165"/>
      <c r="EL229" s="165"/>
      <c r="EM229" s="165"/>
      <c r="EN229" s="165"/>
      <c r="EO229" s="165"/>
      <c r="EP229" s="165"/>
      <c r="EQ229" s="165"/>
      <c r="ER229" s="165"/>
      <c r="ES229" s="165"/>
      <c r="ET229" s="165"/>
      <c r="EU229" s="165"/>
      <c r="EV229" s="165"/>
      <c r="EW229" s="165"/>
      <c r="EX229" s="165"/>
      <c r="EY229" s="165"/>
      <c r="EZ229" s="165"/>
      <c r="FA229" s="165"/>
      <c r="FB229" s="165"/>
      <c r="FC229" s="165"/>
      <c r="FD229" s="165"/>
      <c r="FE229" s="165"/>
      <c r="FF229" s="165"/>
      <c r="FG229" s="165"/>
      <c r="FH229" s="165"/>
      <c r="FI229" s="165"/>
      <c r="FJ229" s="165"/>
      <c r="FK229" s="165"/>
      <c r="FL229" s="165"/>
      <c r="FM229" s="165"/>
      <c r="FN229" s="165"/>
      <c r="FO229" s="165"/>
      <c r="FP229" s="165"/>
      <c r="FQ229" s="165"/>
      <c r="FR229" s="165"/>
      <c r="FS229" s="165"/>
      <c r="FT229" s="165"/>
      <c r="FU229" s="165"/>
      <c r="FV229" s="165"/>
      <c r="FW229" s="165"/>
      <c r="FX229" s="165"/>
      <c r="FY229" s="165"/>
      <c r="FZ229" s="165"/>
      <c r="GA229" s="165"/>
      <c r="GB229" s="165"/>
      <c r="GC229" s="165"/>
      <c r="GD229" s="165"/>
      <c r="GE229" s="165"/>
      <c r="GF229" s="165"/>
      <c r="GG229" s="165"/>
      <c r="GH229" s="165"/>
      <c r="GI229" s="165"/>
      <c r="GJ229" s="165"/>
      <c r="GK229" s="165"/>
      <c r="GL229" s="165"/>
      <c r="GM229" s="165"/>
      <c r="GN229" s="165"/>
      <c r="GO229" s="165"/>
      <c r="GP229" s="165"/>
      <c r="GQ229" s="165"/>
      <c r="GR229" s="165"/>
      <c r="GS229" s="165"/>
      <c r="GT229" s="165"/>
      <c r="GU229" s="165"/>
      <c r="GV229" s="165"/>
      <c r="GW229" s="165"/>
      <c r="GX229" s="165"/>
      <c r="GY229" s="165"/>
      <c r="GZ229" s="165"/>
      <c r="HA229" s="165"/>
      <c r="HB229" s="165"/>
      <c r="HC229" s="165"/>
      <c r="HD229" s="165"/>
      <c r="HE229" s="165"/>
      <c r="HF229" s="165"/>
      <c r="HG229" s="165"/>
      <c r="HH229" s="165"/>
      <c r="HI229" s="165"/>
      <c r="HJ229" s="165"/>
      <c r="HK229" s="165"/>
      <c r="HL229" s="178"/>
      <c r="HM229" s="178"/>
      <c r="HN229" s="178"/>
      <c r="HO229" s="178"/>
      <c r="HP229" s="178"/>
      <c r="HQ229" s="178"/>
      <c r="HR229" s="178"/>
      <c r="HS229" s="178"/>
      <c r="HT229" s="178"/>
      <c r="HU229" s="178"/>
      <c r="HV229" s="178"/>
      <c r="HW229" s="178"/>
      <c r="HX229" s="178"/>
      <c r="HY229" s="178"/>
      <c r="HZ229" s="178"/>
      <c r="IA229" s="178"/>
      <c r="IB229" s="178"/>
      <c r="IC229" s="178"/>
      <c r="ID229" s="178"/>
      <c r="IE229" s="178"/>
      <c r="IF229" s="178"/>
      <c r="IG229" s="178"/>
      <c r="IH229" s="178"/>
      <c r="II229" s="178"/>
    </row>
    <row r="230" s="170" customFormat="1" ht="43.2" spans="1:243">
      <c r="A230" s="195" t="s">
        <v>190</v>
      </c>
      <c r="B230" s="195" t="s">
        <v>631</v>
      </c>
      <c r="C230" s="206">
        <v>2200110</v>
      </c>
      <c r="D230" s="195" t="s">
        <v>626</v>
      </c>
      <c r="E230" s="207" t="s">
        <v>632</v>
      </c>
      <c r="F230" s="207" t="s">
        <v>633</v>
      </c>
      <c r="G230" s="208">
        <v>628646.37</v>
      </c>
      <c r="H230" s="209"/>
      <c r="I230" s="216"/>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c r="DG230" s="165"/>
      <c r="DH230" s="165"/>
      <c r="DI230" s="165"/>
      <c r="DJ230" s="165"/>
      <c r="DK230" s="165"/>
      <c r="DL230" s="165"/>
      <c r="DM230" s="165"/>
      <c r="DN230" s="165"/>
      <c r="DO230" s="165"/>
      <c r="DP230" s="165"/>
      <c r="DQ230" s="165"/>
      <c r="DR230" s="165"/>
      <c r="DS230" s="165"/>
      <c r="DT230" s="165"/>
      <c r="DU230" s="165"/>
      <c r="DV230" s="165"/>
      <c r="DW230" s="165"/>
      <c r="DX230" s="165"/>
      <c r="DY230" s="165"/>
      <c r="DZ230" s="165"/>
      <c r="EA230" s="165"/>
      <c r="EB230" s="165"/>
      <c r="EC230" s="165"/>
      <c r="ED230" s="165"/>
      <c r="EE230" s="165"/>
      <c r="EF230" s="165"/>
      <c r="EG230" s="165"/>
      <c r="EH230" s="165"/>
      <c r="EI230" s="165"/>
      <c r="EJ230" s="165"/>
      <c r="EK230" s="165"/>
      <c r="EL230" s="165"/>
      <c r="EM230" s="165"/>
      <c r="EN230" s="165"/>
      <c r="EO230" s="165"/>
      <c r="EP230" s="165"/>
      <c r="EQ230" s="165"/>
      <c r="ER230" s="165"/>
      <c r="ES230" s="165"/>
      <c r="ET230" s="165"/>
      <c r="EU230" s="165"/>
      <c r="EV230" s="165"/>
      <c r="EW230" s="165"/>
      <c r="EX230" s="165"/>
      <c r="EY230" s="165"/>
      <c r="EZ230" s="165"/>
      <c r="FA230" s="165"/>
      <c r="FB230" s="165"/>
      <c r="FC230" s="165"/>
      <c r="FD230" s="165"/>
      <c r="FE230" s="165"/>
      <c r="FF230" s="165"/>
      <c r="FG230" s="165"/>
      <c r="FH230" s="165"/>
      <c r="FI230" s="165"/>
      <c r="FJ230" s="165"/>
      <c r="FK230" s="165"/>
      <c r="FL230" s="165"/>
      <c r="FM230" s="165"/>
      <c r="FN230" s="165"/>
      <c r="FO230" s="165"/>
      <c r="FP230" s="165"/>
      <c r="FQ230" s="165"/>
      <c r="FR230" s="165"/>
      <c r="FS230" s="165"/>
      <c r="FT230" s="165"/>
      <c r="FU230" s="165"/>
      <c r="FV230" s="165"/>
      <c r="FW230" s="165"/>
      <c r="FX230" s="165"/>
      <c r="FY230" s="165"/>
      <c r="FZ230" s="165"/>
      <c r="GA230" s="165"/>
      <c r="GB230" s="165"/>
      <c r="GC230" s="165"/>
      <c r="GD230" s="165"/>
      <c r="GE230" s="165"/>
      <c r="GF230" s="165"/>
      <c r="GG230" s="165"/>
      <c r="GH230" s="165"/>
      <c r="GI230" s="165"/>
      <c r="GJ230" s="165"/>
      <c r="GK230" s="165"/>
      <c r="GL230" s="165"/>
      <c r="GM230" s="165"/>
      <c r="GN230" s="165"/>
      <c r="GO230" s="165"/>
      <c r="GP230" s="165"/>
      <c r="GQ230" s="165"/>
      <c r="GR230" s="165"/>
      <c r="GS230" s="165"/>
      <c r="GT230" s="165"/>
      <c r="GU230" s="165"/>
      <c r="GV230" s="165"/>
      <c r="GW230" s="165"/>
      <c r="GX230" s="165"/>
      <c r="GY230" s="165"/>
      <c r="GZ230" s="165"/>
      <c r="HA230" s="165"/>
      <c r="HB230" s="165"/>
      <c r="HC230" s="165"/>
      <c r="HD230" s="165"/>
      <c r="HE230" s="165"/>
      <c r="HF230" s="165"/>
      <c r="HG230" s="165"/>
      <c r="HH230" s="165"/>
      <c r="HI230" s="165"/>
      <c r="HJ230" s="165"/>
      <c r="HK230" s="165"/>
      <c r="HL230" s="178"/>
      <c r="HM230" s="178"/>
      <c r="HN230" s="178"/>
      <c r="HO230" s="178"/>
      <c r="HP230" s="178"/>
      <c r="HQ230" s="178"/>
      <c r="HR230" s="178"/>
      <c r="HS230" s="178"/>
      <c r="HT230" s="178"/>
      <c r="HU230" s="178"/>
      <c r="HV230" s="178"/>
      <c r="HW230" s="178"/>
      <c r="HX230" s="178"/>
      <c r="HY230" s="178"/>
      <c r="HZ230" s="178"/>
      <c r="IA230" s="178"/>
      <c r="IB230" s="178"/>
      <c r="IC230" s="178"/>
      <c r="ID230" s="178"/>
      <c r="IE230" s="178"/>
      <c r="IF230" s="178"/>
      <c r="IG230" s="178"/>
      <c r="IH230" s="178"/>
      <c r="II230" s="178"/>
    </row>
    <row r="231" s="170" customFormat="1" ht="39" customHeight="1" spans="1:243">
      <c r="A231" s="195" t="s">
        <v>190</v>
      </c>
      <c r="B231" s="207" t="s">
        <v>506</v>
      </c>
      <c r="C231" s="240">
        <v>2130199</v>
      </c>
      <c r="D231" s="195" t="s">
        <v>349</v>
      </c>
      <c r="E231" s="207" t="s">
        <v>634</v>
      </c>
      <c r="F231" s="241" t="s">
        <v>635</v>
      </c>
      <c r="G231" s="208">
        <v>447000</v>
      </c>
      <c r="H231" s="209"/>
      <c r="I231" s="216"/>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5"/>
      <c r="DO231" s="165"/>
      <c r="DP231" s="165"/>
      <c r="DQ231" s="165"/>
      <c r="DR231" s="165"/>
      <c r="DS231" s="165"/>
      <c r="DT231" s="165"/>
      <c r="DU231" s="165"/>
      <c r="DV231" s="165"/>
      <c r="DW231" s="165"/>
      <c r="DX231" s="165"/>
      <c r="DY231" s="165"/>
      <c r="DZ231" s="165"/>
      <c r="EA231" s="165"/>
      <c r="EB231" s="165"/>
      <c r="EC231" s="165"/>
      <c r="ED231" s="165"/>
      <c r="EE231" s="165"/>
      <c r="EF231" s="165"/>
      <c r="EG231" s="165"/>
      <c r="EH231" s="165"/>
      <c r="EI231" s="165"/>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165"/>
      <c r="FU231" s="165"/>
      <c r="FV231" s="165"/>
      <c r="FW231" s="165"/>
      <c r="FX231" s="165"/>
      <c r="FY231" s="165"/>
      <c r="FZ231" s="165"/>
      <c r="GA231" s="165"/>
      <c r="GB231" s="165"/>
      <c r="GC231" s="165"/>
      <c r="GD231" s="165"/>
      <c r="GE231" s="165"/>
      <c r="GF231" s="165"/>
      <c r="GG231" s="165"/>
      <c r="GH231" s="165"/>
      <c r="GI231" s="165"/>
      <c r="GJ231" s="165"/>
      <c r="GK231" s="165"/>
      <c r="GL231" s="165"/>
      <c r="GM231" s="165"/>
      <c r="GN231" s="165"/>
      <c r="GO231" s="165"/>
      <c r="GP231" s="165"/>
      <c r="GQ231" s="165"/>
      <c r="GR231" s="165"/>
      <c r="GS231" s="165"/>
      <c r="GT231" s="165"/>
      <c r="GU231" s="165"/>
      <c r="GV231" s="165"/>
      <c r="GW231" s="165"/>
      <c r="GX231" s="165"/>
      <c r="GY231" s="165"/>
      <c r="GZ231" s="165"/>
      <c r="HA231" s="165"/>
      <c r="HB231" s="165"/>
      <c r="HC231" s="165"/>
      <c r="HD231" s="165"/>
      <c r="HE231" s="165"/>
      <c r="HF231" s="165"/>
      <c r="HG231" s="165"/>
      <c r="HH231" s="165"/>
      <c r="HI231" s="165"/>
      <c r="HJ231" s="165"/>
      <c r="HK231" s="165"/>
      <c r="HL231" s="178"/>
      <c r="HM231" s="178"/>
      <c r="HN231" s="178"/>
      <c r="HO231" s="178"/>
      <c r="HP231" s="178"/>
      <c r="HQ231" s="178"/>
      <c r="HR231" s="178"/>
      <c r="HS231" s="178"/>
      <c r="HT231" s="178"/>
      <c r="HU231" s="178"/>
      <c r="HV231" s="178"/>
      <c r="HW231" s="178"/>
      <c r="HX231" s="178"/>
      <c r="HY231" s="178"/>
      <c r="HZ231" s="178"/>
      <c r="IA231" s="178"/>
      <c r="IB231" s="178"/>
      <c r="IC231" s="178"/>
      <c r="ID231" s="178"/>
      <c r="IE231" s="178"/>
      <c r="IF231" s="178"/>
      <c r="IG231" s="178"/>
      <c r="IH231" s="178"/>
      <c r="II231" s="178"/>
    </row>
    <row r="232" s="170" customFormat="1" ht="39" customHeight="1" spans="1:243">
      <c r="A232" s="195" t="s">
        <v>190</v>
      </c>
      <c r="B232" s="195" t="s">
        <v>506</v>
      </c>
      <c r="C232" s="206">
        <v>2130199</v>
      </c>
      <c r="D232" s="195" t="s">
        <v>349</v>
      </c>
      <c r="E232" s="207" t="s">
        <v>636</v>
      </c>
      <c r="F232" s="207" t="s">
        <v>637</v>
      </c>
      <c r="G232" s="208">
        <v>1688226</v>
      </c>
      <c r="H232" s="209"/>
      <c r="I232" s="216"/>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c r="CH232" s="165"/>
      <c r="CI232" s="165"/>
      <c r="CJ232" s="165"/>
      <c r="CK232" s="165"/>
      <c r="CL232" s="165"/>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5"/>
      <c r="DO232" s="165"/>
      <c r="DP232" s="165"/>
      <c r="DQ232" s="165"/>
      <c r="DR232" s="165"/>
      <c r="DS232" s="165"/>
      <c r="DT232" s="165"/>
      <c r="DU232" s="165"/>
      <c r="DV232" s="165"/>
      <c r="DW232" s="165"/>
      <c r="DX232" s="165"/>
      <c r="DY232" s="165"/>
      <c r="DZ232" s="165"/>
      <c r="EA232" s="165"/>
      <c r="EB232" s="165"/>
      <c r="EC232" s="165"/>
      <c r="ED232" s="165"/>
      <c r="EE232" s="165"/>
      <c r="EF232" s="165"/>
      <c r="EG232" s="165"/>
      <c r="EH232" s="165"/>
      <c r="EI232" s="165"/>
      <c r="EJ232" s="165"/>
      <c r="EK232" s="165"/>
      <c r="EL232" s="165"/>
      <c r="EM232" s="165"/>
      <c r="EN232" s="165"/>
      <c r="EO232" s="165"/>
      <c r="EP232" s="165"/>
      <c r="EQ232" s="165"/>
      <c r="ER232" s="165"/>
      <c r="ES232" s="165"/>
      <c r="ET232" s="165"/>
      <c r="EU232" s="165"/>
      <c r="EV232" s="165"/>
      <c r="EW232" s="165"/>
      <c r="EX232" s="165"/>
      <c r="EY232" s="165"/>
      <c r="EZ232" s="165"/>
      <c r="FA232" s="165"/>
      <c r="FB232" s="165"/>
      <c r="FC232" s="165"/>
      <c r="FD232" s="165"/>
      <c r="FE232" s="165"/>
      <c r="FF232" s="165"/>
      <c r="FG232" s="165"/>
      <c r="FH232" s="165"/>
      <c r="FI232" s="165"/>
      <c r="FJ232" s="165"/>
      <c r="FK232" s="165"/>
      <c r="FL232" s="165"/>
      <c r="FM232" s="165"/>
      <c r="FN232" s="165"/>
      <c r="FO232" s="165"/>
      <c r="FP232" s="165"/>
      <c r="FQ232" s="165"/>
      <c r="FR232" s="165"/>
      <c r="FS232" s="165"/>
      <c r="FT232" s="165"/>
      <c r="FU232" s="165"/>
      <c r="FV232" s="165"/>
      <c r="FW232" s="165"/>
      <c r="FX232" s="165"/>
      <c r="FY232" s="165"/>
      <c r="FZ232" s="165"/>
      <c r="GA232" s="165"/>
      <c r="GB232" s="165"/>
      <c r="GC232" s="165"/>
      <c r="GD232" s="165"/>
      <c r="GE232" s="165"/>
      <c r="GF232" s="165"/>
      <c r="GG232" s="165"/>
      <c r="GH232" s="165"/>
      <c r="GI232" s="165"/>
      <c r="GJ232" s="165"/>
      <c r="GK232" s="165"/>
      <c r="GL232" s="165"/>
      <c r="GM232" s="165"/>
      <c r="GN232" s="165"/>
      <c r="GO232" s="165"/>
      <c r="GP232" s="165"/>
      <c r="GQ232" s="165"/>
      <c r="GR232" s="165"/>
      <c r="GS232" s="165"/>
      <c r="GT232" s="165"/>
      <c r="GU232" s="165"/>
      <c r="GV232" s="165"/>
      <c r="GW232" s="165"/>
      <c r="GX232" s="165"/>
      <c r="GY232" s="165"/>
      <c r="GZ232" s="165"/>
      <c r="HA232" s="165"/>
      <c r="HB232" s="165"/>
      <c r="HC232" s="165"/>
      <c r="HD232" s="165"/>
      <c r="HE232" s="165"/>
      <c r="HF232" s="165"/>
      <c r="HG232" s="165"/>
      <c r="HH232" s="165"/>
      <c r="HI232" s="165"/>
      <c r="HJ232" s="165"/>
      <c r="HK232" s="165"/>
      <c r="HL232" s="178"/>
      <c r="HM232" s="178"/>
      <c r="HN232" s="178"/>
      <c r="HO232" s="178"/>
      <c r="HP232" s="178"/>
      <c r="HQ232" s="178"/>
      <c r="HR232" s="178"/>
      <c r="HS232" s="178"/>
      <c r="HT232" s="178"/>
      <c r="HU232" s="178"/>
      <c r="HV232" s="178"/>
      <c r="HW232" s="178"/>
      <c r="HX232" s="178"/>
      <c r="HY232" s="178"/>
      <c r="HZ232" s="178"/>
      <c r="IA232" s="178"/>
      <c r="IB232" s="178"/>
      <c r="IC232" s="178"/>
      <c r="ID232" s="178"/>
      <c r="IE232" s="178"/>
      <c r="IF232" s="178"/>
      <c r="IG232" s="178"/>
      <c r="IH232" s="178"/>
      <c r="II232" s="178"/>
    </row>
    <row r="233" s="170" customFormat="1" ht="39" customHeight="1" spans="1:243">
      <c r="A233" s="195" t="s">
        <v>190</v>
      </c>
      <c r="B233" s="195" t="s">
        <v>167</v>
      </c>
      <c r="C233" s="206">
        <v>2200110</v>
      </c>
      <c r="D233" s="195" t="s">
        <v>626</v>
      </c>
      <c r="E233" s="207" t="s">
        <v>636</v>
      </c>
      <c r="F233" s="207" t="s">
        <v>638</v>
      </c>
      <c r="G233" s="208">
        <v>4485723</v>
      </c>
      <c r="H233" s="209"/>
      <c r="I233" s="216"/>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65"/>
      <c r="DL233" s="165"/>
      <c r="DM233" s="165"/>
      <c r="DN233" s="165"/>
      <c r="DO233" s="165"/>
      <c r="DP233" s="165"/>
      <c r="DQ233" s="165"/>
      <c r="DR233" s="165"/>
      <c r="DS233" s="165"/>
      <c r="DT233" s="165"/>
      <c r="DU233" s="165"/>
      <c r="DV233" s="165"/>
      <c r="DW233" s="165"/>
      <c r="DX233" s="165"/>
      <c r="DY233" s="165"/>
      <c r="DZ233" s="165"/>
      <c r="EA233" s="165"/>
      <c r="EB233" s="165"/>
      <c r="EC233" s="165"/>
      <c r="ED233" s="165"/>
      <c r="EE233" s="165"/>
      <c r="EF233" s="165"/>
      <c r="EG233" s="165"/>
      <c r="EH233" s="165"/>
      <c r="EI233" s="165"/>
      <c r="EJ233" s="165"/>
      <c r="EK233" s="165"/>
      <c r="EL233" s="165"/>
      <c r="EM233" s="165"/>
      <c r="EN233" s="165"/>
      <c r="EO233" s="165"/>
      <c r="EP233" s="165"/>
      <c r="EQ233" s="165"/>
      <c r="ER233" s="165"/>
      <c r="ES233" s="165"/>
      <c r="ET233" s="165"/>
      <c r="EU233" s="165"/>
      <c r="EV233" s="165"/>
      <c r="EW233" s="165"/>
      <c r="EX233" s="165"/>
      <c r="EY233" s="165"/>
      <c r="EZ233" s="165"/>
      <c r="FA233" s="165"/>
      <c r="FB233" s="165"/>
      <c r="FC233" s="165"/>
      <c r="FD233" s="165"/>
      <c r="FE233" s="165"/>
      <c r="FF233" s="165"/>
      <c r="FG233" s="165"/>
      <c r="FH233" s="165"/>
      <c r="FI233" s="165"/>
      <c r="FJ233" s="165"/>
      <c r="FK233" s="165"/>
      <c r="FL233" s="165"/>
      <c r="FM233" s="165"/>
      <c r="FN233" s="165"/>
      <c r="FO233" s="165"/>
      <c r="FP233" s="165"/>
      <c r="FQ233" s="165"/>
      <c r="FR233" s="165"/>
      <c r="FS233" s="165"/>
      <c r="FT233" s="165"/>
      <c r="FU233" s="165"/>
      <c r="FV233" s="165"/>
      <c r="FW233" s="165"/>
      <c r="FX233" s="165"/>
      <c r="FY233" s="165"/>
      <c r="FZ233" s="165"/>
      <c r="GA233" s="165"/>
      <c r="GB233" s="165"/>
      <c r="GC233" s="165"/>
      <c r="GD233" s="165"/>
      <c r="GE233" s="165"/>
      <c r="GF233" s="165"/>
      <c r="GG233" s="165"/>
      <c r="GH233" s="165"/>
      <c r="GI233" s="165"/>
      <c r="GJ233" s="165"/>
      <c r="GK233" s="165"/>
      <c r="GL233" s="165"/>
      <c r="GM233" s="165"/>
      <c r="GN233" s="165"/>
      <c r="GO233" s="165"/>
      <c r="GP233" s="165"/>
      <c r="GQ233" s="165"/>
      <c r="GR233" s="165"/>
      <c r="GS233" s="165"/>
      <c r="GT233" s="165"/>
      <c r="GU233" s="165"/>
      <c r="GV233" s="165"/>
      <c r="GW233" s="165"/>
      <c r="GX233" s="165"/>
      <c r="GY233" s="165"/>
      <c r="GZ233" s="165"/>
      <c r="HA233" s="165"/>
      <c r="HB233" s="165"/>
      <c r="HC233" s="165"/>
      <c r="HD233" s="165"/>
      <c r="HE233" s="165"/>
      <c r="HF233" s="165"/>
      <c r="HG233" s="165"/>
      <c r="HH233" s="165"/>
      <c r="HI233" s="165"/>
      <c r="HJ233" s="165"/>
      <c r="HK233" s="165"/>
      <c r="HL233" s="178"/>
      <c r="HM233" s="178"/>
      <c r="HN233" s="178"/>
      <c r="HO233" s="178"/>
      <c r="HP233" s="178"/>
      <c r="HQ233" s="178"/>
      <c r="HR233" s="178"/>
      <c r="HS233" s="178"/>
      <c r="HT233" s="178"/>
      <c r="HU233" s="178"/>
      <c r="HV233" s="178"/>
      <c r="HW233" s="178"/>
      <c r="HX233" s="178"/>
      <c r="HY233" s="178"/>
      <c r="HZ233" s="178"/>
      <c r="IA233" s="178"/>
      <c r="IB233" s="178"/>
      <c r="IC233" s="178"/>
      <c r="ID233" s="178"/>
      <c r="IE233" s="178"/>
      <c r="IF233" s="178"/>
      <c r="IG233" s="178"/>
      <c r="IH233" s="178"/>
      <c r="II233" s="178"/>
    </row>
    <row r="234" s="170" customFormat="1" ht="39" customHeight="1" spans="1:243">
      <c r="A234" s="195" t="s">
        <v>190</v>
      </c>
      <c r="B234" s="195" t="s">
        <v>167</v>
      </c>
      <c r="C234" s="206">
        <v>2200110</v>
      </c>
      <c r="D234" s="195" t="s">
        <v>626</v>
      </c>
      <c r="E234" s="207" t="s">
        <v>639</v>
      </c>
      <c r="F234" s="207" t="s">
        <v>640</v>
      </c>
      <c r="G234" s="208">
        <v>14519700</v>
      </c>
      <c r="H234" s="209"/>
      <c r="I234" s="216"/>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c r="DG234" s="165"/>
      <c r="DH234" s="165"/>
      <c r="DI234" s="165"/>
      <c r="DJ234" s="165"/>
      <c r="DK234" s="165"/>
      <c r="DL234" s="165"/>
      <c r="DM234" s="165"/>
      <c r="DN234" s="165"/>
      <c r="DO234" s="165"/>
      <c r="DP234" s="165"/>
      <c r="DQ234" s="165"/>
      <c r="DR234" s="165"/>
      <c r="DS234" s="165"/>
      <c r="DT234" s="165"/>
      <c r="DU234" s="165"/>
      <c r="DV234" s="165"/>
      <c r="DW234" s="165"/>
      <c r="DX234" s="165"/>
      <c r="DY234" s="165"/>
      <c r="DZ234" s="165"/>
      <c r="EA234" s="165"/>
      <c r="EB234" s="165"/>
      <c r="EC234" s="165"/>
      <c r="ED234" s="165"/>
      <c r="EE234" s="165"/>
      <c r="EF234" s="165"/>
      <c r="EG234" s="165"/>
      <c r="EH234" s="165"/>
      <c r="EI234" s="165"/>
      <c r="EJ234" s="165"/>
      <c r="EK234" s="165"/>
      <c r="EL234" s="165"/>
      <c r="EM234" s="165"/>
      <c r="EN234" s="165"/>
      <c r="EO234" s="165"/>
      <c r="EP234" s="165"/>
      <c r="EQ234" s="165"/>
      <c r="ER234" s="165"/>
      <c r="ES234" s="165"/>
      <c r="ET234" s="165"/>
      <c r="EU234" s="165"/>
      <c r="EV234" s="165"/>
      <c r="EW234" s="165"/>
      <c r="EX234" s="165"/>
      <c r="EY234" s="165"/>
      <c r="EZ234" s="165"/>
      <c r="FA234" s="165"/>
      <c r="FB234" s="165"/>
      <c r="FC234" s="165"/>
      <c r="FD234" s="165"/>
      <c r="FE234" s="165"/>
      <c r="FF234" s="165"/>
      <c r="FG234" s="165"/>
      <c r="FH234" s="165"/>
      <c r="FI234" s="165"/>
      <c r="FJ234" s="165"/>
      <c r="FK234" s="165"/>
      <c r="FL234" s="165"/>
      <c r="FM234" s="165"/>
      <c r="FN234" s="165"/>
      <c r="FO234" s="165"/>
      <c r="FP234" s="165"/>
      <c r="FQ234" s="165"/>
      <c r="FR234" s="165"/>
      <c r="FS234" s="165"/>
      <c r="FT234" s="165"/>
      <c r="FU234" s="165"/>
      <c r="FV234" s="165"/>
      <c r="FW234" s="165"/>
      <c r="FX234" s="165"/>
      <c r="FY234" s="165"/>
      <c r="FZ234" s="165"/>
      <c r="GA234" s="165"/>
      <c r="GB234" s="165"/>
      <c r="GC234" s="165"/>
      <c r="GD234" s="165"/>
      <c r="GE234" s="165"/>
      <c r="GF234" s="165"/>
      <c r="GG234" s="165"/>
      <c r="GH234" s="165"/>
      <c r="GI234" s="165"/>
      <c r="GJ234" s="165"/>
      <c r="GK234" s="165"/>
      <c r="GL234" s="165"/>
      <c r="GM234" s="165"/>
      <c r="GN234" s="165"/>
      <c r="GO234" s="165"/>
      <c r="GP234" s="165"/>
      <c r="GQ234" s="165"/>
      <c r="GR234" s="165"/>
      <c r="GS234" s="165"/>
      <c r="GT234" s="165"/>
      <c r="GU234" s="165"/>
      <c r="GV234" s="165"/>
      <c r="GW234" s="165"/>
      <c r="GX234" s="165"/>
      <c r="GY234" s="165"/>
      <c r="GZ234" s="165"/>
      <c r="HA234" s="165"/>
      <c r="HB234" s="165"/>
      <c r="HC234" s="165"/>
      <c r="HD234" s="165"/>
      <c r="HE234" s="165"/>
      <c r="HF234" s="165"/>
      <c r="HG234" s="165"/>
      <c r="HH234" s="165"/>
      <c r="HI234" s="165"/>
      <c r="HJ234" s="165"/>
      <c r="HK234" s="165"/>
      <c r="HL234" s="178"/>
      <c r="HM234" s="178"/>
      <c r="HN234" s="178"/>
      <c r="HO234" s="178"/>
      <c r="HP234" s="178"/>
      <c r="HQ234" s="178"/>
      <c r="HR234" s="178"/>
      <c r="HS234" s="178"/>
      <c r="HT234" s="178"/>
      <c r="HU234" s="178"/>
      <c r="HV234" s="178"/>
      <c r="HW234" s="178"/>
      <c r="HX234" s="178"/>
      <c r="HY234" s="178"/>
      <c r="HZ234" s="178"/>
      <c r="IA234" s="178"/>
      <c r="IB234" s="178"/>
      <c r="IC234" s="178"/>
      <c r="ID234" s="178"/>
      <c r="IE234" s="178"/>
      <c r="IF234" s="178"/>
      <c r="IG234" s="178"/>
      <c r="IH234" s="178"/>
      <c r="II234" s="178"/>
    </row>
    <row r="235" s="170" customFormat="1" ht="39" customHeight="1" spans="1:243">
      <c r="A235" s="195" t="s">
        <v>190</v>
      </c>
      <c r="B235" s="195" t="s">
        <v>167</v>
      </c>
      <c r="C235" s="206">
        <v>2200110</v>
      </c>
      <c r="D235" s="195" t="s">
        <v>626</v>
      </c>
      <c r="E235" s="207" t="s">
        <v>641</v>
      </c>
      <c r="F235" s="207" t="s">
        <v>642</v>
      </c>
      <c r="G235" s="208">
        <v>714821</v>
      </c>
      <c r="H235" s="209"/>
      <c r="I235" s="216"/>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65"/>
      <c r="DL235" s="165"/>
      <c r="DM235" s="165"/>
      <c r="DN235" s="165"/>
      <c r="DO235" s="165"/>
      <c r="DP235" s="165"/>
      <c r="DQ235" s="165"/>
      <c r="DR235" s="165"/>
      <c r="DS235" s="165"/>
      <c r="DT235" s="165"/>
      <c r="DU235" s="165"/>
      <c r="DV235" s="165"/>
      <c r="DW235" s="165"/>
      <c r="DX235" s="165"/>
      <c r="DY235" s="165"/>
      <c r="DZ235" s="165"/>
      <c r="EA235" s="165"/>
      <c r="EB235" s="165"/>
      <c r="EC235" s="165"/>
      <c r="ED235" s="165"/>
      <c r="EE235" s="165"/>
      <c r="EF235" s="165"/>
      <c r="EG235" s="165"/>
      <c r="EH235" s="165"/>
      <c r="EI235" s="165"/>
      <c r="EJ235" s="165"/>
      <c r="EK235" s="165"/>
      <c r="EL235" s="165"/>
      <c r="EM235" s="165"/>
      <c r="EN235" s="165"/>
      <c r="EO235" s="165"/>
      <c r="EP235" s="165"/>
      <c r="EQ235" s="165"/>
      <c r="ER235" s="165"/>
      <c r="ES235" s="165"/>
      <c r="ET235" s="165"/>
      <c r="EU235" s="165"/>
      <c r="EV235" s="165"/>
      <c r="EW235" s="165"/>
      <c r="EX235" s="165"/>
      <c r="EY235" s="165"/>
      <c r="EZ235" s="165"/>
      <c r="FA235" s="165"/>
      <c r="FB235" s="165"/>
      <c r="FC235" s="165"/>
      <c r="FD235" s="165"/>
      <c r="FE235" s="165"/>
      <c r="FF235" s="165"/>
      <c r="FG235" s="165"/>
      <c r="FH235" s="165"/>
      <c r="FI235" s="165"/>
      <c r="FJ235" s="165"/>
      <c r="FK235" s="165"/>
      <c r="FL235" s="165"/>
      <c r="FM235" s="165"/>
      <c r="FN235" s="165"/>
      <c r="FO235" s="165"/>
      <c r="FP235" s="165"/>
      <c r="FQ235" s="165"/>
      <c r="FR235" s="165"/>
      <c r="FS235" s="165"/>
      <c r="FT235" s="165"/>
      <c r="FU235" s="165"/>
      <c r="FV235" s="165"/>
      <c r="FW235" s="165"/>
      <c r="FX235" s="165"/>
      <c r="FY235" s="165"/>
      <c r="FZ235" s="165"/>
      <c r="GA235" s="165"/>
      <c r="GB235" s="165"/>
      <c r="GC235" s="165"/>
      <c r="GD235" s="165"/>
      <c r="GE235" s="165"/>
      <c r="GF235" s="165"/>
      <c r="GG235" s="165"/>
      <c r="GH235" s="165"/>
      <c r="GI235" s="165"/>
      <c r="GJ235" s="165"/>
      <c r="GK235" s="165"/>
      <c r="GL235" s="165"/>
      <c r="GM235" s="165"/>
      <c r="GN235" s="165"/>
      <c r="GO235" s="165"/>
      <c r="GP235" s="165"/>
      <c r="GQ235" s="165"/>
      <c r="GR235" s="165"/>
      <c r="GS235" s="165"/>
      <c r="GT235" s="165"/>
      <c r="GU235" s="165"/>
      <c r="GV235" s="165"/>
      <c r="GW235" s="165"/>
      <c r="GX235" s="165"/>
      <c r="GY235" s="165"/>
      <c r="GZ235" s="165"/>
      <c r="HA235" s="165"/>
      <c r="HB235" s="165"/>
      <c r="HC235" s="165"/>
      <c r="HD235" s="165"/>
      <c r="HE235" s="165"/>
      <c r="HF235" s="165"/>
      <c r="HG235" s="165"/>
      <c r="HH235" s="165"/>
      <c r="HI235" s="165"/>
      <c r="HJ235" s="165"/>
      <c r="HK235" s="165"/>
      <c r="HL235" s="178"/>
      <c r="HM235" s="178"/>
      <c r="HN235" s="178"/>
      <c r="HO235" s="178"/>
      <c r="HP235" s="178"/>
      <c r="HQ235" s="178"/>
      <c r="HR235" s="178"/>
      <c r="HS235" s="178"/>
      <c r="HT235" s="178"/>
      <c r="HU235" s="178"/>
      <c r="HV235" s="178"/>
      <c r="HW235" s="178"/>
      <c r="HX235" s="178"/>
      <c r="HY235" s="178"/>
      <c r="HZ235" s="178"/>
      <c r="IA235" s="178"/>
      <c r="IB235" s="178"/>
      <c r="IC235" s="178"/>
      <c r="ID235" s="178"/>
      <c r="IE235" s="178"/>
      <c r="IF235" s="178"/>
      <c r="IG235" s="178"/>
      <c r="IH235" s="178"/>
      <c r="II235" s="178"/>
    </row>
    <row r="236" s="170" customFormat="1" ht="39" customHeight="1" spans="1:243">
      <c r="A236" s="195" t="s">
        <v>166</v>
      </c>
      <c r="B236" s="195" t="s">
        <v>643</v>
      </c>
      <c r="C236" s="206">
        <v>2140104</v>
      </c>
      <c r="D236" s="195" t="s">
        <v>496</v>
      </c>
      <c r="E236" s="207" t="s">
        <v>644</v>
      </c>
      <c r="F236" s="207" t="s">
        <v>645</v>
      </c>
      <c r="G236" s="208">
        <v>350400</v>
      </c>
      <c r="H236" s="209"/>
      <c r="I236" s="216"/>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c r="DF236" s="165"/>
      <c r="DG236" s="165"/>
      <c r="DH236" s="165"/>
      <c r="DI236" s="165"/>
      <c r="DJ236" s="165"/>
      <c r="DK236" s="165"/>
      <c r="DL236" s="165"/>
      <c r="DM236" s="165"/>
      <c r="DN236" s="165"/>
      <c r="DO236" s="165"/>
      <c r="DP236" s="165"/>
      <c r="DQ236" s="165"/>
      <c r="DR236" s="165"/>
      <c r="DS236" s="165"/>
      <c r="DT236" s="165"/>
      <c r="DU236" s="165"/>
      <c r="DV236" s="165"/>
      <c r="DW236" s="165"/>
      <c r="DX236" s="165"/>
      <c r="DY236" s="165"/>
      <c r="DZ236" s="165"/>
      <c r="EA236" s="165"/>
      <c r="EB236" s="165"/>
      <c r="EC236" s="165"/>
      <c r="ED236" s="165"/>
      <c r="EE236" s="165"/>
      <c r="EF236" s="165"/>
      <c r="EG236" s="165"/>
      <c r="EH236" s="165"/>
      <c r="EI236" s="165"/>
      <c r="EJ236" s="165"/>
      <c r="EK236" s="165"/>
      <c r="EL236" s="165"/>
      <c r="EM236" s="165"/>
      <c r="EN236" s="165"/>
      <c r="EO236" s="165"/>
      <c r="EP236" s="165"/>
      <c r="EQ236" s="165"/>
      <c r="ER236" s="165"/>
      <c r="ES236" s="165"/>
      <c r="ET236" s="165"/>
      <c r="EU236" s="165"/>
      <c r="EV236" s="165"/>
      <c r="EW236" s="165"/>
      <c r="EX236" s="165"/>
      <c r="EY236" s="165"/>
      <c r="EZ236" s="165"/>
      <c r="FA236" s="165"/>
      <c r="FB236" s="165"/>
      <c r="FC236" s="165"/>
      <c r="FD236" s="165"/>
      <c r="FE236" s="165"/>
      <c r="FF236" s="165"/>
      <c r="FG236" s="165"/>
      <c r="FH236" s="165"/>
      <c r="FI236" s="165"/>
      <c r="FJ236" s="165"/>
      <c r="FK236" s="165"/>
      <c r="FL236" s="165"/>
      <c r="FM236" s="165"/>
      <c r="FN236" s="165"/>
      <c r="FO236" s="165"/>
      <c r="FP236" s="165"/>
      <c r="FQ236" s="165"/>
      <c r="FR236" s="165"/>
      <c r="FS236" s="165"/>
      <c r="FT236" s="165"/>
      <c r="FU236" s="165"/>
      <c r="FV236" s="165"/>
      <c r="FW236" s="165"/>
      <c r="FX236" s="165"/>
      <c r="FY236" s="165"/>
      <c r="FZ236" s="165"/>
      <c r="GA236" s="165"/>
      <c r="GB236" s="165"/>
      <c r="GC236" s="165"/>
      <c r="GD236" s="165"/>
      <c r="GE236" s="165"/>
      <c r="GF236" s="165"/>
      <c r="GG236" s="165"/>
      <c r="GH236" s="165"/>
      <c r="GI236" s="165"/>
      <c r="GJ236" s="165"/>
      <c r="GK236" s="165"/>
      <c r="GL236" s="165"/>
      <c r="GM236" s="165"/>
      <c r="GN236" s="165"/>
      <c r="GO236" s="165"/>
      <c r="GP236" s="165"/>
      <c r="GQ236" s="165"/>
      <c r="GR236" s="165"/>
      <c r="GS236" s="165"/>
      <c r="GT236" s="165"/>
      <c r="GU236" s="165"/>
      <c r="GV236" s="165"/>
      <c r="GW236" s="165"/>
      <c r="GX236" s="165"/>
      <c r="GY236" s="165"/>
      <c r="GZ236" s="165"/>
      <c r="HA236" s="165"/>
      <c r="HB236" s="165"/>
      <c r="HC236" s="165"/>
      <c r="HD236" s="165"/>
      <c r="HE236" s="165"/>
      <c r="HF236" s="165"/>
      <c r="HG236" s="165"/>
      <c r="HH236" s="165"/>
      <c r="HI236" s="165"/>
      <c r="HJ236" s="165"/>
      <c r="HK236" s="165"/>
      <c r="HL236" s="178"/>
      <c r="HM236" s="178"/>
      <c r="HN236" s="178"/>
      <c r="HO236" s="178"/>
      <c r="HP236" s="178"/>
      <c r="HQ236" s="178"/>
      <c r="HR236" s="178"/>
      <c r="HS236" s="178"/>
      <c r="HT236" s="178"/>
      <c r="HU236" s="178"/>
      <c r="HV236" s="178"/>
      <c r="HW236" s="178"/>
      <c r="HX236" s="178"/>
      <c r="HY236" s="178"/>
      <c r="HZ236" s="178"/>
      <c r="IA236" s="178"/>
      <c r="IB236" s="178"/>
      <c r="IC236" s="178"/>
      <c r="ID236" s="178"/>
      <c r="IE236" s="178"/>
      <c r="IF236" s="178"/>
      <c r="IG236" s="178"/>
      <c r="IH236" s="178"/>
      <c r="II236" s="178"/>
    </row>
    <row r="237" s="170" customFormat="1" ht="39" customHeight="1" spans="1:243">
      <c r="A237" s="195" t="s">
        <v>166</v>
      </c>
      <c r="B237" s="195" t="s">
        <v>643</v>
      </c>
      <c r="C237" s="206">
        <v>2140199</v>
      </c>
      <c r="D237" s="195" t="s">
        <v>646</v>
      </c>
      <c r="E237" s="207" t="s">
        <v>647</v>
      </c>
      <c r="F237" s="207" t="s">
        <v>648</v>
      </c>
      <c r="G237" s="208">
        <v>539700</v>
      </c>
      <c r="H237" s="209"/>
      <c r="I237" s="216"/>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165"/>
      <c r="DG237" s="165"/>
      <c r="DH237" s="165"/>
      <c r="DI237" s="165"/>
      <c r="DJ237" s="165"/>
      <c r="DK237" s="165"/>
      <c r="DL237" s="165"/>
      <c r="DM237" s="165"/>
      <c r="DN237" s="165"/>
      <c r="DO237" s="165"/>
      <c r="DP237" s="165"/>
      <c r="DQ237" s="165"/>
      <c r="DR237" s="165"/>
      <c r="DS237" s="165"/>
      <c r="DT237" s="165"/>
      <c r="DU237" s="165"/>
      <c r="DV237" s="165"/>
      <c r="DW237" s="165"/>
      <c r="DX237" s="165"/>
      <c r="DY237" s="165"/>
      <c r="DZ237" s="165"/>
      <c r="EA237" s="165"/>
      <c r="EB237" s="165"/>
      <c r="EC237" s="165"/>
      <c r="ED237" s="165"/>
      <c r="EE237" s="165"/>
      <c r="EF237" s="165"/>
      <c r="EG237" s="165"/>
      <c r="EH237" s="165"/>
      <c r="EI237" s="165"/>
      <c r="EJ237" s="165"/>
      <c r="EK237" s="165"/>
      <c r="EL237" s="165"/>
      <c r="EM237" s="165"/>
      <c r="EN237" s="165"/>
      <c r="EO237" s="165"/>
      <c r="EP237" s="165"/>
      <c r="EQ237" s="165"/>
      <c r="ER237" s="165"/>
      <c r="ES237" s="165"/>
      <c r="ET237" s="165"/>
      <c r="EU237" s="165"/>
      <c r="EV237" s="165"/>
      <c r="EW237" s="165"/>
      <c r="EX237" s="165"/>
      <c r="EY237" s="165"/>
      <c r="EZ237" s="165"/>
      <c r="FA237" s="165"/>
      <c r="FB237" s="165"/>
      <c r="FC237" s="165"/>
      <c r="FD237" s="165"/>
      <c r="FE237" s="165"/>
      <c r="FF237" s="165"/>
      <c r="FG237" s="165"/>
      <c r="FH237" s="165"/>
      <c r="FI237" s="165"/>
      <c r="FJ237" s="165"/>
      <c r="FK237" s="165"/>
      <c r="FL237" s="165"/>
      <c r="FM237" s="165"/>
      <c r="FN237" s="165"/>
      <c r="FO237" s="165"/>
      <c r="FP237" s="165"/>
      <c r="FQ237" s="165"/>
      <c r="FR237" s="165"/>
      <c r="FS237" s="165"/>
      <c r="FT237" s="165"/>
      <c r="FU237" s="165"/>
      <c r="FV237" s="165"/>
      <c r="FW237" s="165"/>
      <c r="FX237" s="165"/>
      <c r="FY237" s="165"/>
      <c r="FZ237" s="165"/>
      <c r="GA237" s="165"/>
      <c r="GB237" s="165"/>
      <c r="GC237" s="165"/>
      <c r="GD237" s="165"/>
      <c r="GE237" s="165"/>
      <c r="GF237" s="165"/>
      <c r="GG237" s="165"/>
      <c r="GH237" s="165"/>
      <c r="GI237" s="165"/>
      <c r="GJ237" s="165"/>
      <c r="GK237" s="165"/>
      <c r="GL237" s="165"/>
      <c r="GM237" s="165"/>
      <c r="GN237" s="165"/>
      <c r="GO237" s="165"/>
      <c r="GP237" s="165"/>
      <c r="GQ237" s="165"/>
      <c r="GR237" s="165"/>
      <c r="GS237" s="165"/>
      <c r="GT237" s="165"/>
      <c r="GU237" s="165"/>
      <c r="GV237" s="165"/>
      <c r="GW237" s="165"/>
      <c r="GX237" s="165"/>
      <c r="GY237" s="165"/>
      <c r="GZ237" s="165"/>
      <c r="HA237" s="165"/>
      <c r="HB237" s="165"/>
      <c r="HC237" s="165"/>
      <c r="HD237" s="165"/>
      <c r="HE237" s="165"/>
      <c r="HF237" s="165"/>
      <c r="HG237" s="165"/>
      <c r="HH237" s="165"/>
      <c r="HI237" s="165"/>
      <c r="HJ237" s="165"/>
      <c r="HK237" s="165"/>
      <c r="HL237" s="178"/>
      <c r="HM237" s="178"/>
      <c r="HN237" s="178"/>
      <c r="HO237" s="178"/>
      <c r="HP237" s="178"/>
      <c r="HQ237" s="178"/>
      <c r="HR237" s="178"/>
      <c r="HS237" s="178"/>
      <c r="HT237" s="178"/>
      <c r="HU237" s="178"/>
      <c r="HV237" s="178"/>
      <c r="HW237" s="178"/>
      <c r="HX237" s="178"/>
      <c r="HY237" s="178"/>
      <c r="HZ237" s="178"/>
      <c r="IA237" s="178"/>
      <c r="IB237" s="178"/>
      <c r="IC237" s="178"/>
      <c r="ID237" s="178"/>
      <c r="IE237" s="178"/>
      <c r="IF237" s="178"/>
      <c r="IG237" s="178"/>
      <c r="IH237" s="178"/>
      <c r="II237" s="178"/>
    </row>
    <row r="238" s="172" customFormat="1" ht="35" customHeight="1" spans="1:243">
      <c r="A238" s="223"/>
      <c r="B238" s="223"/>
      <c r="C238" s="229"/>
      <c r="D238" s="223" t="s">
        <v>649</v>
      </c>
      <c r="E238" s="223"/>
      <c r="F238" s="223"/>
      <c r="G238" s="224">
        <f>SUM(G239:G241)</f>
        <v>31043400.81</v>
      </c>
      <c r="H238" s="225"/>
      <c r="I238" s="216"/>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7"/>
      <c r="AQ238" s="227"/>
      <c r="AR238" s="227"/>
      <c r="AS238" s="227"/>
      <c r="AT238" s="227"/>
      <c r="AU238" s="227"/>
      <c r="AV238" s="227"/>
      <c r="AW238" s="227"/>
      <c r="AX238" s="227"/>
      <c r="AY238" s="227"/>
      <c r="AZ238" s="227"/>
      <c r="BA238" s="227"/>
      <c r="BB238" s="227"/>
      <c r="BC238" s="227"/>
      <c r="BD238" s="227"/>
      <c r="BE238" s="227"/>
      <c r="BF238" s="227"/>
      <c r="BG238" s="227"/>
      <c r="BH238" s="227"/>
      <c r="BI238" s="227"/>
      <c r="BJ238" s="227"/>
      <c r="BK238" s="227"/>
      <c r="BL238" s="227"/>
      <c r="BM238" s="227"/>
      <c r="BN238" s="227"/>
      <c r="BO238" s="227"/>
      <c r="BP238" s="227"/>
      <c r="BQ238" s="227"/>
      <c r="BR238" s="227"/>
      <c r="BS238" s="227"/>
      <c r="BT238" s="227"/>
      <c r="BU238" s="227"/>
      <c r="BV238" s="227"/>
      <c r="BW238" s="227"/>
      <c r="BX238" s="227"/>
      <c r="BY238" s="227"/>
      <c r="BZ238" s="227"/>
      <c r="CA238" s="227"/>
      <c r="CB238" s="227"/>
      <c r="CC238" s="227"/>
      <c r="CD238" s="227"/>
      <c r="CE238" s="227"/>
      <c r="CF238" s="227"/>
      <c r="CG238" s="227"/>
      <c r="CH238" s="227"/>
      <c r="CI238" s="227"/>
      <c r="CJ238" s="227"/>
      <c r="CK238" s="227"/>
      <c r="CL238" s="227"/>
      <c r="CM238" s="227"/>
      <c r="CN238" s="227"/>
      <c r="CO238" s="227"/>
      <c r="CP238" s="227"/>
      <c r="CQ238" s="227"/>
      <c r="CR238" s="227"/>
      <c r="CS238" s="227"/>
      <c r="CT238" s="227"/>
      <c r="CU238" s="227"/>
      <c r="CV238" s="227"/>
      <c r="CW238" s="227"/>
      <c r="CX238" s="227"/>
      <c r="CY238" s="227"/>
      <c r="CZ238" s="227"/>
      <c r="DA238" s="227"/>
      <c r="DB238" s="227"/>
      <c r="DC238" s="227"/>
      <c r="DD238" s="227"/>
      <c r="DE238" s="227"/>
      <c r="DF238" s="227"/>
      <c r="DG238" s="227"/>
      <c r="DH238" s="227"/>
      <c r="DI238" s="227"/>
      <c r="DJ238" s="227"/>
      <c r="DK238" s="227"/>
      <c r="DL238" s="227"/>
      <c r="DM238" s="227"/>
      <c r="DN238" s="227"/>
      <c r="DO238" s="227"/>
      <c r="DP238" s="227"/>
      <c r="DQ238" s="227"/>
      <c r="DR238" s="227"/>
      <c r="DS238" s="227"/>
      <c r="DT238" s="227"/>
      <c r="DU238" s="227"/>
      <c r="DV238" s="227"/>
      <c r="DW238" s="227"/>
      <c r="DX238" s="227"/>
      <c r="DY238" s="227"/>
      <c r="DZ238" s="227"/>
      <c r="EA238" s="227"/>
      <c r="EB238" s="227"/>
      <c r="EC238" s="227"/>
      <c r="ED238" s="227"/>
      <c r="EE238" s="227"/>
      <c r="EF238" s="227"/>
      <c r="EG238" s="227"/>
      <c r="EH238" s="227"/>
      <c r="EI238" s="227"/>
      <c r="EJ238" s="227"/>
      <c r="EK238" s="227"/>
      <c r="EL238" s="227"/>
      <c r="EM238" s="227"/>
      <c r="EN238" s="227"/>
      <c r="EO238" s="227"/>
      <c r="EP238" s="227"/>
      <c r="EQ238" s="227"/>
      <c r="ER238" s="227"/>
      <c r="ES238" s="227"/>
      <c r="ET238" s="227"/>
      <c r="EU238" s="227"/>
      <c r="EV238" s="227"/>
      <c r="EW238" s="227"/>
      <c r="EX238" s="227"/>
      <c r="EY238" s="227"/>
      <c r="EZ238" s="227"/>
      <c r="FA238" s="227"/>
      <c r="FB238" s="227"/>
      <c r="FC238" s="227"/>
      <c r="FD238" s="227"/>
      <c r="FE238" s="227"/>
      <c r="FF238" s="227"/>
      <c r="FG238" s="227"/>
      <c r="FH238" s="227"/>
      <c r="FI238" s="227"/>
      <c r="FJ238" s="227"/>
      <c r="FK238" s="227"/>
      <c r="FL238" s="227"/>
      <c r="FM238" s="227"/>
      <c r="FN238" s="227"/>
      <c r="FO238" s="227"/>
      <c r="FP238" s="227"/>
      <c r="FQ238" s="227"/>
      <c r="FR238" s="227"/>
      <c r="FS238" s="227"/>
      <c r="FT238" s="227"/>
      <c r="FU238" s="227"/>
      <c r="FV238" s="227"/>
      <c r="FW238" s="227"/>
      <c r="FX238" s="227"/>
      <c r="FY238" s="227"/>
      <c r="FZ238" s="227"/>
      <c r="GA238" s="227"/>
      <c r="GB238" s="227"/>
      <c r="GC238" s="227"/>
      <c r="GD238" s="227"/>
      <c r="GE238" s="227"/>
      <c r="GF238" s="227"/>
      <c r="GG238" s="227"/>
      <c r="GH238" s="227"/>
      <c r="GI238" s="227"/>
      <c r="GJ238" s="227"/>
      <c r="GK238" s="227"/>
      <c r="GL238" s="227"/>
      <c r="GM238" s="227"/>
      <c r="GN238" s="227"/>
      <c r="GO238" s="227"/>
      <c r="GP238" s="227"/>
      <c r="GQ238" s="227"/>
      <c r="GR238" s="227"/>
      <c r="GS238" s="227"/>
      <c r="GT238" s="227"/>
      <c r="GU238" s="227"/>
      <c r="GV238" s="227"/>
      <c r="GW238" s="227"/>
      <c r="GX238" s="227"/>
      <c r="GY238" s="227"/>
      <c r="GZ238" s="227"/>
      <c r="HA238" s="227"/>
      <c r="HB238" s="227"/>
      <c r="HC238" s="227"/>
      <c r="HD238" s="227"/>
      <c r="HE238" s="227"/>
      <c r="HF238" s="227"/>
      <c r="HG238" s="227"/>
      <c r="HH238" s="227"/>
      <c r="HI238" s="227"/>
      <c r="HJ238" s="227"/>
      <c r="HK238" s="227"/>
      <c r="HL238" s="228"/>
      <c r="HM238" s="228"/>
      <c r="HN238" s="228"/>
      <c r="HO238" s="228"/>
      <c r="HP238" s="228"/>
      <c r="HQ238" s="228"/>
      <c r="HR238" s="228"/>
      <c r="HS238" s="228"/>
      <c r="HT238" s="228"/>
      <c r="HU238" s="228"/>
      <c r="HV238" s="228"/>
      <c r="HW238" s="228"/>
      <c r="HX238" s="228"/>
      <c r="HY238" s="228"/>
      <c r="HZ238" s="228"/>
      <c r="IA238" s="228"/>
      <c r="IB238" s="228"/>
      <c r="IC238" s="228"/>
      <c r="ID238" s="228"/>
      <c r="IE238" s="228"/>
      <c r="IF238" s="228"/>
      <c r="IG238" s="228"/>
      <c r="IH238" s="228"/>
      <c r="II238" s="228"/>
    </row>
    <row r="239" s="170" customFormat="1" ht="39" customHeight="1" spans="1:243">
      <c r="A239" s="195" t="s">
        <v>650</v>
      </c>
      <c r="B239" s="195" t="s">
        <v>180</v>
      </c>
      <c r="C239" s="206">
        <v>2070899</v>
      </c>
      <c r="D239" s="195" t="s">
        <v>651</v>
      </c>
      <c r="E239" s="207" t="s">
        <v>652</v>
      </c>
      <c r="F239" s="207" t="s">
        <v>653</v>
      </c>
      <c r="G239" s="208">
        <v>17543400</v>
      </c>
      <c r="H239" s="209"/>
      <c r="I239" s="216"/>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c r="CH239" s="165"/>
      <c r="CI239" s="165"/>
      <c r="CJ239" s="165"/>
      <c r="CK239" s="165"/>
      <c r="CL239" s="165"/>
      <c r="CM239" s="165"/>
      <c r="CN239" s="165"/>
      <c r="CO239" s="165"/>
      <c r="CP239" s="165"/>
      <c r="CQ239" s="165"/>
      <c r="CR239" s="165"/>
      <c r="CS239" s="165"/>
      <c r="CT239" s="165"/>
      <c r="CU239" s="165"/>
      <c r="CV239" s="165"/>
      <c r="CW239" s="165"/>
      <c r="CX239" s="165"/>
      <c r="CY239" s="165"/>
      <c r="CZ239" s="165"/>
      <c r="DA239" s="165"/>
      <c r="DB239" s="165"/>
      <c r="DC239" s="165"/>
      <c r="DD239" s="165"/>
      <c r="DE239" s="165"/>
      <c r="DF239" s="165"/>
      <c r="DG239" s="165"/>
      <c r="DH239" s="165"/>
      <c r="DI239" s="165"/>
      <c r="DJ239" s="165"/>
      <c r="DK239" s="165"/>
      <c r="DL239" s="165"/>
      <c r="DM239" s="165"/>
      <c r="DN239" s="165"/>
      <c r="DO239" s="165"/>
      <c r="DP239" s="165"/>
      <c r="DQ239" s="165"/>
      <c r="DR239" s="165"/>
      <c r="DS239" s="165"/>
      <c r="DT239" s="165"/>
      <c r="DU239" s="165"/>
      <c r="DV239" s="165"/>
      <c r="DW239" s="165"/>
      <c r="DX239" s="165"/>
      <c r="DY239" s="165"/>
      <c r="DZ239" s="165"/>
      <c r="EA239" s="165"/>
      <c r="EB239" s="165"/>
      <c r="EC239" s="165"/>
      <c r="ED239" s="165"/>
      <c r="EE239" s="165"/>
      <c r="EF239" s="165"/>
      <c r="EG239" s="165"/>
      <c r="EH239" s="165"/>
      <c r="EI239" s="165"/>
      <c r="EJ239" s="165"/>
      <c r="EK239" s="165"/>
      <c r="EL239" s="165"/>
      <c r="EM239" s="165"/>
      <c r="EN239" s="165"/>
      <c r="EO239" s="165"/>
      <c r="EP239" s="165"/>
      <c r="EQ239" s="165"/>
      <c r="ER239" s="165"/>
      <c r="ES239" s="165"/>
      <c r="ET239" s="165"/>
      <c r="EU239" s="165"/>
      <c r="EV239" s="165"/>
      <c r="EW239" s="165"/>
      <c r="EX239" s="165"/>
      <c r="EY239" s="165"/>
      <c r="EZ239" s="165"/>
      <c r="FA239" s="165"/>
      <c r="FB239" s="165"/>
      <c r="FC239" s="165"/>
      <c r="FD239" s="165"/>
      <c r="FE239" s="165"/>
      <c r="FF239" s="165"/>
      <c r="FG239" s="165"/>
      <c r="FH239" s="165"/>
      <c r="FI239" s="165"/>
      <c r="FJ239" s="165"/>
      <c r="FK239" s="165"/>
      <c r="FL239" s="165"/>
      <c r="FM239" s="165"/>
      <c r="FN239" s="165"/>
      <c r="FO239" s="165"/>
      <c r="FP239" s="165"/>
      <c r="FQ239" s="165"/>
      <c r="FR239" s="165"/>
      <c r="FS239" s="165"/>
      <c r="FT239" s="165"/>
      <c r="FU239" s="165"/>
      <c r="FV239" s="165"/>
      <c r="FW239" s="165"/>
      <c r="FX239" s="165"/>
      <c r="FY239" s="165"/>
      <c r="FZ239" s="165"/>
      <c r="GA239" s="165"/>
      <c r="GB239" s="165"/>
      <c r="GC239" s="165"/>
      <c r="GD239" s="165"/>
      <c r="GE239" s="165"/>
      <c r="GF239" s="165"/>
      <c r="GG239" s="165"/>
      <c r="GH239" s="165"/>
      <c r="GI239" s="165"/>
      <c r="GJ239" s="165"/>
      <c r="GK239" s="165"/>
      <c r="GL239" s="165"/>
      <c r="GM239" s="165"/>
      <c r="GN239" s="165"/>
      <c r="GO239" s="165"/>
      <c r="GP239" s="165"/>
      <c r="GQ239" s="165"/>
      <c r="GR239" s="165"/>
      <c r="GS239" s="165"/>
      <c r="GT239" s="165"/>
      <c r="GU239" s="165"/>
      <c r="GV239" s="165"/>
      <c r="GW239" s="165"/>
      <c r="GX239" s="165"/>
      <c r="GY239" s="165"/>
      <c r="GZ239" s="165"/>
      <c r="HA239" s="165"/>
      <c r="HB239" s="165"/>
      <c r="HC239" s="165"/>
      <c r="HD239" s="165"/>
      <c r="HE239" s="165"/>
      <c r="HF239" s="165"/>
      <c r="HG239" s="165"/>
      <c r="HH239" s="165"/>
      <c r="HI239" s="165"/>
      <c r="HJ239" s="165"/>
      <c r="HK239" s="165"/>
      <c r="HL239" s="178"/>
      <c r="HM239" s="178"/>
      <c r="HN239" s="178"/>
      <c r="HO239" s="178"/>
      <c r="HP239" s="178"/>
      <c r="HQ239" s="178"/>
      <c r="HR239" s="178"/>
      <c r="HS239" s="178"/>
      <c r="HT239" s="178"/>
      <c r="HU239" s="178"/>
      <c r="HV239" s="178"/>
      <c r="HW239" s="178"/>
      <c r="HX239" s="178"/>
      <c r="HY239" s="178"/>
      <c r="HZ239" s="178"/>
      <c r="IA239" s="178"/>
      <c r="IB239" s="178"/>
      <c r="IC239" s="178"/>
      <c r="ID239" s="178"/>
      <c r="IE239" s="178"/>
      <c r="IF239" s="178"/>
      <c r="IG239" s="178"/>
      <c r="IH239" s="178"/>
      <c r="II239" s="178"/>
    </row>
    <row r="240" s="170" customFormat="1" ht="39" customHeight="1" spans="1:243">
      <c r="A240" s="195" t="s">
        <v>204</v>
      </c>
      <c r="B240" s="195" t="s">
        <v>366</v>
      </c>
      <c r="C240" s="206">
        <v>2080299</v>
      </c>
      <c r="D240" s="195" t="s">
        <v>367</v>
      </c>
      <c r="E240" s="242" t="s">
        <v>654</v>
      </c>
      <c r="F240" s="207" t="s">
        <v>655</v>
      </c>
      <c r="G240" s="208">
        <v>10000000.81</v>
      </c>
      <c r="H240" s="209"/>
      <c r="I240" s="216"/>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c r="CM240" s="165"/>
      <c r="CN240" s="165"/>
      <c r="CO240" s="165"/>
      <c r="CP240" s="165"/>
      <c r="CQ240" s="165"/>
      <c r="CR240" s="165"/>
      <c r="CS240" s="165"/>
      <c r="CT240" s="165"/>
      <c r="CU240" s="165"/>
      <c r="CV240" s="165"/>
      <c r="CW240" s="165"/>
      <c r="CX240" s="165"/>
      <c r="CY240" s="165"/>
      <c r="CZ240" s="165"/>
      <c r="DA240" s="165"/>
      <c r="DB240" s="165"/>
      <c r="DC240" s="165"/>
      <c r="DD240" s="165"/>
      <c r="DE240" s="165"/>
      <c r="DF240" s="165"/>
      <c r="DG240" s="165"/>
      <c r="DH240" s="165"/>
      <c r="DI240" s="165"/>
      <c r="DJ240" s="165"/>
      <c r="DK240" s="165"/>
      <c r="DL240" s="165"/>
      <c r="DM240" s="165"/>
      <c r="DN240" s="165"/>
      <c r="DO240" s="165"/>
      <c r="DP240" s="165"/>
      <c r="DQ240" s="165"/>
      <c r="DR240" s="165"/>
      <c r="DS240" s="165"/>
      <c r="DT240" s="165"/>
      <c r="DU240" s="165"/>
      <c r="DV240" s="165"/>
      <c r="DW240" s="165"/>
      <c r="DX240" s="165"/>
      <c r="DY240" s="165"/>
      <c r="DZ240" s="165"/>
      <c r="EA240" s="165"/>
      <c r="EB240" s="165"/>
      <c r="EC240" s="165"/>
      <c r="ED240" s="165"/>
      <c r="EE240" s="165"/>
      <c r="EF240" s="165"/>
      <c r="EG240" s="165"/>
      <c r="EH240" s="165"/>
      <c r="EI240" s="165"/>
      <c r="EJ240" s="165"/>
      <c r="EK240" s="165"/>
      <c r="EL240" s="165"/>
      <c r="EM240" s="165"/>
      <c r="EN240" s="165"/>
      <c r="EO240" s="165"/>
      <c r="EP240" s="165"/>
      <c r="EQ240" s="165"/>
      <c r="ER240" s="165"/>
      <c r="ES240" s="165"/>
      <c r="ET240" s="165"/>
      <c r="EU240" s="165"/>
      <c r="EV240" s="165"/>
      <c r="EW240" s="165"/>
      <c r="EX240" s="165"/>
      <c r="EY240" s="165"/>
      <c r="EZ240" s="165"/>
      <c r="FA240" s="165"/>
      <c r="FB240" s="165"/>
      <c r="FC240" s="165"/>
      <c r="FD240" s="165"/>
      <c r="FE240" s="165"/>
      <c r="FF240" s="165"/>
      <c r="FG240" s="165"/>
      <c r="FH240" s="165"/>
      <c r="FI240" s="165"/>
      <c r="FJ240" s="165"/>
      <c r="FK240" s="165"/>
      <c r="FL240" s="165"/>
      <c r="FM240" s="165"/>
      <c r="FN240" s="165"/>
      <c r="FO240" s="165"/>
      <c r="FP240" s="165"/>
      <c r="FQ240" s="165"/>
      <c r="FR240" s="165"/>
      <c r="FS240" s="165"/>
      <c r="FT240" s="165"/>
      <c r="FU240" s="165"/>
      <c r="FV240" s="165"/>
      <c r="FW240" s="165"/>
      <c r="FX240" s="165"/>
      <c r="FY240" s="165"/>
      <c r="FZ240" s="165"/>
      <c r="GA240" s="165"/>
      <c r="GB240" s="165"/>
      <c r="GC240" s="165"/>
      <c r="GD240" s="165"/>
      <c r="GE240" s="165"/>
      <c r="GF240" s="165"/>
      <c r="GG240" s="165"/>
      <c r="GH240" s="165"/>
      <c r="GI240" s="165"/>
      <c r="GJ240" s="165"/>
      <c r="GK240" s="165"/>
      <c r="GL240" s="165"/>
      <c r="GM240" s="165"/>
      <c r="GN240" s="165"/>
      <c r="GO240" s="165"/>
      <c r="GP240" s="165"/>
      <c r="GQ240" s="165"/>
      <c r="GR240" s="165"/>
      <c r="GS240" s="165"/>
      <c r="GT240" s="165"/>
      <c r="GU240" s="165"/>
      <c r="GV240" s="165"/>
      <c r="GW240" s="165"/>
      <c r="GX240" s="165"/>
      <c r="GY240" s="165"/>
      <c r="GZ240" s="165"/>
      <c r="HA240" s="165"/>
      <c r="HB240" s="165"/>
      <c r="HC240" s="165"/>
      <c r="HD240" s="165"/>
      <c r="HE240" s="165"/>
      <c r="HF240" s="165"/>
      <c r="HG240" s="165"/>
      <c r="HH240" s="165"/>
      <c r="HI240" s="165"/>
      <c r="HJ240" s="165"/>
      <c r="HK240" s="165"/>
      <c r="HL240" s="178"/>
      <c r="HM240" s="178"/>
      <c r="HN240" s="178"/>
      <c r="HO240" s="178"/>
      <c r="HP240" s="178"/>
      <c r="HQ240" s="178"/>
      <c r="HR240" s="178"/>
      <c r="HS240" s="178"/>
      <c r="HT240" s="178"/>
      <c r="HU240" s="178"/>
      <c r="HV240" s="178"/>
      <c r="HW240" s="178"/>
      <c r="HX240" s="178"/>
      <c r="HY240" s="178"/>
      <c r="HZ240" s="178"/>
      <c r="IA240" s="178"/>
      <c r="IB240" s="178"/>
      <c r="IC240" s="178"/>
      <c r="ID240" s="178"/>
      <c r="IE240" s="178"/>
      <c r="IF240" s="178"/>
      <c r="IG240" s="178"/>
      <c r="IH240" s="178"/>
      <c r="II240" s="178"/>
    </row>
    <row r="241" s="170" customFormat="1" ht="39" customHeight="1" spans="1:243">
      <c r="A241" s="195" t="s">
        <v>204</v>
      </c>
      <c r="B241" s="195" t="s">
        <v>366</v>
      </c>
      <c r="C241" s="206">
        <v>2080299</v>
      </c>
      <c r="D241" s="195" t="s">
        <v>367</v>
      </c>
      <c r="E241" s="242" t="s">
        <v>654</v>
      </c>
      <c r="F241" s="207" t="s">
        <v>655</v>
      </c>
      <c r="G241" s="208">
        <v>3500000</v>
      </c>
      <c r="H241" s="209"/>
      <c r="I241" s="216"/>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c r="CH241" s="165"/>
      <c r="CI241" s="165"/>
      <c r="CJ241" s="165"/>
      <c r="CK241" s="165"/>
      <c r="CL241" s="165"/>
      <c r="CM241" s="165"/>
      <c r="CN241" s="165"/>
      <c r="CO241" s="165"/>
      <c r="CP241" s="165"/>
      <c r="CQ241" s="165"/>
      <c r="CR241" s="165"/>
      <c r="CS241" s="165"/>
      <c r="CT241" s="165"/>
      <c r="CU241" s="165"/>
      <c r="CV241" s="165"/>
      <c r="CW241" s="165"/>
      <c r="CX241" s="165"/>
      <c r="CY241" s="165"/>
      <c r="CZ241" s="165"/>
      <c r="DA241" s="165"/>
      <c r="DB241" s="165"/>
      <c r="DC241" s="165"/>
      <c r="DD241" s="165"/>
      <c r="DE241" s="165"/>
      <c r="DF241" s="165"/>
      <c r="DG241" s="165"/>
      <c r="DH241" s="165"/>
      <c r="DI241" s="165"/>
      <c r="DJ241" s="165"/>
      <c r="DK241" s="165"/>
      <c r="DL241" s="165"/>
      <c r="DM241" s="165"/>
      <c r="DN241" s="165"/>
      <c r="DO241" s="165"/>
      <c r="DP241" s="165"/>
      <c r="DQ241" s="165"/>
      <c r="DR241" s="165"/>
      <c r="DS241" s="165"/>
      <c r="DT241" s="165"/>
      <c r="DU241" s="165"/>
      <c r="DV241" s="165"/>
      <c r="DW241" s="165"/>
      <c r="DX241" s="165"/>
      <c r="DY241" s="165"/>
      <c r="DZ241" s="165"/>
      <c r="EA241" s="165"/>
      <c r="EB241" s="165"/>
      <c r="EC241" s="165"/>
      <c r="ED241" s="165"/>
      <c r="EE241" s="165"/>
      <c r="EF241" s="165"/>
      <c r="EG241" s="165"/>
      <c r="EH241" s="165"/>
      <c r="EI241" s="165"/>
      <c r="EJ241" s="165"/>
      <c r="EK241" s="165"/>
      <c r="EL241" s="165"/>
      <c r="EM241" s="165"/>
      <c r="EN241" s="165"/>
      <c r="EO241" s="165"/>
      <c r="EP241" s="165"/>
      <c r="EQ241" s="165"/>
      <c r="ER241" s="165"/>
      <c r="ES241" s="165"/>
      <c r="ET241" s="165"/>
      <c r="EU241" s="165"/>
      <c r="EV241" s="165"/>
      <c r="EW241" s="165"/>
      <c r="EX241" s="165"/>
      <c r="EY241" s="165"/>
      <c r="EZ241" s="165"/>
      <c r="FA241" s="165"/>
      <c r="FB241" s="165"/>
      <c r="FC241" s="165"/>
      <c r="FD241" s="165"/>
      <c r="FE241" s="165"/>
      <c r="FF241" s="165"/>
      <c r="FG241" s="165"/>
      <c r="FH241" s="165"/>
      <c r="FI241" s="165"/>
      <c r="FJ241" s="165"/>
      <c r="FK241" s="165"/>
      <c r="FL241" s="165"/>
      <c r="FM241" s="165"/>
      <c r="FN241" s="165"/>
      <c r="FO241" s="165"/>
      <c r="FP241" s="165"/>
      <c r="FQ241" s="165"/>
      <c r="FR241" s="165"/>
      <c r="FS241" s="165"/>
      <c r="FT241" s="165"/>
      <c r="FU241" s="165"/>
      <c r="FV241" s="165"/>
      <c r="FW241" s="165"/>
      <c r="FX241" s="165"/>
      <c r="FY241" s="165"/>
      <c r="FZ241" s="165"/>
      <c r="GA241" s="165"/>
      <c r="GB241" s="165"/>
      <c r="GC241" s="165"/>
      <c r="GD241" s="165"/>
      <c r="GE241" s="165"/>
      <c r="GF241" s="165"/>
      <c r="GG241" s="165"/>
      <c r="GH241" s="165"/>
      <c r="GI241" s="165"/>
      <c r="GJ241" s="165"/>
      <c r="GK241" s="165"/>
      <c r="GL241" s="165"/>
      <c r="GM241" s="165"/>
      <c r="GN241" s="165"/>
      <c r="GO241" s="165"/>
      <c r="GP241" s="165"/>
      <c r="GQ241" s="165"/>
      <c r="GR241" s="165"/>
      <c r="GS241" s="165"/>
      <c r="GT241" s="165"/>
      <c r="GU241" s="165"/>
      <c r="GV241" s="165"/>
      <c r="GW241" s="165"/>
      <c r="GX241" s="165"/>
      <c r="GY241" s="165"/>
      <c r="GZ241" s="165"/>
      <c r="HA241" s="165"/>
      <c r="HB241" s="165"/>
      <c r="HC241" s="165"/>
      <c r="HD241" s="165"/>
      <c r="HE241" s="165"/>
      <c r="HF241" s="165"/>
      <c r="HG241" s="165"/>
      <c r="HH241" s="165"/>
      <c r="HI241" s="165"/>
      <c r="HJ241" s="165"/>
      <c r="HK241" s="165"/>
      <c r="HL241" s="178"/>
      <c r="HM241" s="178"/>
      <c r="HN241" s="178"/>
      <c r="HO241" s="178"/>
      <c r="HP241" s="178"/>
      <c r="HQ241" s="178"/>
      <c r="HR241" s="178"/>
      <c r="HS241" s="178"/>
      <c r="HT241" s="178"/>
      <c r="HU241" s="178"/>
      <c r="HV241" s="178"/>
      <c r="HW241" s="178"/>
      <c r="HX241" s="178"/>
      <c r="HY241" s="178"/>
      <c r="HZ241" s="178"/>
      <c r="IA241" s="178"/>
      <c r="IB241" s="178"/>
      <c r="IC241" s="178"/>
      <c r="ID241" s="178"/>
      <c r="IE241" s="178"/>
      <c r="IF241" s="178"/>
      <c r="IG241" s="178"/>
      <c r="IH241" s="178"/>
      <c r="II241" s="178"/>
    </row>
    <row r="242" s="174" customFormat="1" ht="27" customHeight="1" spans="1:16374">
      <c r="A242" s="243" t="s">
        <v>656</v>
      </c>
      <c r="B242" s="243"/>
      <c r="C242" s="243"/>
      <c r="D242" s="243"/>
      <c r="E242" s="243"/>
      <c r="F242" s="243"/>
      <c r="G242" s="244">
        <f>SUM(G243)</f>
        <v>2000000</v>
      </c>
      <c r="H242" s="245"/>
      <c r="I242" s="216"/>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248"/>
      <c r="BC242" s="248"/>
      <c r="BD242" s="248"/>
      <c r="BE242" s="248"/>
      <c r="BF242" s="248"/>
      <c r="BG242" s="248"/>
      <c r="BH242" s="248"/>
      <c r="BI242" s="248"/>
      <c r="BJ242" s="248"/>
      <c r="BK242" s="248"/>
      <c r="BL242" s="248"/>
      <c r="BM242" s="248"/>
      <c r="BN242" s="248"/>
      <c r="BO242" s="248"/>
      <c r="BP242" s="248"/>
      <c r="BQ242" s="248"/>
      <c r="BR242" s="248"/>
      <c r="BS242" s="248"/>
      <c r="BT242" s="248"/>
      <c r="BU242" s="248"/>
      <c r="BV242" s="248"/>
      <c r="BW242" s="248"/>
      <c r="BX242" s="248"/>
      <c r="BY242" s="248"/>
      <c r="BZ242" s="248"/>
      <c r="CA242" s="248"/>
      <c r="CB242" s="248"/>
      <c r="CC242" s="248"/>
      <c r="CD242" s="248"/>
      <c r="CE242" s="248"/>
      <c r="CF242" s="248"/>
      <c r="CG242" s="248"/>
      <c r="CH242" s="248"/>
      <c r="CI242" s="248"/>
      <c r="CJ242" s="248"/>
      <c r="CK242" s="248"/>
      <c r="CL242" s="248"/>
      <c r="CM242" s="248"/>
      <c r="CN242" s="248"/>
      <c r="CO242" s="248"/>
      <c r="CP242" s="248"/>
      <c r="CQ242" s="248"/>
      <c r="CR242" s="248"/>
      <c r="CS242" s="248"/>
      <c r="CT242" s="248"/>
      <c r="CU242" s="248"/>
      <c r="CV242" s="248"/>
      <c r="CW242" s="248"/>
      <c r="CX242" s="248"/>
      <c r="CY242" s="248"/>
      <c r="CZ242" s="248"/>
      <c r="DA242" s="248"/>
      <c r="DB242" s="248"/>
      <c r="DC242" s="248"/>
      <c r="DD242" s="248"/>
      <c r="DE242" s="248"/>
      <c r="DF242" s="248"/>
      <c r="DG242" s="248"/>
      <c r="DH242" s="248"/>
      <c r="DI242" s="248"/>
      <c r="DJ242" s="248"/>
      <c r="DK242" s="248"/>
      <c r="DL242" s="248"/>
      <c r="DM242" s="248"/>
      <c r="DN242" s="248"/>
      <c r="DO242" s="248"/>
      <c r="DP242" s="248"/>
      <c r="DQ242" s="248"/>
      <c r="DR242" s="248"/>
      <c r="DS242" s="248"/>
      <c r="DT242" s="248"/>
      <c r="DU242" s="248"/>
      <c r="DV242" s="248"/>
      <c r="DW242" s="248"/>
      <c r="DX242" s="248"/>
      <c r="DY242" s="248"/>
      <c r="DZ242" s="248"/>
      <c r="EA242" s="248"/>
      <c r="EB242" s="248"/>
      <c r="EC242" s="248"/>
      <c r="ED242" s="248"/>
      <c r="EE242" s="248"/>
      <c r="EF242" s="248"/>
      <c r="EG242" s="248"/>
      <c r="EH242" s="248"/>
      <c r="EI242" s="248"/>
      <c r="EJ242" s="248"/>
      <c r="EK242" s="248"/>
      <c r="EL242" s="248"/>
      <c r="EM242" s="248"/>
      <c r="EN242" s="248"/>
      <c r="EO242" s="248"/>
      <c r="EP242" s="248"/>
      <c r="EQ242" s="248"/>
      <c r="ER242" s="248"/>
      <c r="ES242" s="248"/>
      <c r="ET242" s="248"/>
      <c r="EU242" s="248"/>
      <c r="EV242" s="248"/>
      <c r="EW242" s="248"/>
      <c r="EX242" s="248"/>
      <c r="EY242" s="248"/>
      <c r="EZ242" s="248"/>
      <c r="FA242" s="248"/>
      <c r="FB242" s="248"/>
      <c r="FC242" s="248"/>
      <c r="FD242" s="248"/>
      <c r="FE242" s="248"/>
      <c r="FF242" s="248"/>
      <c r="FG242" s="248"/>
      <c r="FH242" s="248"/>
      <c r="FI242" s="248"/>
      <c r="FJ242" s="248"/>
      <c r="FK242" s="248"/>
      <c r="FL242" s="248"/>
      <c r="FM242" s="248"/>
      <c r="FN242" s="248"/>
      <c r="FO242" s="248"/>
      <c r="FP242" s="248"/>
      <c r="FQ242" s="248"/>
      <c r="FR242" s="248"/>
      <c r="FS242" s="248"/>
      <c r="FT242" s="248"/>
      <c r="FU242" s="248"/>
      <c r="FV242" s="248"/>
      <c r="FW242" s="248"/>
      <c r="FX242" s="248"/>
      <c r="FY242" s="248"/>
      <c r="FZ242" s="248"/>
      <c r="GA242" s="248"/>
      <c r="GB242" s="248"/>
      <c r="GC242" s="248"/>
      <c r="GD242" s="248"/>
      <c r="GE242" s="248"/>
      <c r="GF242" s="248"/>
      <c r="GG242" s="248"/>
      <c r="GH242" s="248"/>
      <c r="GI242" s="248"/>
      <c r="GJ242" s="248"/>
      <c r="GK242" s="248"/>
      <c r="GL242" s="248"/>
      <c r="GM242" s="248"/>
      <c r="GN242" s="248"/>
      <c r="GO242" s="248"/>
      <c r="GP242" s="248"/>
      <c r="GQ242" s="248"/>
      <c r="GR242" s="248"/>
      <c r="GS242" s="248"/>
      <c r="GT242" s="248"/>
      <c r="GU242" s="248"/>
      <c r="GV242" s="248"/>
      <c r="GW242" s="248"/>
      <c r="GX242" s="248"/>
      <c r="GY242" s="248"/>
      <c r="GZ242" s="248"/>
      <c r="HA242" s="248"/>
      <c r="HB242" s="248"/>
      <c r="HC242" s="248"/>
      <c r="HD242" s="248"/>
      <c r="HE242" s="248"/>
      <c r="HF242" s="248"/>
      <c r="HG242" s="248"/>
      <c r="HH242" s="248"/>
      <c r="HI242" s="248"/>
      <c r="HJ242" s="248"/>
      <c r="HK242" s="248"/>
      <c r="HL242" s="248"/>
      <c r="HM242" s="248"/>
      <c r="HN242" s="248"/>
      <c r="HO242" s="248"/>
      <c r="HP242" s="248"/>
      <c r="HQ242" s="248"/>
      <c r="HR242" s="248"/>
      <c r="HS242" s="248"/>
      <c r="HT242" s="248"/>
      <c r="HU242" s="248"/>
      <c r="HV242" s="248"/>
      <c r="HW242" s="248"/>
      <c r="HX242" s="248"/>
      <c r="HY242" s="248"/>
      <c r="HZ242" s="248"/>
      <c r="IA242" s="248"/>
      <c r="IB242" s="248"/>
      <c r="IC242" s="248"/>
      <c r="ID242" s="248"/>
      <c r="IE242" s="248"/>
      <c r="IF242" s="248"/>
      <c r="IG242" s="248"/>
      <c r="IH242" s="248"/>
      <c r="II242" s="248"/>
      <c r="IJ242" s="221"/>
      <c r="IK242" s="221"/>
      <c r="IL242" s="221"/>
      <c r="IM242" s="250"/>
      <c r="IN242" s="250"/>
      <c r="IO242" s="250"/>
      <c r="IP242" s="250"/>
      <c r="IQ242" s="250"/>
      <c r="IR242" s="250"/>
      <c r="IS242" s="250"/>
      <c r="IT242" s="250"/>
      <c r="IU242" s="250"/>
      <c r="IV242" s="250"/>
      <c r="IW242" s="250"/>
      <c r="IX242" s="250"/>
      <c r="IY242" s="250"/>
      <c r="IZ242" s="250"/>
      <c r="JA242" s="250"/>
      <c r="JB242" s="250"/>
      <c r="JC242" s="250"/>
      <c r="JD242" s="250"/>
      <c r="JE242" s="250"/>
      <c r="JF242" s="250"/>
      <c r="JG242" s="250"/>
      <c r="JH242" s="250"/>
      <c r="JI242" s="250"/>
      <c r="JJ242" s="250"/>
      <c r="JK242" s="250"/>
      <c r="JL242" s="250"/>
      <c r="JM242" s="250"/>
      <c r="JN242" s="250"/>
      <c r="JO242" s="250"/>
      <c r="JP242" s="250"/>
      <c r="JQ242" s="250"/>
      <c r="JR242" s="250"/>
      <c r="JS242" s="250"/>
      <c r="JT242" s="250"/>
      <c r="JU242" s="250"/>
      <c r="JV242" s="250"/>
      <c r="JW242" s="250"/>
      <c r="JX242" s="250"/>
      <c r="JY242" s="250"/>
      <c r="JZ242" s="250"/>
      <c r="KA242" s="250"/>
      <c r="KB242" s="250"/>
      <c r="KC242" s="250"/>
      <c r="KD242" s="250"/>
      <c r="KE242" s="250"/>
      <c r="KF242" s="250"/>
      <c r="KG242" s="250"/>
      <c r="KH242" s="250"/>
      <c r="KI242" s="250"/>
      <c r="KJ242" s="250"/>
      <c r="KK242" s="250"/>
      <c r="KL242" s="250"/>
      <c r="KM242" s="250"/>
      <c r="KN242" s="250"/>
      <c r="KO242" s="250"/>
      <c r="KP242" s="250"/>
      <c r="KQ242" s="250"/>
      <c r="KR242" s="250"/>
      <c r="KS242" s="250"/>
      <c r="KT242" s="250"/>
      <c r="KU242" s="250"/>
      <c r="KV242" s="250"/>
      <c r="KW242" s="250"/>
      <c r="KX242" s="250"/>
      <c r="KY242" s="250"/>
      <c r="KZ242" s="250"/>
      <c r="LA242" s="250"/>
      <c r="LB242" s="250"/>
      <c r="LC242" s="250"/>
      <c r="LD242" s="250"/>
      <c r="LE242" s="250"/>
      <c r="LF242" s="250"/>
      <c r="LG242" s="250"/>
      <c r="LH242" s="250"/>
      <c r="LI242" s="250"/>
      <c r="LJ242" s="250"/>
      <c r="LK242" s="250"/>
      <c r="LL242" s="250"/>
      <c r="LM242" s="250"/>
      <c r="LN242" s="250"/>
      <c r="LO242" s="250"/>
      <c r="LP242" s="250"/>
      <c r="LQ242" s="250"/>
      <c r="LR242" s="250"/>
      <c r="LS242" s="250"/>
      <c r="LT242" s="250"/>
      <c r="LU242" s="250"/>
      <c r="LV242" s="250"/>
      <c r="LW242" s="250"/>
      <c r="LX242" s="250"/>
      <c r="LY242" s="250"/>
      <c r="LZ242" s="250"/>
      <c r="MA242" s="250"/>
      <c r="MB242" s="250"/>
      <c r="MC242" s="250"/>
      <c r="MD242" s="250"/>
      <c r="ME242" s="250"/>
      <c r="MF242" s="250"/>
      <c r="MG242" s="250"/>
      <c r="MH242" s="250"/>
      <c r="MI242" s="250"/>
      <c r="MJ242" s="250"/>
      <c r="MK242" s="250"/>
      <c r="ML242" s="250"/>
      <c r="MM242" s="250"/>
      <c r="MN242" s="250"/>
      <c r="MO242" s="250"/>
      <c r="MP242" s="250"/>
      <c r="MQ242" s="250"/>
      <c r="MR242" s="250"/>
      <c r="MS242" s="250"/>
      <c r="MT242" s="250"/>
      <c r="MU242" s="250"/>
      <c r="MV242" s="250"/>
      <c r="MW242" s="250"/>
      <c r="MX242" s="250"/>
      <c r="MY242" s="250"/>
      <c r="MZ242" s="250"/>
      <c r="NA242" s="250"/>
      <c r="NB242" s="250"/>
      <c r="NC242" s="250"/>
      <c r="ND242" s="250"/>
      <c r="NE242" s="250"/>
      <c r="NF242" s="250"/>
      <c r="NG242" s="250"/>
      <c r="NH242" s="250"/>
      <c r="NI242" s="250"/>
      <c r="NJ242" s="250"/>
      <c r="NK242" s="250"/>
      <c r="NL242" s="250"/>
      <c r="NM242" s="250"/>
      <c r="NN242" s="250"/>
      <c r="NO242" s="250"/>
      <c r="NP242" s="250"/>
      <c r="NQ242" s="250"/>
      <c r="NR242" s="250"/>
      <c r="NS242" s="250"/>
      <c r="NT242" s="250"/>
      <c r="NU242" s="250"/>
      <c r="NV242" s="250"/>
      <c r="NW242" s="250"/>
      <c r="NX242" s="250"/>
      <c r="NY242" s="250"/>
      <c r="NZ242" s="250"/>
      <c r="OA242" s="250"/>
      <c r="OB242" s="250"/>
      <c r="OC242" s="250"/>
      <c r="OD242" s="250"/>
      <c r="OE242" s="250"/>
      <c r="OF242" s="250"/>
      <c r="OG242" s="250"/>
      <c r="OH242" s="250"/>
      <c r="OI242" s="250"/>
      <c r="OJ242" s="250"/>
      <c r="OK242" s="250"/>
      <c r="OL242" s="250"/>
      <c r="OM242" s="250"/>
      <c r="ON242" s="250"/>
      <c r="OO242" s="250"/>
      <c r="OP242" s="250"/>
      <c r="OQ242" s="250"/>
      <c r="OR242" s="250"/>
      <c r="OS242" s="250"/>
      <c r="OT242" s="250"/>
      <c r="OU242" s="250"/>
      <c r="OV242" s="250"/>
      <c r="OW242" s="250"/>
      <c r="OX242" s="250"/>
      <c r="OY242" s="250"/>
      <c r="OZ242" s="250"/>
      <c r="PA242" s="250"/>
      <c r="PB242" s="250"/>
      <c r="PC242" s="250"/>
      <c r="PD242" s="250"/>
      <c r="PE242" s="250"/>
      <c r="PF242" s="250"/>
      <c r="PG242" s="250"/>
      <c r="PH242" s="250"/>
      <c r="PI242" s="250"/>
      <c r="PJ242" s="250"/>
      <c r="PK242" s="250"/>
      <c r="PL242" s="250"/>
      <c r="PM242" s="250"/>
      <c r="PN242" s="250"/>
      <c r="PO242" s="250"/>
      <c r="PP242" s="250"/>
      <c r="PQ242" s="250"/>
      <c r="PR242" s="250"/>
      <c r="PS242" s="250"/>
      <c r="PT242" s="250"/>
      <c r="PU242" s="250"/>
      <c r="PV242" s="250"/>
      <c r="PW242" s="250"/>
      <c r="PX242" s="250"/>
      <c r="PY242" s="250"/>
      <c r="PZ242" s="250"/>
      <c r="QA242" s="250"/>
      <c r="QB242" s="250"/>
      <c r="QC242" s="250"/>
      <c r="QD242" s="250"/>
      <c r="QE242" s="250"/>
      <c r="QF242" s="250"/>
      <c r="QG242" s="250"/>
      <c r="QH242" s="250"/>
      <c r="QI242" s="250"/>
      <c r="QJ242" s="250"/>
      <c r="QK242" s="250"/>
      <c r="QL242" s="250"/>
      <c r="QM242" s="250"/>
      <c r="QN242" s="250"/>
      <c r="QO242" s="250"/>
      <c r="QP242" s="250"/>
      <c r="QQ242" s="250"/>
      <c r="QR242" s="250"/>
      <c r="QS242" s="250"/>
      <c r="QT242" s="250"/>
      <c r="QU242" s="250"/>
      <c r="QV242" s="250"/>
      <c r="QW242" s="250"/>
      <c r="QX242" s="250"/>
      <c r="QY242" s="250"/>
      <c r="QZ242" s="250"/>
      <c r="RA242" s="250"/>
      <c r="RB242" s="250"/>
      <c r="RC242" s="250"/>
      <c r="RD242" s="250"/>
      <c r="RE242" s="250"/>
      <c r="RF242" s="250"/>
      <c r="RG242" s="250"/>
      <c r="RH242" s="250"/>
      <c r="RI242" s="250"/>
      <c r="RJ242" s="250"/>
      <c r="RK242" s="250"/>
      <c r="RL242" s="250"/>
      <c r="RM242" s="250"/>
      <c r="RN242" s="250"/>
      <c r="RO242" s="250"/>
      <c r="RP242" s="250"/>
      <c r="RQ242" s="250"/>
      <c r="RR242" s="250"/>
      <c r="RS242" s="250"/>
      <c r="RT242" s="250"/>
      <c r="RU242" s="250"/>
      <c r="RV242" s="250"/>
      <c r="RW242" s="250"/>
      <c r="RX242" s="250"/>
      <c r="RY242" s="250"/>
      <c r="RZ242" s="250"/>
      <c r="SA242" s="250"/>
      <c r="SB242" s="250"/>
      <c r="SC242" s="250"/>
      <c r="SD242" s="250"/>
      <c r="SE242" s="250"/>
      <c r="SF242" s="250"/>
      <c r="SG242" s="250"/>
      <c r="SH242" s="250"/>
      <c r="SI242" s="250"/>
      <c r="SJ242" s="250"/>
      <c r="SK242" s="250"/>
      <c r="SL242" s="250"/>
      <c r="SM242" s="250"/>
      <c r="SN242" s="250"/>
      <c r="SO242" s="250"/>
      <c r="SP242" s="250"/>
      <c r="SQ242" s="250"/>
      <c r="SR242" s="250"/>
      <c r="SS242" s="250"/>
      <c r="ST242" s="250"/>
      <c r="SU242" s="250"/>
      <c r="SV242" s="250"/>
      <c r="SW242" s="250"/>
      <c r="SX242" s="250"/>
      <c r="SY242" s="250"/>
      <c r="SZ242" s="250"/>
      <c r="TA242" s="250"/>
      <c r="TB242" s="250"/>
      <c r="TC242" s="250"/>
      <c r="TD242" s="250"/>
      <c r="TE242" s="250"/>
      <c r="TF242" s="250"/>
      <c r="TG242" s="250"/>
      <c r="TH242" s="250"/>
      <c r="TI242" s="250"/>
      <c r="TJ242" s="250"/>
      <c r="TK242" s="250"/>
      <c r="TL242" s="250"/>
      <c r="TM242" s="250"/>
      <c r="TN242" s="250"/>
      <c r="TO242" s="250"/>
      <c r="TP242" s="250"/>
      <c r="TQ242" s="250"/>
      <c r="TR242" s="250"/>
      <c r="TS242" s="250"/>
      <c r="TT242" s="250"/>
      <c r="TU242" s="250"/>
      <c r="TV242" s="250"/>
      <c r="TW242" s="250"/>
      <c r="TX242" s="250"/>
      <c r="TY242" s="250"/>
      <c r="TZ242" s="250"/>
      <c r="UA242" s="250"/>
      <c r="UB242" s="250"/>
      <c r="UC242" s="250"/>
      <c r="UD242" s="250"/>
      <c r="UE242" s="250"/>
      <c r="UF242" s="250"/>
      <c r="UG242" s="250"/>
      <c r="UH242" s="250"/>
      <c r="UI242" s="250"/>
      <c r="UJ242" s="250"/>
      <c r="UK242" s="250"/>
      <c r="UL242" s="250"/>
      <c r="UM242" s="250"/>
      <c r="UN242" s="250"/>
      <c r="UO242" s="250"/>
      <c r="UP242" s="250"/>
      <c r="UQ242" s="250"/>
      <c r="UR242" s="250"/>
      <c r="US242" s="250"/>
      <c r="UT242" s="250"/>
      <c r="UU242" s="250"/>
      <c r="UV242" s="250"/>
      <c r="UW242" s="250"/>
      <c r="UX242" s="250"/>
      <c r="UY242" s="250"/>
      <c r="UZ242" s="250"/>
      <c r="VA242" s="250"/>
      <c r="VB242" s="250"/>
      <c r="VC242" s="250"/>
      <c r="VD242" s="250"/>
      <c r="VE242" s="250"/>
      <c r="VF242" s="250"/>
      <c r="VG242" s="250"/>
      <c r="VH242" s="250"/>
      <c r="VI242" s="250"/>
      <c r="VJ242" s="250"/>
      <c r="VK242" s="250"/>
      <c r="VL242" s="250"/>
      <c r="VM242" s="250"/>
      <c r="VN242" s="250"/>
      <c r="VO242" s="250"/>
      <c r="VP242" s="250"/>
      <c r="VQ242" s="250"/>
      <c r="VR242" s="250"/>
      <c r="VS242" s="250"/>
      <c r="VT242" s="250"/>
      <c r="VU242" s="250"/>
      <c r="VV242" s="250"/>
      <c r="VW242" s="250"/>
      <c r="VX242" s="250"/>
      <c r="VY242" s="250"/>
      <c r="VZ242" s="250"/>
      <c r="WA242" s="250"/>
      <c r="WB242" s="250"/>
      <c r="WC242" s="250"/>
      <c r="WD242" s="250"/>
      <c r="WE242" s="250"/>
      <c r="WF242" s="250"/>
      <c r="WG242" s="250"/>
      <c r="WH242" s="250"/>
      <c r="WI242" s="250"/>
      <c r="WJ242" s="250"/>
      <c r="WK242" s="250"/>
      <c r="WL242" s="250"/>
      <c r="WM242" s="250"/>
      <c r="WN242" s="250"/>
      <c r="WO242" s="250"/>
      <c r="WP242" s="250"/>
      <c r="WQ242" s="250"/>
      <c r="WR242" s="250"/>
      <c r="WS242" s="250"/>
      <c r="WT242" s="250"/>
      <c r="WU242" s="250"/>
      <c r="WV242" s="250"/>
      <c r="WW242" s="250"/>
      <c r="WX242" s="250"/>
      <c r="WY242" s="250"/>
      <c r="WZ242" s="250"/>
      <c r="XA242" s="250"/>
      <c r="XB242" s="250"/>
      <c r="XC242" s="250"/>
      <c r="XD242" s="250"/>
      <c r="XE242" s="250"/>
      <c r="XF242" s="250"/>
      <c r="XG242" s="250"/>
      <c r="XH242" s="250"/>
      <c r="XI242" s="250"/>
      <c r="XJ242" s="250"/>
      <c r="XK242" s="250"/>
      <c r="XL242" s="250"/>
      <c r="XM242" s="250"/>
      <c r="XN242" s="250"/>
      <c r="XO242" s="250"/>
      <c r="XP242" s="250"/>
      <c r="XQ242" s="250"/>
      <c r="XR242" s="250"/>
      <c r="XS242" s="250"/>
      <c r="XT242" s="250"/>
      <c r="XU242" s="250"/>
      <c r="XV242" s="250"/>
      <c r="XW242" s="250"/>
      <c r="XX242" s="250"/>
      <c r="XY242" s="250"/>
      <c r="XZ242" s="250"/>
      <c r="YA242" s="250"/>
      <c r="YB242" s="250"/>
      <c r="YC242" s="250"/>
      <c r="YD242" s="250"/>
      <c r="YE242" s="250"/>
      <c r="YF242" s="250"/>
      <c r="YG242" s="250"/>
      <c r="YH242" s="250"/>
      <c r="YI242" s="250"/>
      <c r="YJ242" s="250"/>
      <c r="YK242" s="250"/>
      <c r="YL242" s="250"/>
      <c r="YM242" s="250"/>
      <c r="YN242" s="250"/>
      <c r="YO242" s="250"/>
      <c r="YP242" s="250"/>
      <c r="YQ242" s="250"/>
      <c r="YR242" s="250"/>
      <c r="YS242" s="250"/>
      <c r="YT242" s="250"/>
      <c r="YU242" s="250"/>
      <c r="YV242" s="250"/>
      <c r="YW242" s="250"/>
      <c r="YX242" s="250"/>
      <c r="YY242" s="250"/>
      <c r="YZ242" s="250"/>
      <c r="ZA242" s="250"/>
      <c r="ZB242" s="250"/>
      <c r="ZC242" s="250"/>
      <c r="ZD242" s="250"/>
      <c r="ZE242" s="250"/>
      <c r="ZF242" s="250"/>
      <c r="ZG242" s="250"/>
      <c r="ZH242" s="250"/>
      <c r="ZI242" s="250"/>
      <c r="ZJ242" s="250"/>
      <c r="ZK242" s="250"/>
      <c r="ZL242" s="250"/>
      <c r="ZM242" s="250"/>
      <c r="ZN242" s="250"/>
      <c r="ZO242" s="250"/>
      <c r="ZP242" s="250"/>
      <c r="ZQ242" s="250"/>
      <c r="ZR242" s="250"/>
      <c r="ZS242" s="250"/>
      <c r="ZT242" s="250"/>
      <c r="ZU242" s="250"/>
      <c r="ZV242" s="250"/>
      <c r="ZW242" s="250"/>
      <c r="ZX242" s="250"/>
      <c r="ZY242" s="250"/>
      <c r="ZZ242" s="250"/>
      <c r="AAA242" s="250"/>
      <c r="AAB242" s="250"/>
      <c r="AAC242" s="250"/>
      <c r="AAD242" s="250"/>
      <c r="AAE242" s="250"/>
      <c r="AAF242" s="250"/>
      <c r="AAG242" s="250"/>
      <c r="AAH242" s="250"/>
      <c r="AAI242" s="250"/>
      <c r="AAJ242" s="250"/>
      <c r="AAK242" s="250"/>
      <c r="AAL242" s="250"/>
      <c r="AAM242" s="250"/>
      <c r="AAN242" s="250"/>
      <c r="AAO242" s="250"/>
      <c r="AAP242" s="250"/>
      <c r="AAQ242" s="250"/>
      <c r="AAR242" s="250"/>
      <c r="AAS242" s="250"/>
      <c r="AAT242" s="250"/>
      <c r="AAU242" s="250"/>
      <c r="AAV242" s="250"/>
      <c r="AAW242" s="250"/>
      <c r="AAX242" s="250"/>
      <c r="AAY242" s="250"/>
      <c r="AAZ242" s="250"/>
      <c r="ABA242" s="250"/>
      <c r="ABB242" s="250"/>
      <c r="ABC242" s="250"/>
      <c r="ABD242" s="250"/>
      <c r="ABE242" s="250"/>
      <c r="ABF242" s="250"/>
      <c r="ABG242" s="250"/>
      <c r="ABH242" s="250"/>
      <c r="ABI242" s="250"/>
      <c r="ABJ242" s="250"/>
      <c r="ABK242" s="250"/>
      <c r="ABL242" s="250"/>
      <c r="ABM242" s="250"/>
      <c r="ABN242" s="250"/>
      <c r="ABO242" s="250"/>
      <c r="ABP242" s="250"/>
      <c r="ABQ242" s="250"/>
      <c r="ABR242" s="250"/>
      <c r="ABS242" s="250"/>
      <c r="ABT242" s="250"/>
      <c r="ABU242" s="250"/>
      <c r="ABV242" s="250"/>
      <c r="ABW242" s="250"/>
      <c r="ABX242" s="250"/>
      <c r="ABY242" s="250"/>
      <c r="ABZ242" s="250"/>
      <c r="ACA242" s="250"/>
      <c r="ACB242" s="250"/>
      <c r="ACC242" s="250"/>
      <c r="ACD242" s="250"/>
      <c r="ACE242" s="250"/>
      <c r="ACF242" s="250"/>
      <c r="ACG242" s="250"/>
      <c r="ACH242" s="250"/>
      <c r="ACI242" s="250"/>
      <c r="ACJ242" s="250"/>
      <c r="ACK242" s="250"/>
      <c r="ACL242" s="250"/>
      <c r="ACM242" s="250"/>
      <c r="ACN242" s="250"/>
      <c r="ACO242" s="250"/>
      <c r="ACP242" s="250"/>
      <c r="ACQ242" s="250"/>
      <c r="ACR242" s="250"/>
      <c r="ACS242" s="250"/>
      <c r="ACT242" s="250"/>
      <c r="ACU242" s="250"/>
      <c r="ACV242" s="250"/>
      <c r="ACW242" s="250"/>
      <c r="ACX242" s="250"/>
      <c r="ACY242" s="250"/>
      <c r="ACZ242" s="250"/>
      <c r="ADA242" s="250"/>
      <c r="ADB242" s="250"/>
      <c r="ADC242" s="250"/>
      <c r="ADD242" s="250"/>
      <c r="ADE242" s="250"/>
      <c r="ADF242" s="250"/>
      <c r="ADG242" s="250"/>
      <c r="ADH242" s="250"/>
      <c r="ADI242" s="250"/>
      <c r="ADJ242" s="250"/>
      <c r="ADK242" s="250"/>
      <c r="ADL242" s="250"/>
      <c r="ADM242" s="250"/>
      <c r="ADN242" s="250"/>
      <c r="ADO242" s="250"/>
      <c r="ADP242" s="250"/>
      <c r="ADQ242" s="250"/>
      <c r="ADR242" s="250"/>
      <c r="ADS242" s="250"/>
      <c r="ADT242" s="250"/>
      <c r="ADU242" s="250"/>
      <c r="ADV242" s="250"/>
      <c r="ADW242" s="250"/>
      <c r="ADX242" s="250"/>
      <c r="ADY242" s="250"/>
      <c r="ADZ242" s="250"/>
      <c r="AEA242" s="250"/>
      <c r="AEB242" s="250"/>
      <c r="AEC242" s="250"/>
      <c r="AED242" s="250"/>
      <c r="AEE242" s="250"/>
      <c r="AEF242" s="250"/>
      <c r="AEG242" s="250"/>
      <c r="AEH242" s="250"/>
      <c r="AEI242" s="250"/>
      <c r="AEJ242" s="250"/>
      <c r="AEK242" s="250"/>
      <c r="AEL242" s="250"/>
      <c r="AEM242" s="250"/>
      <c r="AEN242" s="250"/>
      <c r="AEO242" s="250"/>
      <c r="AEP242" s="250"/>
      <c r="AEQ242" s="250"/>
      <c r="AER242" s="250"/>
      <c r="AES242" s="250"/>
      <c r="AET242" s="250"/>
      <c r="AEU242" s="250"/>
      <c r="AEV242" s="250"/>
      <c r="AEW242" s="250"/>
      <c r="AEX242" s="250"/>
      <c r="AEY242" s="250"/>
      <c r="AEZ242" s="250"/>
      <c r="AFA242" s="250"/>
      <c r="AFB242" s="250"/>
      <c r="AFC242" s="250"/>
      <c r="AFD242" s="250"/>
      <c r="AFE242" s="250"/>
      <c r="AFF242" s="250"/>
      <c r="AFG242" s="250"/>
      <c r="AFH242" s="250"/>
      <c r="AFI242" s="250"/>
      <c r="AFJ242" s="250"/>
      <c r="AFK242" s="250"/>
      <c r="AFL242" s="250"/>
      <c r="AFM242" s="250"/>
      <c r="AFN242" s="250"/>
      <c r="AFO242" s="250"/>
      <c r="AFP242" s="250"/>
      <c r="AFQ242" s="250"/>
      <c r="AFR242" s="250"/>
      <c r="AFS242" s="250"/>
      <c r="AFT242" s="250"/>
      <c r="AFU242" s="250"/>
      <c r="AFV242" s="250"/>
      <c r="AFW242" s="250"/>
      <c r="AFX242" s="250"/>
      <c r="AFY242" s="250"/>
      <c r="AFZ242" s="250"/>
      <c r="AGA242" s="250"/>
      <c r="AGB242" s="250"/>
      <c r="AGC242" s="250"/>
      <c r="AGD242" s="250"/>
      <c r="AGE242" s="250"/>
      <c r="AGF242" s="250"/>
      <c r="AGG242" s="250"/>
      <c r="AGH242" s="250"/>
      <c r="AGI242" s="250"/>
      <c r="AGJ242" s="250"/>
      <c r="AGK242" s="250"/>
      <c r="AGL242" s="250"/>
      <c r="AGM242" s="250"/>
      <c r="AGN242" s="250"/>
      <c r="AGO242" s="250"/>
      <c r="AGP242" s="250"/>
      <c r="AGQ242" s="250"/>
      <c r="AGR242" s="250"/>
      <c r="AGS242" s="250"/>
      <c r="AGT242" s="250"/>
      <c r="AGU242" s="250"/>
      <c r="AGV242" s="250"/>
      <c r="AGW242" s="250"/>
      <c r="AGX242" s="250"/>
      <c r="AGY242" s="250"/>
      <c r="AGZ242" s="250"/>
      <c r="AHA242" s="250"/>
      <c r="AHB242" s="250"/>
      <c r="AHC242" s="250"/>
      <c r="AHD242" s="250"/>
      <c r="AHE242" s="250"/>
      <c r="AHF242" s="250"/>
      <c r="AHG242" s="250"/>
      <c r="AHH242" s="250"/>
      <c r="AHI242" s="250"/>
      <c r="AHJ242" s="250"/>
      <c r="AHK242" s="250"/>
      <c r="AHL242" s="250"/>
      <c r="AHM242" s="250"/>
      <c r="AHN242" s="250"/>
      <c r="AHO242" s="250"/>
      <c r="AHP242" s="250"/>
      <c r="AHQ242" s="250"/>
      <c r="AHR242" s="250"/>
      <c r="AHS242" s="250"/>
      <c r="AHT242" s="250"/>
      <c r="AHU242" s="250"/>
      <c r="AHV242" s="250"/>
      <c r="AHW242" s="250"/>
      <c r="AHX242" s="250"/>
      <c r="AHY242" s="250"/>
      <c r="AHZ242" s="250"/>
      <c r="AIA242" s="250"/>
      <c r="AIB242" s="250"/>
      <c r="AIC242" s="250"/>
      <c r="AID242" s="250"/>
      <c r="AIE242" s="250"/>
      <c r="AIF242" s="250"/>
      <c r="AIG242" s="250"/>
      <c r="AIH242" s="250"/>
      <c r="AII242" s="250"/>
      <c r="AIJ242" s="250"/>
      <c r="AIK242" s="250"/>
      <c r="AIL242" s="250"/>
      <c r="AIM242" s="250"/>
      <c r="AIN242" s="250"/>
      <c r="AIO242" s="250"/>
      <c r="AIP242" s="250"/>
      <c r="AIQ242" s="250"/>
      <c r="AIR242" s="250"/>
      <c r="AIS242" s="250"/>
      <c r="AIT242" s="250"/>
      <c r="AIU242" s="250"/>
      <c r="AIV242" s="250"/>
      <c r="AIW242" s="250"/>
      <c r="AIX242" s="250"/>
      <c r="AIY242" s="250"/>
      <c r="AIZ242" s="250"/>
      <c r="AJA242" s="250"/>
      <c r="AJB242" s="250"/>
      <c r="AJC242" s="250"/>
      <c r="AJD242" s="250"/>
      <c r="AJE242" s="250"/>
      <c r="AJF242" s="250"/>
      <c r="AJG242" s="250"/>
      <c r="AJH242" s="250"/>
      <c r="AJI242" s="250"/>
      <c r="AJJ242" s="250"/>
      <c r="AJK242" s="250"/>
      <c r="AJL242" s="250"/>
      <c r="AJM242" s="250"/>
      <c r="AJN242" s="250"/>
      <c r="AJO242" s="250"/>
      <c r="AJP242" s="250"/>
      <c r="AJQ242" s="250"/>
      <c r="AJR242" s="250"/>
      <c r="AJS242" s="250"/>
      <c r="AJT242" s="250"/>
      <c r="AJU242" s="250"/>
      <c r="AJV242" s="250"/>
      <c r="AJW242" s="250"/>
      <c r="AJX242" s="250"/>
      <c r="AJY242" s="250"/>
      <c r="AJZ242" s="250"/>
      <c r="AKA242" s="250"/>
      <c r="AKB242" s="250"/>
      <c r="AKC242" s="250"/>
      <c r="AKD242" s="250"/>
      <c r="AKE242" s="250"/>
      <c r="AKF242" s="250"/>
      <c r="AKG242" s="250"/>
      <c r="AKH242" s="250"/>
      <c r="AKI242" s="250"/>
      <c r="AKJ242" s="250"/>
      <c r="AKK242" s="250"/>
      <c r="AKL242" s="250"/>
      <c r="AKM242" s="250"/>
      <c r="AKN242" s="250"/>
      <c r="AKO242" s="250"/>
      <c r="AKP242" s="250"/>
      <c r="AKQ242" s="250"/>
      <c r="AKR242" s="250"/>
      <c r="AKS242" s="250"/>
      <c r="AKT242" s="250"/>
      <c r="AKU242" s="250"/>
      <c r="AKV242" s="250"/>
      <c r="AKW242" s="250"/>
      <c r="AKX242" s="250"/>
      <c r="AKY242" s="250"/>
      <c r="AKZ242" s="250"/>
      <c r="ALA242" s="250"/>
      <c r="ALB242" s="250"/>
      <c r="ALC242" s="250"/>
      <c r="ALD242" s="250"/>
      <c r="ALE242" s="250"/>
      <c r="ALF242" s="250"/>
      <c r="ALG242" s="250"/>
      <c r="ALH242" s="250"/>
      <c r="ALI242" s="250"/>
      <c r="ALJ242" s="250"/>
      <c r="ALK242" s="250"/>
      <c r="ALL242" s="250"/>
      <c r="ALM242" s="250"/>
      <c r="ALN242" s="250"/>
      <c r="ALO242" s="250"/>
      <c r="ALP242" s="250"/>
      <c r="ALQ242" s="250"/>
      <c r="ALR242" s="250"/>
      <c r="ALS242" s="250"/>
      <c r="ALT242" s="250"/>
      <c r="ALU242" s="250"/>
      <c r="ALV242" s="250"/>
      <c r="ALW242" s="250"/>
      <c r="ALX242" s="250"/>
      <c r="ALY242" s="250"/>
      <c r="ALZ242" s="250"/>
      <c r="AMA242" s="250"/>
      <c r="AMB242" s="250"/>
      <c r="AMC242" s="250"/>
      <c r="AMD242" s="250"/>
      <c r="AME242" s="250"/>
      <c r="AMF242" s="250"/>
      <c r="AMG242" s="250"/>
      <c r="AMH242" s="250"/>
      <c r="AMI242" s="250"/>
      <c r="AMJ242" s="250"/>
      <c r="AMK242" s="250"/>
      <c r="AML242" s="250"/>
      <c r="AMM242" s="250"/>
      <c r="AMN242" s="250"/>
      <c r="AMO242" s="250"/>
      <c r="AMP242" s="250"/>
      <c r="AMQ242" s="250"/>
      <c r="AMR242" s="250"/>
      <c r="AMS242" s="250"/>
      <c r="AMT242" s="250"/>
      <c r="AMU242" s="250"/>
      <c r="AMV242" s="250"/>
      <c r="AMW242" s="250"/>
      <c r="AMX242" s="250"/>
      <c r="AMY242" s="250"/>
      <c r="AMZ242" s="250"/>
      <c r="ANA242" s="250"/>
      <c r="ANB242" s="250"/>
      <c r="ANC242" s="250"/>
      <c r="AND242" s="250"/>
      <c r="ANE242" s="250"/>
      <c r="ANF242" s="250"/>
      <c r="ANG242" s="250"/>
      <c r="ANH242" s="250"/>
      <c r="ANI242" s="250"/>
      <c r="ANJ242" s="250"/>
      <c r="ANK242" s="250"/>
      <c r="ANL242" s="250"/>
      <c r="ANM242" s="250"/>
      <c r="ANN242" s="250"/>
      <c r="ANO242" s="250"/>
      <c r="ANP242" s="250"/>
      <c r="ANQ242" s="250"/>
      <c r="ANR242" s="250"/>
      <c r="ANS242" s="250"/>
      <c r="ANT242" s="250"/>
      <c r="ANU242" s="250"/>
      <c r="ANV242" s="250"/>
      <c r="ANW242" s="250"/>
      <c r="ANX242" s="250"/>
      <c r="ANY242" s="250"/>
      <c r="ANZ242" s="250"/>
      <c r="AOA242" s="250"/>
      <c r="AOB242" s="250"/>
      <c r="AOC242" s="250"/>
      <c r="AOD242" s="250"/>
      <c r="AOE242" s="250"/>
      <c r="AOF242" s="250"/>
      <c r="AOG242" s="250"/>
      <c r="AOH242" s="250"/>
      <c r="AOI242" s="250"/>
      <c r="AOJ242" s="250"/>
      <c r="AOK242" s="250"/>
      <c r="AOL242" s="250"/>
      <c r="AOM242" s="250"/>
      <c r="AON242" s="250"/>
      <c r="AOO242" s="250"/>
      <c r="AOP242" s="250"/>
      <c r="AOQ242" s="250"/>
      <c r="AOR242" s="250"/>
      <c r="AOS242" s="250"/>
      <c r="AOT242" s="250"/>
      <c r="AOU242" s="250"/>
      <c r="AOV242" s="250"/>
      <c r="AOW242" s="250"/>
      <c r="AOX242" s="250"/>
      <c r="AOY242" s="250"/>
      <c r="AOZ242" s="250"/>
      <c r="APA242" s="250"/>
      <c r="APB242" s="250"/>
      <c r="APC242" s="250"/>
      <c r="APD242" s="250"/>
      <c r="APE242" s="250"/>
      <c r="APF242" s="250"/>
      <c r="APG242" s="250"/>
      <c r="APH242" s="250"/>
      <c r="API242" s="250"/>
      <c r="APJ242" s="250"/>
      <c r="APK242" s="250"/>
      <c r="APL242" s="250"/>
      <c r="APM242" s="250"/>
      <c r="APN242" s="250"/>
      <c r="APO242" s="250"/>
      <c r="APP242" s="250"/>
      <c r="APQ242" s="250"/>
      <c r="APR242" s="250"/>
      <c r="APS242" s="250"/>
      <c r="APT242" s="250"/>
      <c r="APU242" s="250"/>
      <c r="APV242" s="250"/>
      <c r="APW242" s="250"/>
      <c r="APX242" s="250"/>
      <c r="APY242" s="250"/>
      <c r="APZ242" s="250"/>
      <c r="AQA242" s="250"/>
      <c r="AQB242" s="250"/>
      <c r="AQC242" s="250"/>
      <c r="AQD242" s="250"/>
      <c r="AQE242" s="250"/>
      <c r="AQF242" s="250"/>
      <c r="AQG242" s="250"/>
      <c r="AQH242" s="250"/>
      <c r="AQI242" s="250"/>
      <c r="AQJ242" s="250"/>
      <c r="AQK242" s="250"/>
      <c r="AQL242" s="250"/>
      <c r="AQM242" s="250"/>
      <c r="AQN242" s="250"/>
      <c r="AQO242" s="250"/>
      <c r="AQP242" s="250"/>
      <c r="AQQ242" s="250"/>
      <c r="AQR242" s="250"/>
      <c r="AQS242" s="250"/>
      <c r="AQT242" s="250"/>
      <c r="AQU242" s="250"/>
      <c r="AQV242" s="250"/>
      <c r="AQW242" s="250"/>
      <c r="AQX242" s="250"/>
      <c r="AQY242" s="250"/>
      <c r="AQZ242" s="250"/>
      <c r="ARA242" s="250"/>
      <c r="ARB242" s="250"/>
      <c r="ARC242" s="250"/>
      <c r="ARD242" s="250"/>
      <c r="ARE242" s="250"/>
      <c r="ARF242" s="250"/>
      <c r="ARG242" s="250"/>
      <c r="ARH242" s="250"/>
      <c r="ARI242" s="250"/>
      <c r="ARJ242" s="250"/>
      <c r="ARK242" s="250"/>
      <c r="ARL242" s="250"/>
      <c r="ARM242" s="250"/>
      <c r="ARN242" s="250"/>
      <c r="ARO242" s="250"/>
      <c r="ARP242" s="250"/>
      <c r="ARQ242" s="250"/>
      <c r="ARR242" s="250"/>
      <c r="ARS242" s="250"/>
      <c r="ART242" s="250"/>
      <c r="ARU242" s="250"/>
      <c r="ARV242" s="250"/>
      <c r="ARW242" s="250"/>
      <c r="ARX242" s="250"/>
      <c r="ARY242" s="250"/>
      <c r="ARZ242" s="250"/>
      <c r="ASA242" s="250"/>
      <c r="ASB242" s="250"/>
      <c r="ASC242" s="250"/>
      <c r="ASD242" s="250"/>
      <c r="ASE242" s="250"/>
      <c r="ASF242" s="250"/>
      <c r="ASG242" s="250"/>
      <c r="ASH242" s="250"/>
      <c r="ASI242" s="250"/>
      <c r="ASJ242" s="250"/>
      <c r="ASK242" s="250"/>
      <c r="ASL242" s="250"/>
      <c r="ASM242" s="250"/>
      <c r="ASN242" s="250"/>
      <c r="ASO242" s="250"/>
      <c r="ASP242" s="250"/>
      <c r="ASQ242" s="250"/>
      <c r="ASR242" s="250"/>
      <c r="ASS242" s="250"/>
      <c r="AST242" s="250"/>
      <c r="ASU242" s="250"/>
      <c r="ASV242" s="250"/>
      <c r="ASW242" s="250"/>
      <c r="ASX242" s="250"/>
      <c r="ASY242" s="250"/>
      <c r="ASZ242" s="250"/>
      <c r="ATA242" s="250"/>
      <c r="ATB242" s="250"/>
      <c r="ATC242" s="250"/>
      <c r="ATD242" s="250"/>
      <c r="ATE242" s="250"/>
      <c r="ATF242" s="250"/>
      <c r="ATG242" s="250"/>
      <c r="ATH242" s="250"/>
      <c r="ATI242" s="250"/>
      <c r="ATJ242" s="250"/>
      <c r="ATK242" s="250"/>
      <c r="ATL242" s="250"/>
      <c r="ATM242" s="250"/>
      <c r="ATN242" s="250"/>
      <c r="ATO242" s="250"/>
      <c r="ATP242" s="250"/>
      <c r="ATQ242" s="250"/>
      <c r="ATR242" s="250"/>
      <c r="ATS242" s="250"/>
      <c r="ATT242" s="250"/>
      <c r="ATU242" s="250"/>
      <c r="ATV242" s="250"/>
      <c r="ATW242" s="250"/>
      <c r="ATX242" s="250"/>
      <c r="ATY242" s="250"/>
      <c r="ATZ242" s="250"/>
      <c r="AUA242" s="250"/>
      <c r="AUB242" s="250"/>
      <c r="AUC242" s="250"/>
      <c r="AUD242" s="250"/>
      <c r="AUE242" s="250"/>
      <c r="AUF242" s="250"/>
      <c r="AUG242" s="250"/>
      <c r="AUH242" s="250"/>
      <c r="AUI242" s="250"/>
      <c r="AUJ242" s="250"/>
      <c r="AUK242" s="250"/>
      <c r="AUL242" s="250"/>
      <c r="AUM242" s="250"/>
      <c r="AUN242" s="250"/>
      <c r="AUO242" s="250"/>
      <c r="AUP242" s="250"/>
      <c r="AUQ242" s="250"/>
      <c r="AUR242" s="250"/>
      <c r="AUS242" s="250"/>
      <c r="AUT242" s="250"/>
      <c r="AUU242" s="250"/>
      <c r="AUV242" s="250"/>
      <c r="AUW242" s="250"/>
      <c r="AUX242" s="250"/>
      <c r="AUY242" s="250"/>
      <c r="AUZ242" s="250"/>
      <c r="AVA242" s="250"/>
      <c r="AVB242" s="250"/>
      <c r="AVC242" s="250"/>
      <c r="AVD242" s="250"/>
      <c r="AVE242" s="250"/>
      <c r="AVF242" s="250"/>
      <c r="AVG242" s="250"/>
      <c r="AVH242" s="250"/>
      <c r="AVI242" s="250"/>
      <c r="AVJ242" s="250"/>
      <c r="AVK242" s="250"/>
      <c r="AVL242" s="250"/>
      <c r="AVM242" s="250"/>
      <c r="AVN242" s="250"/>
      <c r="AVO242" s="250"/>
      <c r="AVP242" s="250"/>
      <c r="AVQ242" s="250"/>
      <c r="AVR242" s="250"/>
      <c r="AVS242" s="250"/>
      <c r="AVT242" s="250"/>
      <c r="AVU242" s="250"/>
      <c r="AVV242" s="250"/>
      <c r="AVW242" s="250"/>
      <c r="AVX242" s="250"/>
      <c r="AVY242" s="250"/>
      <c r="AVZ242" s="250"/>
      <c r="AWA242" s="250"/>
      <c r="AWB242" s="250"/>
      <c r="AWC242" s="250"/>
      <c r="AWD242" s="250"/>
      <c r="AWE242" s="250"/>
      <c r="AWF242" s="250"/>
      <c r="AWG242" s="250"/>
      <c r="AWH242" s="250"/>
      <c r="AWI242" s="250"/>
      <c r="AWJ242" s="250"/>
      <c r="AWK242" s="250"/>
      <c r="AWL242" s="250"/>
      <c r="AWM242" s="250"/>
      <c r="AWN242" s="250"/>
      <c r="AWO242" s="250"/>
      <c r="AWP242" s="250"/>
      <c r="AWQ242" s="250"/>
      <c r="AWR242" s="250"/>
      <c r="AWS242" s="250"/>
      <c r="AWT242" s="250"/>
      <c r="AWU242" s="250"/>
      <c r="AWV242" s="250"/>
      <c r="AWW242" s="250"/>
      <c r="AWX242" s="250"/>
      <c r="AWY242" s="250"/>
      <c r="AWZ242" s="250"/>
      <c r="AXA242" s="250"/>
      <c r="AXB242" s="250"/>
      <c r="AXC242" s="250"/>
      <c r="AXD242" s="250"/>
      <c r="AXE242" s="250"/>
      <c r="AXF242" s="250"/>
      <c r="AXG242" s="250"/>
      <c r="AXH242" s="250"/>
      <c r="AXI242" s="250"/>
      <c r="AXJ242" s="250"/>
      <c r="AXK242" s="250"/>
      <c r="AXL242" s="250"/>
      <c r="AXM242" s="250"/>
      <c r="AXN242" s="250"/>
      <c r="AXO242" s="250"/>
      <c r="AXP242" s="250"/>
      <c r="AXQ242" s="250"/>
      <c r="AXR242" s="250"/>
      <c r="AXS242" s="250"/>
      <c r="AXT242" s="250"/>
      <c r="AXU242" s="250"/>
      <c r="AXV242" s="250"/>
      <c r="AXW242" s="250"/>
      <c r="AXX242" s="250"/>
      <c r="AXY242" s="250"/>
      <c r="AXZ242" s="250"/>
      <c r="AYA242" s="250"/>
      <c r="AYB242" s="250"/>
      <c r="AYC242" s="250"/>
      <c r="AYD242" s="250"/>
      <c r="AYE242" s="250"/>
      <c r="AYF242" s="250"/>
      <c r="AYG242" s="250"/>
      <c r="AYH242" s="250"/>
      <c r="AYI242" s="250"/>
      <c r="AYJ242" s="250"/>
      <c r="AYK242" s="250"/>
      <c r="AYL242" s="250"/>
      <c r="AYM242" s="250"/>
      <c r="AYN242" s="250"/>
      <c r="AYO242" s="250"/>
      <c r="AYP242" s="250"/>
      <c r="AYQ242" s="250"/>
      <c r="AYR242" s="250"/>
      <c r="AYS242" s="250"/>
      <c r="AYT242" s="250"/>
      <c r="AYU242" s="250"/>
      <c r="AYV242" s="250"/>
      <c r="AYW242" s="250"/>
      <c r="AYX242" s="250"/>
      <c r="AYY242" s="250"/>
      <c r="AYZ242" s="250"/>
      <c r="AZA242" s="250"/>
      <c r="AZB242" s="250"/>
      <c r="AZC242" s="250"/>
      <c r="AZD242" s="250"/>
      <c r="AZE242" s="250"/>
      <c r="AZF242" s="250"/>
      <c r="AZG242" s="250"/>
      <c r="AZH242" s="250"/>
      <c r="AZI242" s="250"/>
      <c r="AZJ242" s="250"/>
      <c r="AZK242" s="250"/>
      <c r="AZL242" s="250"/>
      <c r="AZM242" s="250"/>
      <c r="AZN242" s="250"/>
      <c r="AZO242" s="250"/>
      <c r="AZP242" s="250"/>
      <c r="AZQ242" s="250"/>
      <c r="AZR242" s="250"/>
      <c r="AZS242" s="250"/>
      <c r="AZT242" s="250"/>
      <c r="AZU242" s="250"/>
      <c r="AZV242" s="250"/>
      <c r="AZW242" s="250"/>
      <c r="AZX242" s="250"/>
      <c r="AZY242" s="250"/>
      <c r="AZZ242" s="250"/>
      <c r="BAA242" s="250"/>
      <c r="BAB242" s="250"/>
      <c r="BAC242" s="250"/>
      <c r="BAD242" s="250"/>
      <c r="BAE242" s="250"/>
      <c r="BAF242" s="250"/>
      <c r="BAG242" s="250"/>
      <c r="BAH242" s="250"/>
      <c r="BAI242" s="250"/>
      <c r="BAJ242" s="250"/>
      <c r="BAK242" s="250"/>
      <c r="BAL242" s="250"/>
      <c r="BAM242" s="250"/>
      <c r="BAN242" s="250"/>
      <c r="BAO242" s="250"/>
      <c r="BAP242" s="250"/>
      <c r="BAQ242" s="250"/>
      <c r="BAR242" s="250"/>
      <c r="BAS242" s="250"/>
      <c r="BAT242" s="250"/>
      <c r="BAU242" s="250"/>
      <c r="BAV242" s="250"/>
      <c r="BAW242" s="250"/>
      <c r="BAX242" s="250"/>
      <c r="BAY242" s="250"/>
      <c r="BAZ242" s="250"/>
      <c r="BBA242" s="250"/>
      <c r="BBB242" s="250"/>
      <c r="BBC242" s="250"/>
      <c r="BBD242" s="250"/>
      <c r="BBE242" s="250"/>
      <c r="BBF242" s="250"/>
      <c r="BBG242" s="250"/>
      <c r="BBH242" s="250"/>
      <c r="BBI242" s="250"/>
      <c r="BBJ242" s="250"/>
      <c r="BBK242" s="250"/>
      <c r="BBL242" s="250"/>
      <c r="BBM242" s="250"/>
      <c r="BBN242" s="250"/>
      <c r="BBO242" s="250"/>
      <c r="BBP242" s="250"/>
      <c r="BBQ242" s="250"/>
      <c r="BBR242" s="250"/>
      <c r="BBS242" s="250"/>
      <c r="BBT242" s="250"/>
      <c r="BBU242" s="250"/>
      <c r="BBV242" s="250"/>
      <c r="BBW242" s="250"/>
      <c r="BBX242" s="250"/>
      <c r="BBY242" s="250"/>
      <c r="BBZ242" s="250"/>
      <c r="BCA242" s="250"/>
      <c r="BCB242" s="250"/>
      <c r="BCC242" s="250"/>
      <c r="BCD242" s="250"/>
      <c r="BCE242" s="250"/>
      <c r="BCF242" s="250"/>
      <c r="BCG242" s="250"/>
      <c r="BCH242" s="250"/>
      <c r="BCI242" s="250"/>
      <c r="BCJ242" s="250"/>
      <c r="BCK242" s="250"/>
      <c r="BCL242" s="250"/>
      <c r="BCM242" s="250"/>
      <c r="BCN242" s="250"/>
      <c r="BCO242" s="250"/>
      <c r="BCP242" s="250"/>
      <c r="BCQ242" s="250"/>
      <c r="BCR242" s="250"/>
      <c r="BCS242" s="250"/>
      <c r="BCT242" s="250"/>
      <c r="BCU242" s="250"/>
      <c r="BCV242" s="250"/>
      <c r="BCW242" s="250"/>
      <c r="BCX242" s="250"/>
      <c r="BCY242" s="250"/>
      <c r="BCZ242" s="250"/>
      <c r="BDA242" s="250"/>
      <c r="BDB242" s="250"/>
      <c r="BDC242" s="250"/>
      <c r="BDD242" s="250"/>
      <c r="BDE242" s="250"/>
      <c r="BDF242" s="250"/>
      <c r="BDG242" s="250"/>
      <c r="BDH242" s="250"/>
      <c r="BDI242" s="250"/>
      <c r="BDJ242" s="250"/>
      <c r="BDK242" s="250"/>
      <c r="BDL242" s="250"/>
      <c r="BDM242" s="250"/>
      <c r="BDN242" s="250"/>
      <c r="BDO242" s="250"/>
      <c r="BDP242" s="250"/>
      <c r="BDQ242" s="250"/>
      <c r="BDR242" s="250"/>
      <c r="BDS242" s="250"/>
      <c r="BDT242" s="250"/>
      <c r="BDU242" s="250"/>
      <c r="BDV242" s="250"/>
      <c r="BDW242" s="250"/>
      <c r="BDX242" s="250"/>
      <c r="BDY242" s="250"/>
      <c r="BDZ242" s="250"/>
      <c r="BEA242" s="250"/>
      <c r="BEB242" s="250"/>
      <c r="BEC242" s="250"/>
      <c r="BED242" s="250"/>
      <c r="BEE242" s="250"/>
      <c r="BEF242" s="250"/>
      <c r="BEG242" s="250"/>
      <c r="BEH242" s="250"/>
      <c r="BEI242" s="250"/>
      <c r="BEJ242" s="250"/>
      <c r="BEK242" s="250"/>
      <c r="BEL242" s="250"/>
      <c r="BEM242" s="250"/>
      <c r="BEN242" s="250"/>
      <c r="BEO242" s="250"/>
      <c r="BEP242" s="250"/>
      <c r="BEQ242" s="250"/>
      <c r="BER242" s="250"/>
      <c r="BES242" s="250"/>
      <c r="BET242" s="250"/>
      <c r="BEU242" s="250"/>
      <c r="BEV242" s="250"/>
      <c r="BEW242" s="250"/>
      <c r="BEX242" s="250"/>
      <c r="BEY242" s="250"/>
      <c r="BEZ242" s="250"/>
      <c r="BFA242" s="250"/>
      <c r="BFB242" s="250"/>
      <c r="BFC242" s="250"/>
      <c r="BFD242" s="250"/>
      <c r="BFE242" s="250"/>
      <c r="BFF242" s="250"/>
      <c r="BFG242" s="250"/>
      <c r="BFH242" s="250"/>
      <c r="BFI242" s="250"/>
      <c r="BFJ242" s="250"/>
      <c r="BFK242" s="250"/>
      <c r="BFL242" s="250"/>
      <c r="BFM242" s="250"/>
      <c r="BFN242" s="250"/>
      <c r="BFO242" s="250"/>
      <c r="BFP242" s="250"/>
      <c r="BFQ242" s="250"/>
      <c r="BFR242" s="250"/>
      <c r="BFS242" s="250"/>
      <c r="BFT242" s="250"/>
      <c r="BFU242" s="250"/>
      <c r="BFV242" s="250"/>
      <c r="BFW242" s="250"/>
      <c r="BFX242" s="250"/>
      <c r="BFY242" s="250"/>
      <c r="BFZ242" s="250"/>
      <c r="BGA242" s="250"/>
      <c r="BGB242" s="250"/>
      <c r="BGC242" s="250"/>
      <c r="BGD242" s="250"/>
      <c r="BGE242" s="250"/>
      <c r="BGF242" s="250"/>
      <c r="BGG242" s="250"/>
      <c r="BGH242" s="250"/>
      <c r="BGI242" s="250"/>
      <c r="BGJ242" s="250"/>
      <c r="BGK242" s="250"/>
      <c r="BGL242" s="250"/>
      <c r="BGM242" s="250"/>
      <c r="BGN242" s="250"/>
      <c r="BGO242" s="250"/>
      <c r="BGP242" s="250"/>
      <c r="BGQ242" s="250"/>
      <c r="BGR242" s="250"/>
      <c r="BGS242" s="250"/>
      <c r="BGT242" s="250"/>
      <c r="BGU242" s="250"/>
      <c r="BGV242" s="250"/>
      <c r="BGW242" s="250"/>
      <c r="BGX242" s="250"/>
      <c r="BGY242" s="250"/>
      <c r="BGZ242" s="250"/>
      <c r="BHA242" s="250"/>
      <c r="BHB242" s="250"/>
      <c r="BHC242" s="250"/>
      <c r="BHD242" s="250"/>
      <c r="BHE242" s="250"/>
      <c r="BHF242" s="250"/>
      <c r="BHG242" s="250"/>
      <c r="BHH242" s="250"/>
      <c r="BHI242" s="250"/>
      <c r="BHJ242" s="250"/>
      <c r="BHK242" s="250"/>
      <c r="BHL242" s="250"/>
      <c r="BHM242" s="250"/>
      <c r="BHN242" s="250"/>
      <c r="BHO242" s="250"/>
      <c r="BHP242" s="250"/>
      <c r="BHQ242" s="250"/>
      <c r="BHR242" s="250"/>
      <c r="BHS242" s="250"/>
      <c r="BHT242" s="250"/>
      <c r="BHU242" s="250"/>
      <c r="BHV242" s="250"/>
      <c r="BHW242" s="250"/>
      <c r="BHX242" s="250"/>
      <c r="BHY242" s="250"/>
      <c r="BHZ242" s="250"/>
      <c r="BIA242" s="250"/>
      <c r="BIB242" s="250"/>
      <c r="BIC242" s="250"/>
      <c r="BID242" s="250"/>
      <c r="BIE242" s="250"/>
      <c r="BIF242" s="250"/>
      <c r="BIG242" s="250"/>
      <c r="BIH242" s="250"/>
      <c r="BII242" s="250"/>
      <c r="BIJ242" s="250"/>
      <c r="BIK242" s="250"/>
      <c r="BIL242" s="250"/>
      <c r="BIM242" s="250"/>
      <c r="BIN242" s="250"/>
      <c r="BIO242" s="250"/>
      <c r="BIP242" s="250"/>
      <c r="BIQ242" s="250"/>
      <c r="BIR242" s="250"/>
      <c r="BIS242" s="250"/>
      <c r="BIT242" s="250"/>
      <c r="BIU242" s="250"/>
      <c r="BIV242" s="250"/>
      <c r="BIW242" s="250"/>
      <c r="BIX242" s="250"/>
      <c r="BIY242" s="250"/>
      <c r="BIZ242" s="250"/>
      <c r="BJA242" s="250"/>
      <c r="BJB242" s="250"/>
      <c r="BJC242" s="250"/>
      <c r="BJD242" s="250"/>
      <c r="BJE242" s="250"/>
      <c r="BJF242" s="250"/>
      <c r="BJG242" s="250"/>
      <c r="BJH242" s="250"/>
      <c r="BJI242" s="250"/>
      <c r="BJJ242" s="250"/>
      <c r="BJK242" s="250"/>
      <c r="BJL242" s="250"/>
      <c r="BJM242" s="250"/>
      <c r="BJN242" s="250"/>
      <c r="BJO242" s="250"/>
      <c r="BJP242" s="250"/>
      <c r="BJQ242" s="250"/>
      <c r="BJR242" s="250"/>
      <c r="BJS242" s="250"/>
      <c r="BJT242" s="250"/>
      <c r="BJU242" s="250"/>
      <c r="BJV242" s="250"/>
      <c r="BJW242" s="250"/>
      <c r="BJX242" s="250"/>
      <c r="BJY242" s="250"/>
      <c r="BJZ242" s="250"/>
      <c r="BKA242" s="250"/>
      <c r="BKB242" s="250"/>
      <c r="BKC242" s="250"/>
      <c r="BKD242" s="250"/>
      <c r="BKE242" s="250"/>
      <c r="BKF242" s="250"/>
      <c r="BKG242" s="250"/>
      <c r="BKH242" s="250"/>
      <c r="BKI242" s="250"/>
      <c r="BKJ242" s="250"/>
      <c r="BKK242" s="250"/>
      <c r="BKL242" s="250"/>
      <c r="BKM242" s="250"/>
      <c r="BKN242" s="250"/>
      <c r="BKO242" s="250"/>
      <c r="BKP242" s="250"/>
      <c r="BKQ242" s="250"/>
      <c r="BKR242" s="250"/>
      <c r="BKS242" s="250"/>
      <c r="BKT242" s="250"/>
      <c r="BKU242" s="250"/>
      <c r="BKV242" s="250"/>
      <c r="BKW242" s="250"/>
      <c r="BKX242" s="250"/>
      <c r="BKY242" s="250"/>
      <c r="BKZ242" s="250"/>
      <c r="BLA242" s="250"/>
      <c r="BLB242" s="250"/>
      <c r="BLC242" s="250"/>
      <c r="BLD242" s="250"/>
      <c r="BLE242" s="250"/>
      <c r="BLF242" s="250"/>
      <c r="BLG242" s="250"/>
      <c r="BLH242" s="250"/>
      <c r="BLI242" s="250"/>
      <c r="BLJ242" s="250"/>
      <c r="BLK242" s="250"/>
      <c r="BLL242" s="250"/>
      <c r="BLM242" s="250"/>
      <c r="BLN242" s="250"/>
      <c r="BLO242" s="250"/>
      <c r="BLP242" s="250"/>
      <c r="BLQ242" s="250"/>
      <c r="BLR242" s="250"/>
      <c r="BLS242" s="250"/>
      <c r="BLT242" s="250"/>
      <c r="BLU242" s="250"/>
      <c r="BLV242" s="250"/>
      <c r="BLW242" s="250"/>
      <c r="BLX242" s="250"/>
      <c r="BLY242" s="250"/>
      <c r="BLZ242" s="250"/>
      <c r="BMA242" s="250"/>
      <c r="BMB242" s="250"/>
      <c r="BMC242" s="250"/>
      <c r="BMD242" s="250"/>
      <c r="BME242" s="250"/>
      <c r="BMF242" s="250"/>
      <c r="BMG242" s="250"/>
      <c r="BMH242" s="250"/>
      <c r="BMI242" s="250"/>
      <c r="BMJ242" s="250"/>
      <c r="BMK242" s="250"/>
      <c r="BML242" s="250"/>
      <c r="BMM242" s="250"/>
      <c r="BMN242" s="250"/>
      <c r="BMO242" s="250"/>
      <c r="BMP242" s="250"/>
      <c r="BMQ242" s="250"/>
      <c r="BMR242" s="250"/>
      <c r="BMS242" s="250"/>
      <c r="BMT242" s="250"/>
      <c r="BMU242" s="250"/>
      <c r="BMV242" s="250"/>
      <c r="BMW242" s="250"/>
      <c r="BMX242" s="250"/>
      <c r="BMY242" s="250"/>
      <c r="BMZ242" s="250"/>
      <c r="BNA242" s="250"/>
      <c r="BNB242" s="250"/>
      <c r="BNC242" s="250"/>
      <c r="BND242" s="250"/>
      <c r="BNE242" s="250"/>
      <c r="BNF242" s="250"/>
      <c r="BNG242" s="250"/>
      <c r="BNH242" s="250"/>
      <c r="BNI242" s="250"/>
      <c r="BNJ242" s="250"/>
      <c r="BNK242" s="250"/>
      <c r="BNL242" s="250"/>
      <c r="BNM242" s="250"/>
      <c r="BNN242" s="250"/>
      <c r="BNO242" s="250"/>
      <c r="BNP242" s="250"/>
      <c r="BNQ242" s="250"/>
      <c r="BNR242" s="250"/>
      <c r="BNS242" s="250"/>
      <c r="BNT242" s="250"/>
      <c r="BNU242" s="250"/>
      <c r="BNV242" s="250"/>
      <c r="BNW242" s="250"/>
      <c r="BNX242" s="250"/>
      <c r="BNY242" s="250"/>
      <c r="BNZ242" s="250"/>
      <c r="BOA242" s="250"/>
      <c r="BOB242" s="250"/>
      <c r="BOC242" s="250"/>
      <c r="BOD242" s="250"/>
      <c r="BOE242" s="250"/>
      <c r="BOF242" s="250"/>
      <c r="BOG242" s="250"/>
      <c r="BOH242" s="250"/>
      <c r="BOI242" s="250"/>
      <c r="BOJ242" s="250"/>
      <c r="BOK242" s="250"/>
      <c r="BOL242" s="250"/>
      <c r="BOM242" s="250"/>
      <c r="BON242" s="250"/>
      <c r="BOO242" s="250"/>
      <c r="BOP242" s="250"/>
      <c r="BOQ242" s="250"/>
      <c r="BOR242" s="250"/>
      <c r="BOS242" s="250"/>
      <c r="BOT242" s="250"/>
      <c r="BOU242" s="250"/>
      <c r="BOV242" s="250"/>
      <c r="BOW242" s="250"/>
      <c r="BOX242" s="250"/>
      <c r="BOY242" s="250"/>
      <c r="BOZ242" s="250"/>
      <c r="BPA242" s="250"/>
      <c r="BPB242" s="250"/>
      <c r="BPC242" s="250"/>
      <c r="BPD242" s="250"/>
      <c r="BPE242" s="250"/>
      <c r="BPF242" s="250"/>
      <c r="BPG242" s="250"/>
      <c r="BPH242" s="250"/>
      <c r="BPI242" s="250"/>
      <c r="BPJ242" s="250"/>
      <c r="BPK242" s="250"/>
      <c r="BPL242" s="250"/>
      <c r="BPM242" s="250"/>
      <c r="BPN242" s="250"/>
      <c r="BPO242" s="250"/>
      <c r="BPP242" s="250"/>
      <c r="BPQ242" s="250"/>
      <c r="BPR242" s="250"/>
      <c r="BPS242" s="250"/>
      <c r="BPT242" s="250"/>
      <c r="BPU242" s="250"/>
      <c r="BPV242" s="250"/>
      <c r="BPW242" s="250"/>
      <c r="BPX242" s="250"/>
      <c r="BPY242" s="250"/>
      <c r="BPZ242" s="250"/>
      <c r="BQA242" s="250"/>
      <c r="BQB242" s="250"/>
      <c r="BQC242" s="250"/>
      <c r="BQD242" s="250"/>
      <c r="BQE242" s="250"/>
      <c r="BQF242" s="250"/>
      <c r="BQG242" s="250"/>
      <c r="BQH242" s="250"/>
      <c r="BQI242" s="250"/>
      <c r="BQJ242" s="250"/>
      <c r="BQK242" s="250"/>
      <c r="BQL242" s="250"/>
      <c r="BQM242" s="250"/>
      <c r="BQN242" s="250"/>
      <c r="BQO242" s="250"/>
      <c r="BQP242" s="250"/>
      <c r="BQQ242" s="250"/>
      <c r="BQR242" s="250"/>
      <c r="BQS242" s="250"/>
      <c r="BQT242" s="250"/>
      <c r="BQU242" s="250"/>
      <c r="BQV242" s="250"/>
      <c r="BQW242" s="250"/>
      <c r="BQX242" s="250"/>
      <c r="BQY242" s="250"/>
      <c r="BQZ242" s="250"/>
      <c r="BRA242" s="250"/>
      <c r="BRB242" s="250"/>
      <c r="BRC242" s="250"/>
      <c r="BRD242" s="250"/>
      <c r="BRE242" s="250"/>
      <c r="BRF242" s="250"/>
      <c r="BRG242" s="250"/>
      <c r="BRH242" s="250"/>
      <c r="BRI242" s="250"/>
      <c r="BRJ242" s="250"/>
      <c r="BRK242" s="250"/>
      <c r="BRL242" s="250"/>
      <c r="BRM242" s="250"/>
      <c r="BRN242" s="250"/>
      <c r="BRO242" s="250"/>
      <c r="BRP242" s="250"/>
      <c r="BRQ242" s="250"/>
      <c r="BRR242" s="250"/>
      <c r="BRS242" s="250"/>
      <c r="BRT242" s="250"/>
      <c r="BRU242" s="250"/>
      <c r="BRV242" s="250"/>
      <c r="BRW242" s="250"/>
      <c r="BRX242" s="250"/>
      <c r="BRY242" s="250"/>
      <c r="BRZ242" s="250"/>
      <c r="BSA242" s="250"/>
      <c r="BSB242" s="250"/>
      <c r="BSC242" s="250"/>
      <c r="BSD242" s="250"/>
      <c r="BSE242" s="250"/>
      <c r="BSF242" s="250"/>
      <c r="BSG242" s="250"/>
      <c r="BSH242" s="250"/>
      <c r="BSI242" s="250"/>
      <c r="BSJ242" s="250"/>
      <c r="BSK242" s="250"/>
      <c r="BSL242" s="250"/>
      <c r="BSM242" s="250"/>
      <c r="BSN242" s="250"/>
      <c r="BSO242" s="250"/>
      <c r="BSP242" s="250"/>
      <c r="BSQ242" s="250"/>
      <c r="BSR242" s="250"/>
      <c r="BSS242" s="250"/>
      <c r="BST242" s="250"/>
      <c r="BSU242" s="250"/>
      <c r="BSV242" s="250"/>
      <c r="BSW242" s="250"/>
      <c r="BSX242" s="250"/>
      <c r="BSY242" s="250"/>
      <c r="BSZ242" s="250"/>
      <c r="BTA242" s="250"/>
      <c r="BTB242" s="250"/>
      <c r="BTC242" s="250"/>
      <c r="BTD242" s="250"/>
      <c r="BTE242" s="250"/>
      <c r="BTF242" s="250"/>
      <c r="BTG242" s="250"/>
      <c r="BTH242" s="250"/>
      <c r="BTI242" s="250"/>
      <c r="BTJ242" s="250"/>
      <c r="BTK242" s="250"/>
      <c r="BTL242" s="250"/>
      <c r="BTM242" s="250"/>
      <c r="BTN242" s="250"/>
      <c r="BTO242" s="250"/>
      <c r="BTP242" s="250"/>
      <c r="BTQ242" s="250"/>
      <c r="BTR242" s="250"/>
      <c r="BTS242" s="250"/>
      <c r="BTT242" s="250"/>
      <c r="BTU242" s="250"/>
      <c r="BTV242" s="250"/>
      <c r="BTW242" s="250"/>
      <c r="BTX242" s="250"/>
      <c r="BTY242" s="250"/>
      <c r="BTZ242" s="250"/>
      <c r="BUA242" s="250"/>
      <c r="BUB242" s="250"/>
      <c r="BUC242" s="250"/>
      <c r="BUD242" s="250"/>
      <c r="BUE242" s="250"/>
      <c r="BUF242" s="250"/>
      <c r="BUG242" s="250"/>
      <c r="BUH242" s="250"/>
      <c r="BUI242" s="250"/>
      <c r="BUJ242" s="250"/>
      <c r="BUK242" s="250"/>
      <c r="BUL242" s="250"/>
      <c r="BUM242" s="250"/>
      <c r="BUN242" s="250"/>
      <c r="BUO242" s="250"/>
      <c r="BUP242" s="250"/>
      <c r="BUQ242" s="250"/>
      <c r="BUR242" s="250"/>
      <c r="BUS242" s="250"/>
      <c r="BUT242" s="250"/>
      <c r="BUU242" s="250"/>
      <c r="BUV242" s="250"/>
      <c r="BUW242" s="250"/>
      <c r="BUX242" s="250"/>
      <c r="BUY242" s="250"/>
      <c r="BUZ242" s="250"/>
      <c r="BVA242" s="250"/>
      <c r="BVB242" s="250"/>
      <c r="BVC242" s="250"/>
      <c r="BVD242" s="250"/>
      <c r="BVE242" s="250"/>
      <c r="BVF242" s="250"/>
      <c r="BVG242" s="250"/>
      <c r="BVH242" s="250"/>
      <c r="BVI242" s="250"/>
      <c r="BVJ242" s="250"/>
      <c r="BVK242" s="250"/>
      <c r="BVL242" s="250"/>
      <c r="BVM242" s="250"/>
      <c r="BVN242" s="250"/>
      <c r="BVO242" s="250"/>
      <c r="BVP242" s="250"/>
      <c r="BVQ242" s="250"/>
      <c r="BVR242" s="250"/>
      <c r="BVS242" s="250"/>
      <c r="BVT242" s="250"/>
      <c r="BVU242" s="250"/>
      <c r="BVV242" s="250"/>
      <c r="BVW242" s="250"/>
      <c r="BVX242" s="250"/>
      <c r="BVY242" s="250"/>
      <c r="BVZ242" s="250"/>
      <c r="BWA242" s="250"/>
      <c r="BWB242" s="250"/>
      <c r="BWC242" s="250"/>
      <c r="BWD242" s="250"/>
      <c r="BWE242" s="250"/>
      <c r="BWF242" s="250"/>
      <c r="BWG242" s="250"/>
      <c r="BWH242" s="250"/>
      <c r="BWI242" s="250"/>
      <c r="BWJ242" s="250"/>
      <c r="BWK242" s="250"/>
      <c r="BWL242" s="250"/>
      <c r="BWM242" s="250"/>
      <c r="BWN242" s="250"/>
      <c r="BWO242" s="250"/>
      <c r="BWP242" s="250"/>
      <c r="BWQ242" s="250"/>
      <c r="BWR242" s="250"/>
      <c r="BWS242" s="250"/>
      <c r="BWT242" s="250"/>
      <c r="BWU242" s="250"/>
      <c r="BWV242" s="250"/>
      <c r="BWW242" s="250"/>
      <c r="BWX242" s="250"/>
      <c r="BWY242" s="250"/>
      <c r="BWZ242" s="250"/>
      <c r="BXA242" s="250"/>
      <c r="BXB242" s="250"/>
      <c r="BXC242" s="250"/>
      <c r="BXD242" s="250"/>
      <c r="BXE242" s="250"/>
      <c r="BXF242" s="250"/>
      <c r="BXG242" s="250"/>
      <c r="BXH242" s="250"/>
      <c r="BXI242" s="250"/>
      <c r="BXJ242" s="250"/>
      <c r="BXK242" s="250"/>
      <c r="BXL242" s="250"/>
      <c r="BXM242" s="250"/>
      <c r="BXN242" s="250"/>
      <c r="BXO242" s="250"/>
      <c r="BXP242" s="250"/>
      <c r="BXQ242" s="250"/>
      <c r="BXR242" s="250"/>
      <c r="BXS242" s="250"/>
      <c r="BXT242" s="250"/>
      <c r="BXU242" s="250"/>
      <c r="BXV242" s="250"/>
      <c r="BXW242" s="250"/>
      <c r="BXX242" s="250"/>
      <c r="BXY242" s="250"/>
      <c r="BXZ242" s="250"/>
      <c r="BYA242" s="250"/>
      <c r="BYB242" s="250"/>
      <c r="BYC242" s="250"/>
      <c r="BYD242" s="250"/>
      <c r="BYE242" s="250"/>
      <c r="BYF242" s="250"/>
      <c r="BYG242" s="250"/>
      <c r="BYH242" s="250"/>
      <c r="BYI242" s="250"/>
      <c r="BYJ242" s="250"/>
      <c r="BYK242" s="250"/>
      <c r="BYL242" s="250"/>
      <c r="BYM242" s="250"/>
      <c r="BYN242" s="250"/>
      <c r="BYO242" s="250"/>
      <c r="BYP242" s="250"/>
      <c r="BYQ242" s="250"/>
      <c r="BYR242" s="250"/>
      <c r="BYS242" s="250"/>
      <c r="BYT242" s="250"/>
      <c r="BYU242" s="250"/>
      <c r="BYV242" s="250"/>
      <c r="BYW242" s="250"/>
      <c r="BYX242" s="250"/>
      <c r="BYY242" s="250"/>
      <c r="BYZ242" s="250"/>
      <c r="BZA242" s="250"/>
      <c r="BZB242" s="250"/>
      <c r="BZC242" s="250"/>
      <c r="BZD242" s="250"/>
      <c r="BZE242" s="250"/>
      <c r="BZF242" s="250"/>
      <c r="BZG242" s="250"/>
      <c r="BZH242" s="250"/>
      <c r="BZI242" s="250"/>
      <c r="BZJ242" s="250"/>
      <c r="BZK242" s="250"/>
      <c r="BZL242" s="250"/>
      <c r="BZM242" s="250"/>
      <c r="BZN242" s="250"/>
      <c r="BZO242" s="250"/>
      <c r="BZP242" s="250"/>
      <c r="BZQ242" s="250"/>
      <c r="BZR242" s="250"/>
      <c r="BZS242" s="250"/>
      <c r="BZT242" s="250"/>
      <c r="BZU242" s="250"/>
      <c r="BZV242" s="250"/>
      <c r="BZW242" s="250"/>
      <c r="BZX242" s="250"/>
      <c r="BZY242" s="250"/>
      <c r="BZZ242" s="250"/>
      <c r="CAA242" s="250"/>
      <c r="CAB242" s="250"/>
      <c r="CAC242" s="250"/>
      <c r="CAD242" s="250"/>
      <c r="CAE242" s="250"/>
      <c r="CAF242" s="250"/>
      <c r="CAG242" s="250"/>
      <c r="CAH242" s="250"/>
      <c r="CAI242" s="250"/>
      <c r="CAJ242" s="250"/>
      <c r="CAK242" s="250"/>
      <c r="CAL242" s="250"/>
      <c r="CAM242" s="250"/>
      <c r="CAN242" s="250"/>
      <c r="CAO242" s="250"/>
      <c r="CAP242" s="250"/>
      <c r="CAQ242" s="250"/>
      <c r="CAR242" s="250"/>
      <c r="CAS242" s="250"/>
      <c r="CAT242" s="250"/>
      <c r="CAU242" s="250"/>
      <c r="CAV242" s="250"/>
      <c r="CAW242" s="250"/>
      <c r="CAX242" s="250"/>
      <c r="CAY242" s="250"/>
      <c r="CAZ242" s="250"/>
      <c r="CBA242" s="250"/>
      <c r="CBB242" s="250"/>
      <c r="CBC242" s="250"/>
      <c r="CBD242" s="250"/>
      <c r="CBE242" s="250"/>
      <c r="CBF242" s="250"/>
      <c r="CBG242" s="250"/>
      <c r="CBH242" s="250"/>
      <c r="CBI242" s="250"/>
      <c r="CBJ242" s="250"/>
      <c r="CBK242" s="250"/>
      <c r="CBL242" s="250"/>
      <c r="CBM242" s="250"/>
      <c r="CBN242" s="250"/>
      <c r="CBO242" s="250"/>
      <c r="CBP242" s="250"/>
      <c r="CBQ242" s="250"/>
      <c r="CBR242" s="250"/>
      <c r="CBS242" s="250"/>
      <c r="CBT242" s="250"/>
      <c r="CBU242" s="250"/>
      <c r="CBV242" s="250"/>
      <c r="CBW242" s="250"/>
      <c r="CBX242" s="250"/>
      <c r="CBY242" s="250"/>
      <c r="CBZ242" s="250"/>
      <c r="CCA242" s="250"/>
      <c r="CCB242" s="250"/>
      <c r="CCC242" s="250"/>
      <c r="CCD242" s="250"/>
      <c r="CCE242" s="250"/>
      <c r="CCF242" s="250"/>
      <c r="CCG242" s="250"/>
      <c r="CCH242" s="250"/>
      <c r="CCI242" s="250"/>
      <c r="CCJ242" s="250"/>
      <c r="CCK242" s="250"/>
      <c r="CCL242" s="250"/>
      <c r="CCM242" s="250"/>
      <c r="CCN242" s="250"/>
      <c r="CCO242" s="250"/>
      <c r="CCP242" s="250"/>
      <c r="CCQ242" s="250"/>
      <c r="CCR242" s="250"/>
      <c r="CCS242" s="250"/>
      <c r="CCT242" s="250"/>
      <c r="CCU242" s="250"/>
      <c r="CCV242" s="250"/>
      <c r="CCW242" s="250"/>
      <c r="CCX242" s="250"/>
      <c r="CCY242" s="250"/>
      <c r="CCZ242" s="250"/>
      <c r="CDA242" s="250"/>
      <c r="CDB242" s="250"/>
      <c r="CDC242" s="250"/>
      <c r="CDD242" s="250"/>
      <c r="CDE242" s="250"/>
      <c r="CDF242" s="250"/>
      <c r="CDG242" s="250"/>
      <c r="CDH242" s="250"/>
      <c r="CDI242" s="250"/>
      <c r="CDJ242" s="250"/>
      <c r="CDK242" s="250"/>
      <c r="CDL242" s="250"/>
      <c r="CDM242" s="250"/>
      <c r="CDN242" s="250"/>
      <c r="CDO242" s="250"/>
      <c r="CDP242" s="250"/>
      <c r="CDQ242" s="250"/>
      <c r="CDR242" s="250"/>
      <c r="CDS242" s="250"/>
      <c r="CDT242" s="250"/>
      <c r="CDU242" s="250"/>
      <c r="CDV242" s="250"/>
      <c r="CDW242" s="250"/>
      <c r="CDX242" s="250"/>
      <c r="CDY242" s="250"/>
      <c r="CDZ242" s="250"/>
      <c r="CEA242" s="250"/>
      <c r="CEB242" s="250"/>
      <c r="CEC242" s="250"/>
      <c r="CED242" s="250"/>
      <c r="CEE242" s="250"/>
      <c r="CEF242" s="250"/>
      <c r="CEG242" s="250"/>
      <c r="CEH242" s="250"/>
      <c r="CEI242" s="250"/>
      <c r="CEJ242" s="250"/>
      <c r="CEK242" s="250"/>
      <c r="CEL242" s="250"/>
      <c r="CEM242" s="250"/>
      <c r="CEN242" s="250"/>
      <c r="CEO242" s="250"/>
      <c r="CEP242" s="250"/>
      <c r="CEQ242" s="250"/>
      <c r="CER242" s="250"/>
      <c r="CES242" s="250"/>
      <c r="CET242" s="250"/>
      <c r="CEU242" s="250"/>
      <c r="CEV242" s="250"/>
      <c r="CEW242" s="250"/>
      <c r="CEX242" s="250"/>
      <c r="CEY242" s="250"/>
      <c r="CEZ242" s="250"/>
      <c r="CFA242" s="250"/>
      <c r="CFB242" s="250"/>
      <c r="CFC242" s="250"/>
      <c r="CFD242" s="250"/>
      <c r="CFE242" s="250"/>
      <c r="CFF242" s="250"/>
      <c r="CFG242" s="250"/>
      <c r="CFH242" s="250"/>
      <c r="CFI242" s="250"/>
      <c r="CFJ242" s="250"/>
      <c r="CFK242" s="250"/>
      <c r="CFL242" s="250"/>
      <c r="CFM242" s="250"/>
      <c r="CFN242" s="250"/>
      <c r="CFO242" s="250"/>
      <c r="CFP242" s="250"/>
      <c r="CFQ242" s="250"/>
      <c r="CFR242" s="250"/>
      <c r="CFS242" s="250"/>
      <c r="CFT242" s="250"/>
      <c r="CFU242" s="250"/>
      <c r="CFV242" s="250"/>
      <c r="CFW242" s="250"/>
      <c r="CFX242" s="250"/>
      <c r="CFY242" s="250"/>
      <c r="CFZ242" s="250"/>
      <c r="CGA242" s="250"/>
      <c r="CGB242" s="250"/>
      <c r="CGC242" s="250"/>
      <c r="CGD242" s="250"/>
      <c r="CGE242" s="250"/>
      <c r="CGF242" s="250"/>
      <c r="CGG242" s="250"/>
      <c r="CGH242" s="250"/>
      <c r="CGI242" s="250"/>
      <c r="CGJ242" s="250"/>
      <c r="CGK242" s="250"/>
      <c r="CGL242" s="250"/>
      <c r="CGM242" s="250"/>
      <c r="CGN242" s="250"/>
      <c r="CGO242" s="250"/>
      <c r="CGP242" s="250"/>
      <c r="CGQ242" s="250"/>
      <c r="CGR242" s="250"/>
      <c r="CGS242" s="250"/>
      <c r="CGT242" s="250"/>
      <c r="CGU242" s="250"/>
      <c r="CGV242" s="250"/>
      <c r="CGW242" s="250"/>
      <c r="CGX242" s="250"/>
      <c r="CGY242" s="250"/>
      <c r="CGZ242" s="250"/>
      <c r="CHA242" s="250"/>
      <c r="CHB242" s="250"/>
      <c r="CHC242" s="250"/>
      <c r="CHD242" s="250"/>
      <c r="CHE242" s="250"/>
      <c r="CHF242" s="250"/>
      <c r="CHG242" s="250"/>
      <c r="CHH242" s="250"/>
      <c r="CHI242" s="250"/>
      <c r="CHJ242" s="250"/>
      <c r="CHK242" s="250"/>
      <c r="CHL242" s="250"/>
      <c r="CHM242" s="250"/>
      <c r="CHN242" s="250"/>
      <c r="CHO242" s="250"/>
      <c r="CHP242" s="250"/>
      <c r="CHQ242" s="250"/>
      <c r="CHR242" s="250"/>
      <c r="CHS242" s="250"/>
      <c r="CHT242" s="250"/>
      <c r="CHU242" s="250"/>
      <c r="CHV242" s="250"/>
      <c r="CHW242" s="250"/>
      <c r="CHX242" s="250"/>
      <c r="CHY242" s="250"/>
      <c r="CHZ242" s="250"/>
      <c r="CIA242" s="250"/>
      <c r="CIB242" s="250"/>
      <c r="CIC242" s="250"/>
      <c r="CID242" s="250"/>
      <c r="CIE242" s="250"/>
      <c r="CIF242" s="250"/>
      <c r="CIG242" s="250"/>
      <c r="CIH242" s="250"/>
      <c r="CII242" s="250"/>
      <c r="CIJ242" s="250"/>
      <c r="CIK242" s="250"/>
      <c r="CIL242" s="250"/>
      <c r="CIM242" s="250"/>
      <c r="CIN242" s="250"/>
      <c r="CIO242" s="250"/>
      <c r="CIP242" s="250"/>
      <c r="CIQ242" s="250"/>
      <c r="CIR242" s="250"/>
      <c r="CIS242" s="250"/>
      <c r="CIT242" s="250"/>
      <c r="CIU242" s="250"/>
      <c r="CIV242" s="250"/>
      <c r="CIW242" s="250"/>
      <c r="CIX242" s="250"/>
      <c r="CIY242" s="250"/>
      <c r="CIZ242" s="250"/>
      <c r="CJA242" s="250"/>
      <c r="CJB242" s="250"/>
      <c r="CJC242" s="250"/>
      <c r="CJD242" s="250"/>
      <c r="CJE242" s="250"/>
      <c r="CJF242" s="250"/>
      <c r="CJG242" s="250"/>
      <c r="CJH242" s="250"/>
      <c r="CJI242" s="250"/>
      <c r="CJJ242" s="250"/>
      <c r="CJK242" s="250"/>
      <c r="CJL242" s="250"/>
      <c r="CJM242" s="250"/>
      <c r="CJN242" s="250"/>
      <c r="CJO242" s="250"/>
      <c r="CJP242" s="250"/>
      <c r="CJQ242" s="250"/>
      <c r="CJR242" s="250"/>
      <c r="CJS242" s="250"/>
      <c r="CJT242" s="250"/>
      <c r="CJU242" s="250"/>
      <c r="CJV242" s="250"/>
      <c r="CJW242" s="250"/>
      <c r="CJX242" s="250"/>
      <c r="CJY242" s="250"/>
      <c r="CJZ242" s="250"/>
      <c r="CKA242" s="250"/>
      <c r="CKB242" s="250"/>
      <c r="CKC242" s="250"/>
      <c r="CKD242" s="250"/>
      <c r="CKE242" s="250"/>
      <c r="CKF242" s="250"/>
      <c r="CKG242" s="250"/>
      <c r="CKH242" s="250"/>
      <c r="CKI242" s="250"/>
      <c r="CKJ242" s="250"/>
      <c r="CKK242" s="250"/>
      <c r="CKL242" s="250"/>
      <c r="CKM242" s="250"/>
      <c r="CKN242" s="250"/>
      <c r="CKO242" s="250"/>
      <c r="CKP242" s="250"/>
      <c r="CKQ242" s="250"/>
      <c r="CKR242" s="250"/>
      <c r="CKS242" s="250"/>
      <c r="CKT242" s="250"/>
      <c r="CKU242" s="250"/>
      <c r="CKV242" s="250"/>
      <c r="CKW242" s="250"/>
      <c r="CKX242" s="250"/>
      <c r="CKY242" s="250"/>
      <c r="CKZ242" s="250"/>
      <c r="CLA242" s="250"/>
      <c r="CLB242" s="250"/>
      <c r="CLC242" s="250"/>
      <c r="CLD242" s="250"/>
      <c r="CLE242" s="250"/>
      <c r="CLF242" s="250"/>
      <c r="CLG242" s="250"/>
      <c r="CLH242" s="250"/>
      <c r="CLI242" s="250"/>
      <c r="CLJ242" s="250"/>
      <c r="CLK242" s="250"/>
      <c r="CLL242" s="250"/>
      <c r="CLM242" s="250"/>
      <c r="CLN242" s="250"/>
      <c r="CLO242" s="250"/>
      <c r="CLP242" s="250"/>
      <c r="CLQ242" s="250"/>
      <c r="CLR242" s="250"/>
      <c r="CLS242" s="250"/>
      <c r="CLT242" s="250"/>
      <c r="CLU242" s="250"/>
      <c r="CLV242" s="250"/>
      <c r="CLW242" s="250"/>
      <c r="CLX242" s="250"/>
      <c r="CLY242" s="250"/>
      <c r="CLZ242" s="250"/>
      <c r="CMA242" s="250"/>
      <c r="CMB242" s="250"/>
      <c r="CMC242" s="250"/>
      <c r="CMD242" s="250"/>
      <c r="CME242" s="250"/>
      <c r="CMF242" s="250"/>
      <c r="CMG242" s="250"/>
      <c r="CMH242" s="250"/>
      <c r="CMI242" s="250"/>
      <c r="CMJ242" s="250"/>
      <c r="CMK242" s="250"/>
      <c r="CML242" s="250"/>
      <c r="CMM242" s="250"/>
      <c r="CMN242" s="250"/>
      <c r="CMO242" s="250"/>
      <c r="CMP242" s="250"/>
      <c r="CMQ242" s="250"/>
      <c r="CMR242" s="250"/>
      <c r="CMS242" s="250"/>
      <c r="CMT242" s="250"/>
      <c r="CMU242" s="250"/>
      <c r="CMV242" s="250"/>
      <c r="CMW242" s="250"/>
      <c r="CMX242" s="250"/>
      <c r="CMY242" s="250"/>
      <c r="CMZ242" s="250"/>
      <c r="CNA242" s="250"/>
      <c r="CNB242" s="250"/>
      <c r="CNC242" s="250"/>
      <c r="CND242" s="250"/>
      <c r="CNE242" s="250"/>
      <c r="CNF242" s="250"/>
      <c r="CNG242" s="250"/>
      <c r="CNH242" s="250"/>
      <c r="CNI242" s="250"/>
      <c r="CNJ242" s="250"/>
      <c r="CNK242" s="250"/>
      <c r="CNL242" s="250"/>
      <c r="CNM242" s="250"/>
      <c r="CNN242" s="250"/>
      <c r="CNO242" s="250"/>
      <c r="CNP242" s="250"/>
      <c r="CNQ242" s="250"/>
      <c r="CNR242" s="250"/>
      <c r="CNS242" s="250"/>
      <c r="CNT242" s="250"/>
      <c r="CNU242" s="250"/>
      <c r="CNV242" s="250"/>
      <c r="CNW242" s="250"/>
      <c r="CNX242" s="250"/>
      <c r="CNY242" s="250"/>
      <c r="CNZ242" s="250"/>
      <c r="COA242" s="250"/>
      <c r="COB242" s="250"/>
      <c r="COC242" s="250"/>
      <c r="COD242" s="250"/>
      <c r="COE242" s="250"/>
      <c r="COF242" s="250"/>
      <c r="COG242" s="250"/>
      <c r="COH242" s="250"/>
      <c r="COI242" s="250"/>
      <c r="COJ242" s="250"/>
      <c r="COK242" s="250"/>
      <c r="COL242" s="250"/>
      <c r="COM242" s="250"/>
      <c r="CON242" s="250"/>
      <c r="COO242" s="250"/>
      <c r="COP242" s="250"/>
      <c r="COQ242" s="250"/>
      <c r="COR242" s="250"/>
      <c r="COS242" s="250"/>
      <c r="COT242" s="250"/>
      <c r="COU242" s="250"/>
      <c r="COV242" s="250"/>
      <c r="COW242" s="250"/>
      <c r="COX242" s="250"/>
      <c r="COY242" s="250"/>
      <c r="COZ242" s="250"/>
      <c r="CPA242" s="250"/>
      <c r="CPB242" s="250"/>
      <c r="CPC242" s="250"/>
      <c r="CPD242" s="250"/>
      <c r="CPE242" s="250"/>
      <c r="CPF242" s="250"/>
      <c r="CPG242" s="250"/>
      <c r="CPH242" s="250"/>
      <c r="CPI242" s="250"/>
      <c r="CPJ242" s="250"/>
      <c r="CPK242" s="250"/>
      <c r="CPL242" s="250"/>
      <c r="CPM242" s="250"/>
      <c r="CPN242" s="250"/>
      <c r="CPO242" s="250"/>
      <c r="CPP242" s="250"/>
      <c r="CPQ242" s="250"/>
      <c r="CPR242" s="250"/>
      <c r="CPS242" s="250"/>
      <c r="CPT242" s="250"/>
      <c r="CPU242" s="250"/>
      <c r="CPV242" s="250"/>
      <c r="CPW242" s="250"/>
      <c r="CPX242" s="250"/>
      <c r="CPY242" s="250"/>
      <c r="CPZ242" s="250"/>
      <c r="CQA242" s="250"/>
      <c r="CQB242" s="250"/>
      <c r="CQC242" s="250"/>
      <c r="CQD242" s="250"/>
      <c r="CQE242" s="250"/>
      <c r="CQF242" s="250"/>
      <c r="CQG242" s="250"/>
      <c r="CQH242" s="250"/>
      <c r="CQI242" s="250"/>
      <c r="CQJ242" s="250"/>
      <c r="CQK242" s="250"/>
      <c r="CQL242" s="250"/>
      <c r="CQM242" s="250"/>
      <c r="CQN242" s="250"/>
      <c r="CQO242" s="250"/>
      <c r="CQP242" s="250"/>
      <c r="CQQ242" s="250"/>
      <c r="CQR242" s="250"/>
      <c r="CQS242" s="250"/>
      <c r="CQT242" s="250"/>
      <c r="CQU242" s="250"/>
      <c r="CQV242" s="250"/>
      <c r="CQW242" s="250"/>
      <c r="CQX242" s="250"/>
      <c r="CQY242" s="250"/>
      <c r="CQZ242" s="250"/>
      <c r="CRA242" s="250"/>
      <c r="CRB242" s="250"/>
      <c r="CRC242" s="250"/>
      <c r="CRD242" s="250"/>
      <c r="CRE242" s="250"/>
      <c r="CRF242" s="250"/>
      <c r="CRG242" s="250"/>
      <c r="CRH242" s="250"/>
      <c r="CRI242" s="250"/>
      <c r="CRJ242" s="250"/>
      <c r="CRK242" s="250"/>
      <c r="CRL242" s="250"/>
      <c r="CRM242" s="250"/>
      <c r="CRN242" s="250"/>
      <c r="CRO242" s="250"/>
      <c r="CRP242" s="250"/>
      <c r="CRQ242" s="250"/>
      <c r="CRR242" s="250"/>
      <c r="CRS242" s="250"/>
      <c r="CRT242" s="250"/>
      <c r="CRU242" s="250"/>
      <c r="CRV242" s="250"/>
      <c r="CRW242" s="250"/>
      <c r="CRX242" s="250"/>
      <c r="CRY242" s="250"/>
      <c r="CRZ242" s="250"/>
      <c r="CSA242" s="250"/>
      <c r="CSB242" s="250"/>
      <c r="CSC242" s="250"/>
      <c r="CSD242" s="250"/>
      <c r="CSE242" s="250"/>
      <c r="CSF242" s="250"/>
      <c r="CSG242" s="250"/>
      <c r="CSH242" s="250"/>
      <c r="CSI242" s="250"/>
      <c r="CSJ242" s="250"/>
      <c r="CSK242" s="250"/>
      <c r="CSL242" s="250"/>
      <c r="CSM242" s="250"/>
      <c r="CSN242" s="250"/>
      <c r="CSO242" s="250"/>
      <c r="CSP242" s="250"/>
      <c r="CSQ242" s="250"/>
      <c r="CSR242" s="250"/>
      <c r="CSS242" s="250"/>
      <c r="CST242" s="250"/>
      <c r="CSU242" s="250"/>
      <c r="CSV242" s="250"/>
      <c r="CSW242" s="250"/>
      <c r="CSX242" s="250"/>
      <c r="CSY242" s="250"/>
      <c r="CSZ242" s="250"/>
      <c r="CTA242" s="250"/>
      <c r="CTB242" s="250"/>
      <c r="CTC242" s="250"/>
      <c r="CTD242" s="250"/>
      <c r="CTE242" s="250"/>
      <c r="CTF242" s="250"/>
      <c r="CTG242" s="250"/>
      <c r="CTH242" s="250"/>
      <c r="CTI242" s="250"/>
      <c r="CTJ242" s="250"/>
      <c r="CTK242" s="250"/>
      <c r="CTL242" s="250"/>
      <c r="CTM242" s="250"/>
      <c r="CTN242" s="250"/>
      <c r="CTO242" s="250"/>
      <c r="CTP242" s="250"/>
      <c r="CTQ242" s="250"/>
      <c r="CTR242" s="250"/>
      <c r="CTS242" s="250"/>
      <c r="CTT242" s="250"/>
      <c r="CTU242" s="250"/>
      <c r="CTV242" s="250"/>
      <c r="CTW242" s="250"/>
      <c r="CTX242" s="250"/>
      <c r="CTY242" s="250"/>
      <c r="CTZ242" s="250"/>
      <c r="CUA242" s="250"/>
      <c r="CUB242" s="250"/>
      <c r="CUC242" s="250"/>
      <c r="CUD242" s="250"/>
      <c r="CUE242" s="250"/>
      <c r="CUF242" s="250"/>
      <c r="CUG242" s="250"/>
      <c r="CUH242" s="250"/>
      <c r="CUI242" s="250"/>
      <c r="CUJ242" s="250"/>
      <c r="CUK242" s="250"/>
      <c r="CUL242" s="250"/>
      <c r="CUM242" s="250"/>
      <c r="CUN242" s="250"/>
      <c r="CUO242" s="250"/>
      <c r="CUP242" s="250"/>
      <c r="CUQ242" s="250"/>
      <c r="CUR242" s="250"/>
      <c r="CUS242" s="250"/>
      <c r="CUT242" s="250"/>
      <c r="CUU242" s="250"/>
      <c r="CUV242" s="250"/>
      <c r="CUW242" s="250"/>
      <c r="CUX242" s="250"/>
      <c r="CUY242" s="250"/>
      <c r="CUZ242" s="250"/>
      <c r="CVA242" s="250"/>
      <c r="CVB242" s="250"/>
      <c r="CVC242" s="250"/>
      <c r="CVD242" s="250"/>
      <c r="CVE242" s="250"/>
      <c r="CVF242" s="250"/>
      <c r="CVG242" s="250"/>
      <c r="CVH242" s="250"/>
      <c r="CVI242" s="250"/>
      <c r="CVJ242" s="250"/>
      <c r="CVK242" s="250"/>
      <c r="CVL242" s="250"/>
      <c r="CVM242" s="250"/>
      <c r="CVN242" s="250"/>
      <c r="CVO242" s="250"/>
      <c r="CVP242" s="250"/>
      <c r="CVQ242" s="250"/>
      <c r="CVR242" s="250"/>
      <c r="CVS242" s="250"/>
      <c r="CVT242" s="250"/>
      <c r="CVU242" s="250"/>
      <c r="CVV242" s="250"/>
      <c r="CVW242" s="250"/>
      <c r="CVX242" s="250"/>
      <c r="CVY242" s="250"/>
      <c r="CVZ242" s="250"/>
      <c r="CWA242" s="250"/>
      <c r="CWB242" s="250"/>
      <c r="CWC242" s="250"/>
      <c r="CWD242" s="250"/>
      <c r="CWE242" s="250"/>
      <c r="CWF242" s="250"/>
      <c r="CWG242" s="250"/>
      <c r="CWH242" s="250"/>
      <c r="CWI242" s="250"/>
      <c r="CWJ242" s="250"/>
      <c r="CWK242" s="250"/>
      <c r="CWL242" s="250"/>
      <c r="CWM242" s="250"/>
      <c r="CWN242" s="250"/>
      <c r="CWO242" s="250"/>
      <c r="CWP242" s="250"/>
      <c r="CWQ242" s="250"/>
      <c r="CWR242" s="250"/>
      <c r="CWS242" s="250"/>
      <c r="CWT242" s="250"/>
      <c r="CWU242" s="250"/>
      <c r="CWV242" s="250"/>
      <c r="CWW242" s="250"/>
      <c r="CWX242" s="250"/>
      <c r="CWY242" s="250"/>
      <c r="CWZ242" s="250"/>
      <c r="CXA242" s="250"/>
      <c r="CXB242" s="250"/>
      <c r="CXC242" s="250"/>
      <c r="CXD242" s="250"/>
      <c r="CXE242" s="250"/>
      <c r="CXF242" s="250"/>
      <c r="CXG242" s="250"/>
      <c r="CXH242" s="250"/>
      <c r="CXI242" s="250"/>
      <c r="CXJ242" s="250"/>
      <c r="CXK242" s="250"/>
      <c r="CXL242" s="250"/>
      <c r="CXM242" s="250"/>
      <c r="CXN242" s="250"/>
      <c r="CXO242" s="250"/>
      <c r="CXP242" s="250"/>
      <c r="CXQ242" s="250"/>
      <c r="CXR242" s="250"/>
      <c r="CXS242" s="250"/>
      <c r="CXT242" s="250"/>
      <c r="CXU242" s="250"/>
      <c r="CXV242" s="250"/>
      <c r="CXW242" s="250"/>
      <c r="CXX242" s="250"/>
      <c r="CXY242" s="250"/>
      <c r="CXZ242" s="250"/>
      <c r="CYA242" s="250"/>
      <c r="CYB242" s="250"/>
      <c r="CYC242" s="250"/>
      <c r="CYD242" s="250"/>
      <c r="CYE242" s="250"/>
      <c r="CYF242" s="250"/>
      <c r="CYG242" s="250"/>
      <c r="CYH242" s="250"/>
      <c r="CYI242" s="250"/>
      <c r="CYJ242" s="250"/>
      <c r="CYK242" s="250"/>
      <c r="CYL242" s="250"/>
      <c r="CYM242" s="250"/>
      <c r="CYN242" s="250"/>
      <c r="CYO242" s="250"/>
      <c r="CYP242" s="250"/>
      <c r="CYQ242" s="250"/>
      <c r="CYR242" s="250"/>
      <c r="CYS242" s="250"/>
      <c r="CYT242" s="250"/>
      <c r="CYU242" s="250"/>
      <c r="CYV242" s="250"/>
      <c r="CYW242" s="250"/>
      <c r="CYX242" s="250"/>
      <c r="CYY242" s="250"/>
      <c r="CYZ242" s="250"/>
      <c r="CZA242" s="250"/>
      <c r="CZB242" s="250"/>
      <c r="CZC242" s="250"/>
      <c r="CZD242" s="250"/>
      <c r="CZE242" s="250"/>
      <c r="CZF242" s="250"/>
      <c r="CZG242" s="250"/>
      <c r="CZH242" s="250"/>
      <c r="CZI242" s="250"/>
      <c r="CZJ242" s="250"/>
      <c r="CZK242" s="250"/>
      <c r="CZL242" s="250"/>
      <c r="CZM242" s="250"/>
      <c r="CZN242" s="250"/>
      <c r="CZO242" s="250"/>
      <c r="CZP242" s="250"/>
      <c r="CZQ242" s="250"/>
      <c r="CZR242" s="250"/>
      <c r="CZS242" s="250"/>
      <c r="CZT242" s="250"/>
      <c r="CZU242" s="250"/>
      <c r="CZV242" s="250"/>
      <c r="CZW242" s="250"/>
      <c r="CZX242" s="250"/>
      <c r="CZY242" s="250"/>
      <c r="CZZ242" s="250"/>
      <c r="DAA242" s="250"/>
      <c r="DAB242" s="250"/>
      <c r="DAC242" s="250"/>
      <c r="DAD242" s="250"/>
      <c r="DAE242" s="250"/>
      <c r="DAF242" s="250"/>
      <c r="DAG242" s="250"/>
      <c r="DAH242" s="250"/>
      <c r="DAI242" s="250"/>
      <c r="DAJ242" s="250"/>
      <c r="DAK242" s="250"/>
      <c r="DAL242" s="250"/>
      <c r="DAM242" s="250"/>
      <c r="DAN242" s="250"/>
      <c r="DAO242" s="250"/>
      <c r="DAP242" s="250"/>
      <c r="DAQ242" s="250"/>
      <c r="DAR242" s="250"/>
      <c r="DAS242" s="250"/>
      <c r="DAT242" s="250"/>
      <c r="DAU242" s="250"/>
      <c r="DAV242" s="250"/>
      <c r="DAW242" s="250"/>
      <c r="DAX242" s="250"/>
      <c r="DAY242" s="250"/>
      <c r="DAZ242" s="250"/>
      <c r="DBA242" s="250"/>
      <c r="DBB242" s="250"/>
      <c r="DBC242" s="250"/>
      <c r="DBD242" s="250"/>
      <c r="DBE242" s="250"/>
      <c r="DBF242" s="250"/>
      <c r="DBG242" s="250"/>
      <c r="DBH242" s="250"/>
      <c r="DBI242" s="250"/>
      <c r="DBJ242" s="250"/>
      <c r="DBK242" s="250"/>
      <c r="DBL242" s="250"/>
      <c r="DBM242" s="250"/>
      <c r="DBN242" s="250"/>
      <c r="DBO242" s="250"/>
      <c r="DBP242" s="250"/>
      <c r="DBQ242" s="250"/>
      <c r="DBR242" s="250"/>
      <c r="DBS242" s="250"/>
      <c r="DBT242" s="250"/>
      <c r="DBU242" s="250"/>
      <c r="DBV242" s="250"/>
      <c r="DBW242" s="250"/>
      <c r="DBX242" s="250"/>
      <c r="DBY242" s="250"/>
      <c r="DBZ242" s="250"/>
      <c r="DCA242" s="250"/>
      <c r="DCB242" s="250"/>
      <c r="DCC242" s="250"/>
      <c r="DCD242" s="250"/>
      <c r="DCE242" s="250"/>
      <c r="DCF242" s="250"/>
      <c r="DCG242" s="250"/>
      <c r="DCH242" s="250"/>
      <c r="DCI242" s="250"/>
      <c r="DCJ242" s="250"/>
      <c r="DCK242" s="250"/>
      <c r="DCL242" s="250"/>
      <c r="DCM242" s="250"/>
      <c r="DCN242" s="250"/>
      <c r="DCO242" s="250"/>
      <c r="DCP242" s="250"/>
      <c r="DCQ242" s="250"/>
      <c r="DCR242" s="250"/>
      <c r="DCS242" s="250"/>
      <c r="DCT242" s="250"/>
      <c r="DCU242" s="250"/>
      <c r="DCV242" s="250"/>
      <c r="DCW242" s="250"/>
      <c r="DCX242" s="250"/>
      <c r="DCY242" s="250"/>
      <c r="DCZ242" s="250"/>
      <c r="DDA242" s="250"/>
      <c r="DDB242" s="250"/>
      <c r="DDC242" s="250"/>
      <c r="DDD242" s="250"/>
      <c r="DDE242" s="250"/>
      <c r="DDF242" s="250"/>
      <c r="DDG242" s="250"/>
      <c r="DDH242" s="250"/>
      <c r="DDI242" s="250"/>
      <c r="DDJ242" s="250"/>
      <c r="DDK242" s="250"/>
      <c r="DDL242" s="250"/>
      <c r="DDM242" s="250"/>
      <c r="DDN242" s="250"/>
      <c r="DDO242" s="250"/>
      <c r="DDP242" s="250"/>
      <c r="DDQ242" s="250"/>
      <c r="DDR242" s="250"/>
      <c r="DDS242" s="250"/>
      <c r="DDT242" s="250"/>
      <c r="DDU242" s="250"/>
      <c r="DDV242" s="250"/>
      <c r="DDW242" s="250"/>
      <c r="DDX242" s="250"/>
      <c r="DDY242" s="250"/>
      <c r="DDZ242" s="250"/>
      <c r="DEA242" s="250"/>
      <c r="DEB242" s="250"/>
      <c r="DEC242" s="250"/>
      <c r="DED242" s="250"/>
      <c r="DEE242" s="250"/>
      <c r="DEF242" s="250"/>
      <c r="DEG242" s="250"/>
      <c r="DEH242" s="250"/>
      <c r="DEI242" s="250"/>
      <c r="DEJ242" s="250"/>
      <c r="DEK242" s="250"/>
      <c r="DEL242" s="250"/>
      <c r="DEM242" s="250"/>
      <c r="DEN242" s="250"/>
      <c r="DEO242" s="250"/>
      <c r="DEP242" s="250"/>
      <c r="DEQ242" s="250"/>
      <c r="DER242" s="250"/>
      <c r="DES242" s="250"/>
      <c r="DET242" s="250"/>
      <c r="DEU242" s="250"/>
      <c r="DEV242" s="250"/>
      <c r="DEW242" s="250"/>
      <c r="DEX242" s="250"/>
      <c r="DEY242" s="250"/>
      <c r="DEZ242" s="250"/>
      <c r="DFA242" s="250"/>
      <c r="DFB242" s="250"/>
      <c r="DFC242" s="250"/>
      <c r="DFD242" s="250"/>
      <c r="DFE242" s="250"/>
      <c r="DFF242" s="250"/>
      <c r="DFG242" s="250"/>
      <c r="DFH242" s="250"/>
      <c r="DFI242" s="250"/>
      <c r="DFJ242" s="250"/>
      <c r="DFK242" s="250"/>
      <c r="DFL242" s="250"/>
      <c r="DFM242" s="250"/>
      <c r="DFN242" s="250"/>
      <c r="DFO242" s="250"/>
      <c r="DFP242" s="250"/>
      <c r="DFQ242" s="250"/>
      <c r="DFR242" s="250"/>
      <c r="DFS242" s="250"/>
      <c r="DFT242" s="250"/>
      <c r="DFU242" s="250"/>
      <c r="DFV242" s="250"/>
      <c r="DFW242" s="250"/>
      <c r="DFX242" s="250"/>
      <c r="DFY242" s="250"/>
      <c r="DFZ242" s="250"/>
      <c r="DGA242" s="250"/>
      <c r="DGB242" s="250"/>
      <c r="DGC242" s="250"/>
      <c r="DGD242" s="250"/>
      <c r="DGE242" s="250"/>
      <c r="DGF242" s="250"/>
      <c r="DGG242" s="250"/>
      <c r="DGH242" s="250"/>
      <c r="DGI242" s="250"/>
      <c r="DGJ242" s="250"/>
      <c r="DGK242" s="250"/>
      <c r="DGL242" s="250"/>
      <c r="DGM242" s="250"/>
      <c r="DGN242" s="250"/>
      <c r="DGO242" s="250"/>
      <c r="DGP242" s="250"/>
      <c r="DGQ242" s="250"/>
      <c r="DGR242" s="250"/>
      <c r="DGS242" s="250"/>
      <c r="DGT242" s="250"/>
      <c r="DGU242" s="250"/>
      <c r="DGV242" s="250"/>
      <c r="DGW242" s="250"/>
      <c r="DGX242" s="250"/>
      <c r="DGY242" s="250"/>
      <c r="DGZ242" s="250"/>
      <c r="DHA242" s="250"/>
      <c r="DHB242" s="250"/>
      <c r="DHC242" s="250"/>
      <c r="DHD242" s="250"/>
      <c r="DHE242" s="250"/>
      <c r="DHF242" s="250"/>
      <c r="DHG242" s="250"/>
      <c r="DHH242" s="250"/>
      <c r="DHI242" s="250"/>
      <c r="DHJ242" s="250"/>
      <c r="DHK242" s="250"/>
      <c r="DHL242" s="250"/>
      <c r="DHM242" s="250"/>
      <c r="DHN242" s="250"/>
      <c r="DHO242" s="250"/>
      <c r="DHP242" s="250"/>
      <c r="DHQ242" s="250"/>
      <c r="DHR242" s="250"/>
      <c r="DHS242" s="250"/>
      <c r="DHT242" s="250"/>
      <c r="DHU242" s="250"/>
      <c r="DHV242" s="250"/>
      <c r="DHW242" s="250"/>
      <c r="DHX242" s="250"/>
      <c r="DHY242" s="250"/>
      <c r="DHZ242" s="250"/>
      <c r="DIA242" s="250"/>
      <c r="DIB242" s="250"/>
      <c r="DIC242" s="250"/>
      <c r="DID242" s="250"/>
      <c r="DIE242" s="250"/>
      <c r="DIF242" s="250"/>
      <c r="DIG242" s="250"/>
      <c r="DIH242" s="250"/>
      <c r="DII242" s="250"/>
      <c r="DIJ242" s="250"/>
      <c r="DIK242" s="250"/>
      <c r="DIL242" s="250"/>
      <c r="DIM242" s="250"/>
      <c r="DIN242" s="250"/>
      <c r="DIO242" s="250"/>
      <c r="DIP242" s="250"/>
      <c r="DIQ242" s="250"/>
      <c r="DIR242" s="250"/>
      <c r="DIS242" s="250"/>
      <c r="DIT242" s="250"/>
      <c r="DIU242" s="250"/>
      <c r="DIV242" s="250"/>
      <c r="DIW242" s="250"/>
      <c r="DIX242" s="250"/>
      <c r="DIY242" s="250"/>
      <c r="DIZ242" s="250"/>
      <c r="DJA242" s="250"/>
      <c r="DJB242" s="250"/>
      <c r="DJC242" s="250"/>
      <c r="DJD242" s="250"/>
      <c r="DJE242" s="250"/>
      <c r="DJF242" s="250"/>
      <c r="DJG242" s="250"/>
      <c r="DJH242" s="250"/>
      <c r="DJI242" s="250"/>
      <c r="DJJ242" s="250"/>
      <c r="DJK242" s="250"/>
      <c r="DJL242" s="250"/>
      <c r="DJM242" s="250"/>
      <c r="DJN242" s="250"/>
      <c r="DJO242" s="250"/>
      <c r="DJP242" s="250"/>
      <c r="DJQ242" s="250"/>
      <c r="DJR242" s="250"/>
      <c r="DJS242" s="250"/>
      <c r="DJT242" s="250"/>
      <c r="DJU242" s="250"/>
      <c r="DJV242" s="250"/>
      <c r="DJW242" s="250"/>
      <c r="DJX242" s="250"/>
      <c r="DJY242" s="250"/>
      <c r="DJZ242" s="250"/>
      <c r="DKA242" s="250"/>
      <c r="DKB242" s="250"/>
      <c r="DKC242" s="250"/>
      <c r="DKD242" s="250"/>
      <c r="DKE242" s="250"/>
      <c r="DKF242" s="250"/>
      <c r="DKG242" s="250"/>
      <c r="DKH242" s="250"/>
      <c r="DKI242" s="250"/>
      <c r="DKJ242" s="250"/>
      <c r="DKK242" s="250"/>
      <c r="DKL242" s="250"/>
      <c r="DKM242" s="250"/>
      <c r="DKN242" s="250"/>
      <c r="DKO242" s="250"/>
      <c r="DKP242" s="250"/>
      <c r="DKQ242" s="250"/>
      <c r="DKR242" s="250"/>
      <c r="DKS242" s="250"/>
      <c r="DKT242" s="250"/>
      <c r="DKU242" s="250"/>
      <c r="DKV242" s="250"/>
      <c r="DKW242" s="250"/>
      <c r="DKX242" s="250"/>
      <c r="DKY242" s="250"/>
      <c r="DKZ242" s="250"/>
      <c r="DLA242" s="250"/>
      <c r="DLB242" s="250"/>
      <c r="DLC242" s="250"/>
      <c r="DLD242" s="250"/>
      <c r="DLE242" s="250"/>
      <c r="DLF242" s="250"/>
      <c r="DLG242" s="250"/>
      <c r="DLH242" s="250"/>
      <c r="DLI242" s="250"/>
      <c r="DLJ242" s="250"/>
      <c r="DLK242" s="250"/>
      <c r="DLL242" s="250"/>
      <c r="DLM242" s="250"/>
      <c r="DLN242" s="250"/>
      <c r="DLO242" s="250"/>
      <c r="DLP242" s="250"/>
      <c r="DLQ242" s="250"/>
      <c r="DLR242" s="250"/>
      <c r="DLS242" s="250"/>
      <c r="DLT242" s="250"/>
      <c r="DLU242" s="250"/>
      <c r="DLV242" s="250"/>
      <c r="DLW242" s="250"/>
      <c r="DLX242" s="250"/>
      <c r="DLY242" s="250"/>
      <c r="DLZ242" s="250"/>
      <c r="DMA242" s="250"/>
      <c r="DMB242" s="250"/>
      <c r="DMC242" s="250"/>
      <c r="DMD242" s="250"/>
      <c r="DME242" s="250"/>
      <c r="DMF242" s="250"/>
      <c r="DMG242" s="250"/>
      <c r="DMH242" s="250"/>
      <c r="DMI242" s="250"/>
      <c r="DMJ242" s="250"/>
      <c r="DMK242" s="250"/>
      <c r="DML242" s="250"/>
      <c r="DMM242" s="250"/>
      <c r="DMN242" s="250"/>
      <c r="DMO242" s="250"/>
      <c r="DMP242" s="250"/>
      <c r="DMQ242" s="250"/>
      <c r="DMR242" s="250"/>
      <c r="DMS242" s="250"/>
      <c r="DMT242" s="250"/>
      <c r="DMU242" s="250"/>
      <c r="DMV242" s="250"/>
      <c r="DMW242" s="250"/>
      <c r="DMX242" s="250"/>
      <c r="DMY242" s="250"/>
      <c r="DMZ242" s="250"/>
      <c r="DNA242" s="250"/>
      <c r="DNB242" s="250"/>
      <c r="DNC242" s="250"/>
      <c r="DND242" s="250"/>
      <c r="DNE242" s="250"/>
      <c r="DNF242" s="250"/>
      <c r="DNG242" s="250"/>
      <c r="DNH242" s="250"/>
      <c r="DNI242" s="250"/>
      <c r="DNJ242" s="250"/>
      <c r="DNK242" s="250"/>
      <c r="DNL242" s="250"/>
      <c r="DNM242" s="250"/>
      <c r="DNN242" s="250"/>
      <c r="DNO242" s="250"/>
      <c r="DNP242" s="250"/>
      <c r="DNQ242" s="250"/>
      <c r="DNR242" s="250"/>
      <c r="DNS242" s="250"/>
      <c r="DNT242" s="250"/>
      <c r="DNU242" s="250"/>
      <c r="DNV242" s="250"/>
      <c r="DNW242" s="250"/>
      <c r="DNX242" s="250"/>
      <c r="DNY242" s="250"/>
      <c r="DNZ242" s="250"/>
      <c r="DOA242" s="250"/>
      <c r="DOB242" s="250"/>
      <c r="DOC242" s="250"/>
      <c r="DOD242" s="250"/>
      <c r="DOE242" s="250"/>
      <c r="DOF242" s="250"/>
      <c r="DOG242" s="250"/>
      <c r="DOH242" s="250"/>
      <c r="DOI242" s="250"/>
      <c r="DOJ242" s="250"/>
      <c r="DOK242" s="250"/>
      <c r="DOL242" s="250"/>
      <c r="DOM242" s="250"/>
      <c r="DON242" s="250"/>
      <c r="DOO242" s="250"/>
      <c r="DOP242" s="250"/>
      <c r="DOQ242" s="250"/>
      <c r="DOR242" s="250"/>
      <c r="DOS242" s="250"/>
      <c r="DOT242" s="250"/>
      <c r="DOU242" s="250"/>
      <c r="DOV242" s="250"/>
      <c r="DOW242" s="250"/>
      <c r="DOX242" s="250"/>
      <c r="DOY242" s="250"/>
      <c r="DOZ242" s="250"/>
      <c r="DPA242" s="250"/>
      <c r="DPB242" s="250"/>
      <c r="DPC242" s="250"/>
      <c r="DPD242" s="250"/>
      <c r="DPE242" s="250"/>
      <c r="DPF242" s="250"/>
      <c r="DPG242" s="250"/>
      <c r="DPH242" s="250"/>
      <c r="DPI242" s="250"/>
      <c r="DPJ242" s="250"/>
      <c r="DPK242" s="250"/>
      <c r="DPL242" s="250"/>
      <c r="DPM242" s="250"/>
      <c r="DPN242" s="250"/>
      <c r="DPO242" s="250"/>
      <c r="DPP242" s="250"/>
      <c r="DPQ242" s="250"/>
      <c r="DPR242" s="250"/>
      <c r="DPS242" s="250"/>
      <c r="DPT242" s="250"/>
      <c r="DPU242" s="250"/>
      <c r="DPV242" s="250"/>
      <c r="DPW242" s="250"/>
      <c r="DPX242" s="250"/>
      <c r="DPY242" s="250"/>
      <c r="DPZ242" s="250"/>
      <c r="DQA242" s="250"/>
      <c r="DQB242" s="250"/>
      <c r="DQC242" s="250"/>
      <c r="DQD242" s="250"/>
      <c r="DQE242" s="250"/>
      <c r="DQF242" s="250"/>
      <c r="DQG242" s="250"/>
      <c r="DQH242" s="250"/>
      <c r="DQI242" s="250"/>
      <c r="DQJ242" s="250"/>
      <c r="DQK242" s="250"/>
      <c r="DQL242" s="250"/>
      <c r="DQM242" s="250"/>
      <c r="DQN242" s="250"/>
      <c r="DQO242" s="250"/>
      <c r="DQP242" s="250"/>
      <c r="DQQ242" s="250"/>
      <c r="DQR242" s="250"/>
      <c r="DQS242" s="250"/>
      <c r="DQT242" s="250"/>
      <c r="DQU242" s="250"/>
      <c r="DQV242" s="250"/>
      <c r="DQW242" s="250"/>
      <c r="DQX242" s="250"/>
      <c r="DQY242" s="250"/>
      <c r="DQZ242" s="250"/>
      <c r="DRA242" s="250"/>
      <c r="DRB242" s="250"/>
      <c r="DRC242" s="250"/>
      <c r="DRD242" s="250"/>
      <c r="DRE242" s="250"/>
      <c r="DRF242" s="250"/>
      <c r="DRG242" s="250"/>
      <c r="DRH242" s="250"/>
      <c r="DRI242" s="250"/>
      <c r="DRJ242" s="250"/>
      <c r="DRK242" s="250"/>
      <c r="DRL242" s="250"/>
      <c r="DRM242" s="250"/>
      <c r="DRN242" s="250"/>
      <c r="DRO242" s="250"/>
      <c r="DRP242" s="250"/>
      <c r="DRQ242" s="250"/>
      <c r="DRR242" s="250"/>
      <c r="DRS242" s="250"/>
      <c r="DRT242" s="250"/>
      <c r="DRU242" s="250"/>
      <c r="DRV242" s="250"/>
      <c r="DRW242" s="250"/>
      <c r="DRX242" s="250"/>
      <c r="DRY242" s="250"/>
      <c r="DRZ242" s="250"/>
      <c r="DSA242" s="250"/>
      <c r="DSB242" s="250"/>
      <c r="DSC242" s="250"/>
      <c r="DSD242" s="250"/>
      <c r="DSE242" s="250"/>
      <c r="DSF242" s="250"/>
      <c r="DSG242" s="250"/>
      <c r="DSH242" s="250"/>
      <c r="DSI242" s="250"/>
      <c r="DSJ242" s="250"/>
      <c r="DSK242" s="250"/>
      <c r="DSL242" s="250"/>
      <c r="DSM242" s="250"/>
      <c r="DSN242" s="250"/>
      <c r="DSO242" s="250"/>
      <c r="DSP242" s="250"/>
      <c r="DSQ242" s="250"/>
      <c r="DSR242" s="250"/>
      <c r="DSS242" s="250"/>
      <c r="DST242" s="250"/>
      <c r="DSU242" s="250"/>
      <c r="DSV242" s="250"/>
      <c r="DSW242" s="250"/>
      <c r="DSX242" s="250"/>
      <c r="DSY242" s="250"/>
      <c r="DSZ242" s="250"/>
      <c r="DTA242" s="250"/>
      <c r="DTB242" s="250"/>
      <c r="DTC242" s="250"/>
      <c r="DTD242" s="250"/>
      <c r="DTE242" s="250"/>
      <c r="DTF242" s="250"/>
      <c r="DTG242" s="250"/>
      <c r="DTH242" s="250"/>
      <c r="DTI242" s="250"/>
      <c r="DTJ242" s="250"/>
      <c r="DTK242" s="250"/>
      <c r="DTL242" s="250"/>
      <c r="DTM242" s="250"/>
      <c r="DTN242" s="250"/>
      <c r="DTO242" s="250"/>
      <c r="DTP242" s="250"/>
      <c r="DTQ242" s="250"/>
      <c r="DTR242" s="250"/>
      <c r="DTS242" s="250"/>
      <c r="DTT242" s="250"/>
      <c r="DTU242" s="250"/>
      <c r="DTV242" s="250"/>
      <c r="DTW242" s="250"/>
      <c r="DTX242" s="250"/>
      <c r="DTY242" s="250"/>
      <c r="DTZ242" s="250"/>
      <c r="DUA242" s="250"/>
      <c r="DUB242" s="250"/>
      <c r="DUC242" s="250"/>
      <c r="DUD242" s="250"/>
      <c r="DUE242" s="250"/>
      <c r="DUF242" s="250"/>
      <c r="DUG242" s="250"/>
      <c r="DUH242" s="250"/>
      <c r="DUI242" s="250"/>
      <c r="DUJ242" s="250"/>
      <c r="DUK242" s="250"/>
      <c r="DUL242" s="250"/>
      <c r="DUM242" s="250"/>
      <c r="DUN242" s="250"/>
      <c r="DUO242" s="250"/>
      <c r="DUP242" s="250"/>
      <c r="DUQ242" s="250"/>
      <c r="DUR242" s="250"/>
      <c r="DUS242" s="250"/>
      <c r="DUT242" s="250"/>
      <c r="DUU242" s="250"/>
      <c r="DUV242" s="250"/>
      <c r="DUW242" s="250"/>
      <c r="DUX242" s="250"/>
      <c r="DUY242" s="250"/>
      <c r="DUZ242" s="250"/>
      <c r="DVA242" s="250"/>
      <c r="DVB242" s="250"/>
      <c r="DVC242" s="250"/>
      <c r="DVD242" s="250"/>
      <c r="DVE242" s="250"/>
      <c r="DVF242" s="250"/>
      <c r="DVG242" s="250"/>
      <c r="DVH242" s="250"/>
      <c r="DVI242" s="250"/>
      <c r="DVJ242" s="250"/>
      <c r="DVK242" s="250"/>
      <c r="DVL242" s="250"/>
      <c r="DVM242" s="250"/>
      <c r="DVN242" s="250"/>
      <c r="DVO242" s="250"/>
      <c r="DVP242" s="250"/>
      <c r="DVQ242" s="250"/>
      <c r="DVR242" s="250"/>
      <c r="DVS242" s="250"/>
      <c r="DVT242" s="250"/>
      <c r="DVU242" s="250"/>
      <c r="DVV242" s="250"/>
      <c r="DVW242" s="250"/>
      <c r="DVX242" s="250"/>
      <c r="DVY242" s="250"/>
      <c r="DVZ242" s="250"/>
      <c r="DWA242" s="250"/>
      <c r="DWB242" s="250"/>
      <c r="DWC242" s="250"/>
      <c r="DWD242" s="250"/>
      <c r="DWE242" s="250"/>
      <c r="DWF242" s="250"/>
      <c r="DWG242" s="250"/>
      <c r="DWH242" s="250"/>
      <c r="DWI242" s="250"/>
      <c r="DWJ242" s="250"/>
      <c r="DWK242" s="250"/>
      <c r="DWL242" s="250"/>
      <c r="DWM242" s="250"/>
      <c r="DWN242" s="250"/>
      <c r="DWO242" s="250"/>
      <c r="DWP242" s="250"/>
      <c r="DWQ242" s="250"/>
      <c r="DWR242" s="250"/>
      <c r="DWS242" s="250"/>
      <c r="DWT242" s="250"/>
      <c r="DWU242" s="250"/>
      <c r="DWV242" s="250"/>
      <c r="DWW242" s="250"/>
      <c r="DWX242" s="250"/>
      <c r="DWY242" s="250"/>
      <c r="DWZ242" s="250"/>
      <c r="DXA242" s="250"/>
      <c r="DXB242" s="250"/>
      <c r="DXC242" s="250"/>
      <c r="DXD242" s="250"/>
      <c r="DXE242" s="250"/>
      <c r="DXF242" s="250"/>
      <c r="DXG242" s="250"/>
      <c r="DXH242" s="250"/>
      <c r="DXI242" s="250"/>
      <c r="DXJ242" s="250"/>
      <c r="DXK242" s="250"/>
      <c r="DXL242" s="250"/>
      <c r="DXM242" s="250"/>
      <c r="DXN242" s="250"/>
      <c r="DXO242" s="250"/>
      <c r="DXP242" s="250"/>
      <c r="DXQ242" s="250"/>
      <c r="DXR242" s="250"/>
      <c r="DXS242" s="250"/>
      <c r="DXT242" s="250"/>
      <c r="DXU242" s="250"/>
      <c r="DXV242" s="250"/>
      <c r="DXW242" s="250"/>
      <c r="DXX242" s="250"/>
      <c r="DXY242" s="250"/>
      <c r="DXZ242" s="250"/>
      <c r="DYA242" s="250"/>
      <c r="DYB242" s="250"/>
      <c r="DYC242" s="250"/>
      <c r="DYD242" s="250"/>
      <c r="DYE242" s="250"/>
      <c r="DYF242" s="250"/>
      <c r="DYG242" s="250"/>
      <c r="DYH242" s="250"/>
      <c r="DYI242" s="250"/>
      <c r="DYJ242" s="250"/>
      <c r="DYK242" s="250"/>
      <c r="DYL242" s="250"/>
      <c r="DYM242" s="250"/>
      <c r="DYN242" s="250"/>
      <c r="DYO242" s="250"/>
      <c r="DYP242" s="250"/>
      <c r="DYQ242" s="250"/>
      <c r="DYR242" s="250"/>
      <c r="DYS242" s="250"/>
      <c r="DYT242" s="250"/>
      <c r="DYU242" s="250"/>
      <c r="DYV242" s="250"/>
      <c r="DYW242" s="250"/>
      <c r="DYX242" s="250"/>
      <c r="DYY242" s="250"/>
      <c r="DYZ242" s="250"/>
      <c r="DZA242" s="250"/>
      <c r="DZB242" s="250"/>
      <c r="DZC242" s="250"/>
      <c r="DZD242" s="250"/>
      <c r="DZE242" s="250"/>
      <c r="DZF242" s="250"/>
      <c r="DZG242" s="250"/>
      <c r="DZH242" s="250"/>
      <c r="DZI242" s="250"/>
      <c r="DZJ242" s="250"/>
      <c r="DZK242" s="250"/>
      <c r="DZL242" s="250"/>
      <c r="DZM242" s="250"/>
      <c r="DZN242" s="250"/>
      <c r="DZO242" s="250"/>
      <c r="DZP242" s="250"/>
      <c r="DZQ242" s="250"/>
      <c r="DZR242" s="250"/>
      <c r="DZS242" s="250"/>
      <c r="DZT242" s="250"/>
      <c r="DZU242" s="250"/>
      <c r="DZV242" s="250"/>
      <c r="DZW242" s="250"/>
      <c r="DZX242" s="250"/>
      <c r="DZY242" s="250"/>
      <c r="DZZ242" s="250"/>
      <c r="EAA242" s="250"/>
      <c r="EAB242" s="250"/>
      <c r="EAC242" s="250"/>
      <c r="EAD242" s="250"/>
      <c r="EAE242" s="250"/>
      <c r="EAF242" s="250"/>
      <c r="EAG242" s="250"/>
      <c r="EAH242" s="250"/>
      <c r="EAI242" s="250"/>
      <c r="EAJ242" s="250"/>
      <c r="EAK242" s="250"/>
      <c r="EAL242" s="250"/>
      <c r="EAM242" s="250"/>
      <c r="EAN242" s="250"/>
      <c r="EAO242" s="250"/>
      <c r="EAP242" s="250"/>
      <c r="EAQ242" s="250"/>
      <c r="EAR242" s="250"/>
      <c r="EAS242" s="250"/>
      <c r="EAT242" s="250"/>
      <c r="EAU242" s="250"/>
      <c r="EAV242" s="250"/>
      <c r="EAW242" s="250"/>
      <c r="EAX242" s="250"/>
      <c r="EAY242" s="250"/>
      <c r="EAZ242" s="250"/>
      <c r="EBA242" s="250"/>
      <c r="EBB242" s="250"/>
      <c r="EBC242" s="250"/>
      <c r="EBD242" s="250"/>
      <c r="EBE242" s="250"/>
      <c r="EBF242" s="250"/>
      <c r="EBG242" s="250"/>
      <c r="EBH242" s="250"/>
      <c r="EBI242" s="250"/>
      <c r="EBJ242" s="250"/>
      <c r="EBK242" s="250"/>
      <c r="EBL242" s="250"/>
      <c r="EBM242" s="250"/>
      <c r="EBN242" s="250"/>
      <c r="EBO242" s="250"/>
      <c r="EBP242" s="250"/>
      <c r="EBQ242" s="250"/>
      <c r="EBR242" s="250"/>
      <c r="EBS242" s="250"/>
      <c r="EBT242" s="250"/>
      <c r="EBU242" s="250"/>
      <c r="EBV242" s="250"/>
      <c r="EBW242" s="250"/>
      <c r="EBX242" s="250"/>
      <c r="EBY242" s="250"/>
      <c r="EBZ242" s="250"/>
      <c r="ECA242" s="250"/>
      <c r="ECB242" s="250"/>
      <c r="ECC242" s="250"/>
      <c r="ECD242" s="250"/>
      <c r="ECE242" s="250"/>
      <c r="ECF242" s="250"/>
      <c r="ECG242" s="250"/>
      <c r="ECH242" s="250"/>
      <c r="ECI242" s="250"/>
      <c r="ECJ242" s="250"/>
      <c r="ECK242" s="250"/>
      <c r="ECL242" s="250"/>
      <c r="ECM242" s="250"/>
      <c r="ECN242" s="250"/>
      <c r="ECO242" s="250"/>
      <c r="ECP242" s="250"/>
      <c r="ECQ242" s="250"/>
      <c r="ECR242" s="250"/>
      <c r="ECS242" s="250"/>
      <c r="ECT242" s="250"/>
      <c r="ECU242" s="250"/>
      <c r="ECV242" s="250"/>
      <c r="ECW242" s="250"/>
      <c r="ECX242" s="250"/>
      <c r="ECY242" s="250"/>
      <c r="ECZ242" s="250"/>
      <c r="EDA242" s="250"/>
      <c r="EDB242" s="250"/>
      <c r="EDC242" s="250"/>
      <c r="EDD242" s="250"/>
      <c r="EDE242" s="250"/>
      <c r="EDF242" s="250"/>
      <c r="EDG242" s="250"/>
      <c r="EDH242" s="250"/>
      <c r="EDI242" s="250"/>
      <c r="EDJ242" s="250"/>
      <c r="EDK242" s="250"/>
      <c r="EDL242" s="250"/>
      <c r="EDM242" s="250"/>
      <c r="EDN242" s="250"/>
      <c r="EDO242" s="250"/>
      <c r="EDP242" s="250"/>
      <c r="EDQ242" s="250"/>
      <c r="EDR242" s="250"/>
      <c r="EDS242" s="250"/>
      <c r="EDT242" s="250"/>
      <c r="EDU242" s="250"/>
      <c r="EDV242" s="250"/>
      <c r="EDW242" s="250"/>
      <c r="EDX242" s="250"/>
      <c r="EDY242" s="250"/>
      <c r="EDZ242" s="250"/>
      <c r="EEA242" s="250"/>
      <c r="EEB242" s="250"/>
      <c r="EEC242" s="250"/>
      <c r="EED242" s="250"/>
      <c r="EEE242" s="250"/>
      <c r="EEF242" s="250"/>
      <c r="EEG242" s="250"/>
      <c r="EEH242" s="250"/>
      <c r="EEI242" s="250"/>
      <c r="EEJ242" s="250"/>
      <c r="EEK242" s="250"/>
      <c r="EEL242" s="250"/>
      <c r="EEM242" s="250"/>
      <c r="EEN242" s="250"/>
      <c r="EEO242" s="250"/>
      <c r="EEP242" s="250"/>
      <c r="EEQ242" s="250"/>
      <c r="EER242" s="250"/>
      <c r="EES242" s="250"/>
      <c r="EET242" s="250"/>
      <c r="EEU242" s="250"/>
      <c r="EEV242" s="250"/>
      <c r="EEW242" s="250"/>
      <c r="EEX242" s="250"/>
      <c r="EEY242" s="250"/>
      <c r="EEZ242" s="250"/>
      <c r="EFA242" s="250"/>
      <c r="EFB242" s="250"/>
      <c r="EFC242" s="250"/>
      <c r="EFD242" s="250"/>
      <c r="EFE242" s="250"/>
      <c r="EFF242" s="250"/>
      <c r="EFG242" s="250"/>
      <c r="EFH242" s="250"/>
      <c r="EFI242" s="250"/>
      <c r="EFJ242" s="250"/>
      <c r="EFK242" s="250"/>
      <c r="EFL242" s="250"/>
      <c r="EFM242" s="250"/>
      <c r="EFN242" s="250"/>
      <c r="EFO242" s="250"/>
      <c r="EFP242" s="250"/>
      <c r="EFQ242" s="250"/>
      <c r="EFR242" s="250"/>
      <c r="EFS242" s="250"/>
      <c r="EFT242" s="250"/>
      <c r="EFU242" s="250"/>
      <c r="EFV242" s="250"/>
      <c r="EFW242" s="250"/>
      <c r="EFX242" s="250"/>
      <c r="EFY242" s="250"/>
      <c r="EFZ242" s="250"/>
      <c r="EGA242" s="250"/>
      <c r="EGB242" s="250"/>
      <c r="EGC242" s="250"/>
      <c r="EGD242" s="250"/>
      <c r="EGE242" s="250"/>
      <c r="EGF242" s="250"/>
      <c r="EGG242" s="250"/>
      <c r="EGH242" s="250"/>
      <c r="EGI242" s="250"/>
      <c r="EGJ242" s="250"/>
      <c r="EGK242" s="250"/>
      <c r="EGL242" s="250"/>
      <c r="EGM242" s="250"/>
      <c r="EGN242" s="250"/>
      <c r="EGO242" s="250"/>
      <c r="EGP242" s="250"/>
      <c r="EGQ242" s="250"/>
      <c r="EGR242" s="250"/>
      <c r="EGS242" s="250"/>
      <c r="EGT242" s="250"/>
      <c r="EGU242" s="250"/>
      <c r="EGV242" s="250"/>
      <c r="EGW242" s="250"/>
      <c r="EGX242" s="250"/>
      <c r="EGY242" s="250"/>
      <c r="EGZ242" s="250"/>
      <c r="EHA242" s="250"/>
      <c r="EHB242" s="250"/>
      <c r="EHC242" s="250"/>
      <c r="EHD242" s="250"/>
      <c r="EHE242" s="250"/>
      <c r="EHF242" s="250"/>
      <c r="EHG242" s="250"/>
      <c r="EHH242" s="250"/>
      <c r="EHI242" s="250"/>
      <c r="EHJ242" s="250"/>
      <c r="EHK242" s="250"/>
      <c r="EHL242" s="250"/>
      <c r="EHM242" s="250"/>
      <c r="EHN242" s="250"/>
      <c r="EHO242" s="250"/>
      <c r="EHP242" s="250"/>
      <c r="EHQ242" s="250"/>
      <c r="EHR242" s="250"/>
      <c r="EHS242" s="250"/>
      <c r="EHT242" s="250"/>
      <c r="EHU242" s="250"/>
      <c r="EHV242" s="250"/>
      <c r="EHW242" s="250"/>
      <c r="EHX242" s="250"/>
      <c r="EHY242" s="250"/>
      <c r="EHZ242" s="250"/>
      <c r="EIA242" s="250"/>
      <c r="EIB242" s="250"/>
      <c r="EIC242" s="250"/>
      <c r="EID242" s="250"/>
      <c r="EIE242" s="250"/>
      <c r="EIF242" s="250"/>
      <c r="EIG242" s="250"/>
      <c r="EIH242" s="250"/>
      <c r="EII242" s="250"/>
      <c r="EIJ242" s="250"/>
      <c r="EIK242" s="250"/>
      <c r="EIL242" s="250"/>
      <c r="EIM242" s="250"/>
      <c r="EIN242" s="250"/>
      <c r="EIO242" s="250"/>
      <c r="EIP242" s="250"/>
      <c r="EIQ242" s="250"/>
      <c r="EIR242" s="250"/>
      <c r="EIS242" s="250"/>
      <c r="EIT242" s="250"/>
      <c r="EIU242" s="250"/>
      <c r="EIV242" s="250"/>
      <c r="EIW242" s="250"/>
      <c r="EIX242" s="250"/>
      <c r="EIY242" s="250"/>
      <c r="EIZ242" s="250"/>
      <c r="EJA242" s="250"/>
      <c r="EJB242" s="250"/>
      <c r="EJC242" s="250"/>
      <c r="EJD242" s="250"/>
      <c r="EJE242" s="250"/>
      <c r="EJF242" s="250"/>
      <c r="EJG242" s="250"/>
      <c r="EJH242" s="250"/>
      <c r="EJI242" s="250"/>
      <c r="EJJ242" s="250"/>
      <c r="EJK242" s="250"/>
      <c r="EJL242" s="250"/>
      <c r="EJM242" s="250"/>
      <c r="EJN242" s="250"/>
      <c r="EJO242" s="250"/>
      <c r="EJP242" s="250"/>
      <c r="EJQ242" s="250"/>
      <c r="EJR242" s="250"/>
      <c r="EJS242" s="250"/>
      <c r="EJT242" s="250"/>
      <c r="EJU242" s="250"/>
      <c r="EJV242" s="250"/>
      <c r="EJW242" s="250"/>
      <c r="EJX242" s="250"/>
      <c r="EJY242" s="250"/>
      <c r="EJZ242" s="250"/>
      <c r="EKA242" s="250"/>
      <c r="EKB242" s="250"/>
      <c r="EKC242" s="250"/>
      <c r="EKD242" s="250"/>
      <c r="EKE242" s="250"/>
      <c r="EKF242" s="250"/>
      <c r="EKG242" s="250"/>
      <c r="EKH242" s="250"/>
      <c r="EKI242" s="250"/>
      <c r="EKJ242" s="250"/>
      <c r="EKK242" s="250"/>
      <c r="EKL242" s="250"/>
      <c r="EKM242" s="250"/>
      <c r="EKN242" s="250"/>
      <c r="EKO242" s="250"/>
      <c r="EKP242" s="250"/>
      <c r="EKQ242" s="250"/>
      <c r="EKR242" s="250"/>
      <c r="EKS242" s="250"/>
      <c r="EKT242" s="250"/>
      <c r="EKU242" s="250"/>
      <c r="EKV242" s="250"/>
      <c r="EKW242" s="250"/>
      <c r="EKX242" s="250"/>
      <c r="EKY242" s="250"/>
      <c r="EKZ242" s="250"/>
      <c r="ELA242" s="250"/>
      <c r="ELB242" s="250"/>
      <c r="ELC242" s="250"/>
      <c r="ELD242" s="250"/>
      <c r="ELE242" s="250"/>
      <c r="ELF242" s="250"/>
      <c r="ELG242" s="250"/>
      <c r="ELH242" s="250"/>
      <c r="ELI242" s="250"/>
      <c r="ELJ242" s="250"/>
      <c r="ELK242" s="250"/>
      <c r="ELL242" s="250"/>
      <c r="ELM242" s="250"/>
      <c r="ELN242" s="250"/>
      <c r="ELO242" s="250"/>
      <c r="ELP242" s="250"/>
      <c r="ELQ242" s="250"/>
      <c r="ELR242" s="250"/>
      <c r="ELS242" s="250"/>
      <c r="ELT242" s="250"/>
      <c r="ELU242" s="250"/>
      <c r="ELV242" s="250"/>
      <c r="ELW242" s="250"/>
      <c r="ELX242" s="250"/>
      <c r="ELY242" s="250"/>
      <c r="ELZ242" s="250"/>
      <c r="EMA242" s="250"/>
      <c r="EMB242" s="250"/>
      <c r="EMC242" s="250"/>
      <c r="EMD242" s="250"/>
      <c r="EME242" s="250"/>
      <c r="EMF242" s="250"/>
      <c r="EMG242" s="250"/>
      <c r="EMH242" s="250"/>
      <c r="EMI242" s="250"/>
      <c r="EMJ242" s="250"/>
      <c r="EMK242" s="250"/>
      <c r="EML242" s="250"/>
      <c r="EMM242" s="250"/>
      <c r="EMN242" s="250"/>
      <c r="EMO242" s="250"/>
      <c r="EMP242" s="250"/>
      <c r="EMQ242" s="250"/>
      <c r="EMR242" s="250"/>
      <c r="EMS242" s="250"/>
      <c r="EMT242" s="250"/>
      <c r="EMU242" s="250"/>
      <c r="EMV242" s="250"/>
      <c r="EMW242" s="250"/>
      <c r="EMX242" s="250"/>
      <c r="EMY242" s="250"/>
      <c r="EMZ242" s="250"/>
      <c r="ENA242" s="250"/>
      <c r="ENB242" s="250"/>
      <c r="ENC242" s="250"/>
      <c r="END242" s="250"/>
      <c r="ENE242" s="250"/>
      <c r="ENF242" s="250"/>
      <c r="ENG242" s="250"/>
      <c r="ENH242" s="250"/>
      <c r="ENI242" s="250"/>
      <c r="ENJ242" s="250"/>
      <c r="ENK242" s="250"/>
      <c r="ENL242" s="250"/>
      <c r="ENM242" s="250"/>
      <c r="ENN242" s="250"/>
      <c r="ENO242" s="250"/>
      <c r="ENP242" s="250"/>
      <c r="ENQ242" s="250"/>
      <c r="ENR242" s="250"/>
      <c r="ENS242" s="250"/>
      <c r="ENT242" s="250"/>
      <c r="ENU242" s="250"/>
      <c r="ENV242" s="250"/>
      <c r="ENW242" s="250"/>
      <c r="ENX242" s="250"/>
      <c r="ENY242" s="250"/>
      <c r="ENZ242" s="250"/>
      <c r="EOA242" s="250"/>
      <c r="EOB242" s="250"/>
      <c r="EOC242" s="250"/>
      <c r="EOD242" s="250"/>
      <c r="EOE242" s="250"/>
      <c r="EOF242" s="250"/>
      <c r="EOG242" s="250"/>
      <c r="EOH242" s="250"/>
      <c r="EOI242" s="250"/>
      <c r="EOJ242" s="250"/>
      <c r="EOK242" s="250"/>
      <c r="EOL242" s="250"/>
      <c r="EOM242" s="250"/>
      <c r="EON242" s="250"/>
      <c r="EOO242" s="250"/>
      <c r="EOP242" s="250"/>
      <c r="EOQ242" s="250"/>
      <c r="EOR242" s="250"/>
      <c r="EOS242" s="250"/>
      <c r="EOT242" s="250"/>
      <c r="EOU242" s="250"/>
      <c r="EOV242" s="250"/>
      <c r="EOW242" s="250"/>
      <c r="EOX242" s="250"/>
      <c r="EOY242" s="250"/>
      <c r="EOZ242" s="250"/>
      <c r="EPA242" s="250"/>
      <c r="EPB242" s="250"/>
      <c r="EPC242" s="250"/>
      <c r="EPD242" s="250"/>
      <c r="EPE242" s="250"/>
      <c r="EPF242" s="250"/>
      <c r="EPG242" s="250"/>
      <c r="EPH242" s="250"/>
      <c r="EPI242" s="250"/>
      <c r="EPJ242" s="250"/>
      <c r="EPK242" s="250"/>
      <c r="EPL242" s="250"/>
      <c r="EPM242" s="250"/>
      <c r="EPN242" s="250"/>
      <c r="EPO242" s="250"/>
      <c r="EPP242" s="250"/>
      <c r="EPQ242" s="250"/>
      <c r="EPR242" s="250"/>
      <c r="EPS242" s="250"/>
      <c r="EPT242" s="250"/>
      <c r="EPU242" s="250"/>
      <c r="EPV242" s="250"/>
      <c r="EPW242" s="250"/>
      <c r="EPX242" s="250"/>
      <c r="EPY242" s="250"/>
      <c r="EPZ242" s="250"/>
      <c r="EQA242" s="250"/>
      <c r="EQB242" s="250"/>
      <c r="EQC242" s="250"/>
      <c r="EQD242" s="250"/>
      <c r="EQE242" s="250"/>
      <c r="EQF242" s="250"/>
      <c r="EQG242" s="250"/>
      <c r="EQH242" s="250"/>
      <c r="EQI242" s="250"/>
      <c r="EQJ242" s="250"/>
      <c r="EQK242" s="250"/>
      <c r="EQL242" s="250"/>
      <c r="EQM242" s="250"/>
      <c r="EQN242" s="250"/>
      <c r="EQO242" s="250"/>
      <c r="EQP242" s="250"/>
      <c r="EQQ242" s="250"/>
      <c r="EQR242" s="250"/>
      <c r="EQS242" s="250"/>
      <c r="EQT242" s="250"/>
      <c r="EQU242" s="250"/>
      <c r="EQV242" s="250"/>
      <c r="EQW242" s="250"/>
      <c r="EQX242" s="250"/>
      <c r="EQY242" s="250"/>
      <c r="EQZ242" s="250"/>
      <c r="ERA242" s="250"/>
      <c r="ERB242" s="250"/>
      <c r="ERC242" s="250"/>
      <c r="ERD242" s="250"/>
      <c r="ERE242" s="250"/>
      <c r="ERF242" s="250"/>
      <c r="ERG242" s="250"/>
      <c r="ERH242" s="250"/>
      <c r="ERI242" s="250"/>
      <c r="ERJ242" s="250"/>
      <c r="ERK242" s="250"/>
      <c r="ERL242" s="250"/>
      <c r="ERM242" s="250"/>
      <c r="ERN242" s="250"/>
      <c r="ERO242" s="250"/>
      <c r="ERP242" s="250"/>
      <c r="ERQ242" s="250"/>
      <c r="ERR242" s="250"/>
      <c r="ERS242" s="250"/>
      <c r="ERT242" s="250"/>
      <c r="ERU242" s="250"/>
      <c r="ERV242" s="250"/>
      <c r="ERW242" s="250"/>
      <c r="ERX242" s="250"/>
      <c r="ERY242" s="250"/>
      <c r="ERZ242" s="250"/>
      <c r="ESA242" s="250"/>
      <c r="ESB242" s="250"/>
      <c r="ESC242" s="250"/>
      <c r="ESD242" s="250"/>
      <c r="ESE242" s="250"/>
      <c r="ESF242" s="250"/>
      <c r="ESG242" s="250"/>
      <c r="ESH242" s="250"/>
      <c r="ESI242" s="250"/>
      <c r="ESJ242" s="250"/>
      <c r="ESK242" s="250"/>
      <c r="ESL242" s="250"/>
      <c r="ESM242" s="250"/>
      <c r="ESN242" s="250"/>
      <c r="ESO242" s="250"/>
      <c r="ESP242" s="250"/>
      <c r="ESQ242" s="250"/>
      <c r="ESR242" s="250"/>
      <c r="ESS242" s="250"/>
      <c r="EST242" s="250"/>
      <c r="ESU242" s="250"/>
      <c r="ESV242" s="250"/>
      <c r="ESW242" s="250"/>
      <c r="ESX242" s="250"/>
      <c r="ESY242" s="250"/>
      <c r="ESZ242" s="250"/>
      <c r="ETA242" s="250"/>
      <c r="ETB242" s="250"/>
      <c r="ETC242" s="250"/>
      <c r="ETD242" s="250"/>
      <c r="ETE242" s="250"/>
      <c r="ETF242" s="250"/>
      <c r="ETG242" s="250"/>
      <c r="ETH242" s="250"/>
      <c r="ETI242" s="250"/>
      <c r="ETJ242" s="250"/>
      <c r="ETK242" s="250"/>
      <c r="ETL242" s="250"/>
      <c r="ETM242" s="250"/>
      <c r="ETN242" s="250"/>
      <c r="ETO242" s="250"/>
      <c r="ETP242" s="250"/>
      <c r="ETQ242" s="250"/>
      <c r="ETR242" s="250"/>
      <c r="ETS242" s="250"/>
      <c r="ETT242" s="250"/>
      <c r="ETU242" s="250"/>
      <c r="ETV242" s="250"/>
      <c r="ETW242" s="250"/>
      <c r="ETX242" s="250"/>
      <c r="ETY242" s="250"/>
      <c r="ETZ242" s="250"/>
      <c r="EUA242" s="250"/>
      <c r="EUB242" s="250"/>
      <c r="EUC242" s="250"/>
      <c r="EUD242" s="250"/>
      <c r="EUE242" s="250"/>
      <c r="EUF242" s="250"/>
      <c r="EUG242" s="250"/>
      <c r="EUH242" s="250"/>
      <c r="EUI242" s="250"/>
      <c r="EUJ242" s="250"/>
      <c r="EUK242" s="250"/>
      <c r="EUL242" s="250"/>
      <c r="EUM242" s="250"/>
      <c r="EUN242" s="250"/>
      <c r="EUO242" s="250"/>
      <c r="EUP242" s="250"/>
      <c r="EUQ242" s="250"/>
      <c r="EUR242" s="250"/>
      <c r="EUS242" s="250"/>
      <c r="EUT242" s="250"/>
      <c r="EUU242" s="250"/>
      <c r="EUV242" s="250"/>
      <c r="EUW242" s="250"/>
      <c r="EUX242" s="250"/>
      <c r="EUY242" s="250"/>
      <c r="EUZ242" s="250"/>
      <c r="EVA242" s="250"/>
      <c r="EVB242" s="250"/>
      <c r="EVC242" s="250"/>
      <c r="EVD242" s="250"/>
      <c r="EVE242" s="250"/>
      <c r="EVF242" s="250"/>
      <c r="EVG242" s="250"/>
      <c r="EVH242" s="250"/>
      <c r="EVI242" s="250"/>
      <c r="EVJ242" s="250"/>
      <c r="EVK242" s="250"/>
      <c r="EVL242" s="250"/>
      <c r="EVM242" s="250"/>
      <c r="EVN242" s="250"/>
      <c r="EVO242" s="250"/>
      <c r="EVP242" s="250"/>
      <c r="EVQ242" s="250"/>
      <c r="EVR242" s="250"/>
      <c r="EVS242" s="250"/>
      <c r="EVT242" s="250"/>
      <c r="EVU242" s="250"/>
      <c r="EVV242" s="250"/>
      <c r="EVW242" s="250"/>
      <c r="EVX242" s="250"/>
      <c r="EVY242" s="250"/>
      <c r="EVZ242" s="250"/>
      <c r="EWA242" s="250"/>
      <c r="EWB242" s="250"/>
      <c r="EWC242" s="250"/>
      <c r="EWD242" s="250"/>
      <c r="EWE242" s="250"/>
      <c r="EWF242" s="250"/>
      <c r="EWG242" s="250"/>
      <c r="EWH242" s="250"/>
      <c r="EWI242" s="250"/>
      <c r="EWJ242" s="250"/>
      <c r="EWK242" s="250"/>
      <c r="EWL242" s="250"/>
      <c r="EWM242" s="250"/>
      <c r="EWN242" s="250"/>
      <c r="EWO242" s="250"/>
      <c r="EWP242" s="250"/>
      <c r="EWQ242" s="250"/>
      <c r="EWR242" s="250"/>
      <c r="EWS242" s="250"/>
      <c r="EWT242" s="250"/>
      <c r="EWU242" s="250"/>
      <c r="EWV242" s="250"/>
      <c r="EWW242" s="250"/>
      <c r="EWX242" s="250"/>
      <c r="EWY242" s="250"/>
      <c r="EWZ242" s="250"/>
      <c r="EXA242" s="250"/>
      <c r="EXB242" s="250"/>
      <c r="EXC242" s="250"/>
      <c r="EXD242" s="250"/>
      <c r="EXE242" s="250"/>
      <c r="EXF242" s="250"/>
      <c r="EXG242" s="250"/>
      <c r="EXH242" s="250"/>
      <c r="EXI242" s="250"/>
      <c r="EXJ242" s="250"/>
      <c r="EXK242" s="250"/>
      <c r="EXL242" s="250"/>
      <c r="EXM242" s="250"/>
      <c r="EXN242" s="250"/>
      <c r="EXO242" s="250"/>
      <c r="EXP242" s="250"/>
      <c r="EXQ242" s="250"/>
      <c r="EXR242" s="250"/>
      <c r="EXS242" s="250"/>
      <c r="EXT242" s="250"/>
      <c r="EXU242" s="250"/>
      <c r="EXV242" s="250"/>
      <c r="EXW242" s="250"/>
      <c r="EXX242" s="250"/>
      <c r="EXY242" s="250"/>
      <c r="EXZ242" s="250"/>
      <c r="EYA242" s="250"/>
      <c r="EYB242" s="250"/>
      <c r="EYC242" s="250"/>
      <c r="EYD242" s="250"/>
      <c r="EYE242" s="250"/>
      <c r="EYF242" s="250"/>
      <c r="EYG242" s="250"/>
      <c r="EYH242" s="250"/>
      <c r="EYI242" s="250"/>
      <c r="EYJ242" s="250"/>
      <c r="EYK242" s="250"/>
      <c r="EYL242" s="250"/>
      <c r="EYM242" s="250"/>
      <c r="EYN242" s="250"/>
      <c r="EYO242" s="250"/>
      <c r="EYP242" s="250"/>
      <c r="EYQ242" s="250"/>
      <c r="EYR242" s="250"/>
      <c r="EYS242" s="250"/>
      <c r="EYT242" s="250"/>
      <c r="EYU242" s="250"/>
      <c r="EYV242" s="250"/>
      <c r="EYW242" s="250"/>
      <c r="EYX242" s="250"/>
      <c r="EYY242" s="250"/>
      <c r="EYZ242" s="250"/>
      <c r="EZA242" s="250"/>
      <c r="EZB242" s="250"/>
      <c r="EZC242" s="250"/>
      <c r="EZD242" s="250"/>
      <c r="EZE242" s="250"/>
      <c r="EZF242" s="250"/>
      <c r="EZG242" s="250"/>
      <c r="EZH242" s="250"/>
      <c r="EZI242" s="250"/>
      <c r="EZJ242" s="250"/>
      <c r="EZK242" s="250"/>
      <c r="EZL242" s="250"/>
      <c r="EZM242" s="250"/>
      <c r="EZN242" s="250"/>
      <c r="EZO242" s="250"/>
      <c r="EZP242" s="250"/>
      <c r="EZQ242" s="250"/>
      <c r="EZR242" s="250"/>
      <c r="EZS242" s="250"/>
      <c r="EZT242" s="250"/>
      <c r="EZU242" s="250"/>
      <c r="EZV242" s="250"/>
      <c r="EZW242" s="250"/>
      <c r="EZX242" s="250"/>
      <c r="EZY242" s="250"/>
      <c r="EZZ242" s="250"/>
      <c r="FAA242" s="250"/>
      <c r="FAB242" s="250"/>
      <c r="FAC242" s="250"/>
      <c r="FAD242" s="250"/>
      <c r="FAE242" s="250"/>
      <c r="FAF242" s="250"/>
      <c r="FAG242" s="250"/>
      <c r="FAH242" s="250"/>
      <c r="FAI242" s="250"/>
      <c r="FAJ242" s="250"/>
      <c r="FAK242" s="250"/>
      <c r="FAL242" s="250"/>
      <c r="FAM242" s="250"/>
      <c r="FAN242" s="250"/>
      <c r="FAO242" s="250"/>
      <c r="FAP242" s="250"/>
      <c r="FAQ242" s="250"/>
      <c r="FAR242" s="250"/>
      <c r="FAS242" s="250"/>
      <c r="FAT242" s="250"/>
      <c r="FAU242" s="250"/>
      <c r="FAV242" s="250"/>
      <c r="FAW242" s="250"/>
      <c r="FAX242" s="250"/>
      <c r="FAY242" s="250"/>
      <c r="FAZ242" s="250"/>
      <c r="FBA242" s="250"/>
      <c r="FBB242" s="250"/>
      <c r="FBC242" s="250"/>
      <c r="FBD242" s="250"/>
      <c r="FBE242" s="250"/>
      <c r="FBF242" s="250"/>
      <c r="FBG242" s="250"/>
      <c r="FBH242" s="250"/>
      <c r="FBI242" s="250"/>
      <c r="FBJ242" s="250"/>
      <c r="FBK242" s="250"/>
      <c r="FBL242" s="250"/>
      <c r="FBM242" s="250"/>
      <c r="FBN242" s="250"/>
      <c r="FBO242" s="250"/>
      <c r="FBP242" s="250"/>
      <c r="FBQ242" s="250"/>
      <c r="FBR242" s="250"/>
      <c r="FBS242" s="250"/>
      <c r="FBT242" s="250"/>
      <c r="FBU242" s="250"/>
      <c r="FBV242" s="250"/>
      <c r="FBW242" s="250"/>
      <c r="FBX242" s="250"/>
      <c r="FBY242" s="250"/>
      <c r="FBZ242" s="250"/>
      <c r="FCA242" s="250"/>
      <c r="FCB242" s="250"/>
      <c r="FCC242" s="250"/>
      <c r="FCD242" s="250"/>
      <c r="FCE242" s="250"/>
      <c r="FCF242" s="250"/>
      <c r="FCG242" s="250"/>
      <c r="FCH242" s="250"/>
      <c r="FCI242" s="250"/>
      <c r="FCJ242" s="250"/>
      <c r="FCK242" s="250"/>
      <c r="FCL242" s="250"/>
      <c r="FCM242" s="250"/>
      <c r="FCN242" s="250"/>
      <c r="FCO242" s="250"/>
      <c r="FCP242" s="250"/>
      <c r="FCQ242" s="250"/>
      <c r="FCR242" s="250"/>
      <c r="FCS242" s="250"/>
      <c r="FCT242" s="250"/>
      <c r="FCU242" s="250"/>
      <c r="FCV242" s="250"/>
      <c r="FCW242" s="250"/>
      <c r="FCX242" s="250"/>
      <c r="FCY242" s="250"/>
      <c r="FCZ242" s="250"/>
      <c r="FDA242" s="250"/>
      <c r="FDB242" s="250"/>
      <c r="FDC242" s="250"/>
      <c r="FDD242" s="250"/>
      <c r="FDE242" s="250"/>
      <c r="FDF242" s="250"/>
      <c r="FDG242" s="250"/>
      <c r="FDH242" s="250"/>
      <c r="FDI242" s="250"/>
      <c r="FDJ242" s="250"/>
      <c r="FDK242" s="250"/>
      <c r="FDL242" s="250"/>
      <c r="FDM242" s="250"/>
      <c r="FDN242" s="250"/>
      <c r="FDO242" s="250"/>
      <c r="FDP242" s="250"/>
      <c r="FDQ242" s="250"/>
      <c r="FDR242" s="250"/>
      <c r="FDS242" s="250"/>
      <c r="FDT242" s="250"/>
      <c r="FDU242" s="250"/>
      <c r="FDV242" s="250"/>
      <c r="FDW242" s="250"/>
      <c r="FDX242" s="250"/>
      <c r="FDY242" s="250"/>
      <c r="FDZ242" s="250"/>
      <c r="FEA242" s="250"/>
      <c r="FEB242" s="250"/>
      <c r="FEC242" s="250"/>
      <c r="FED242" s="250"/>
      <c r="FEE242" s="250"/>
      <c r="FEF242" s="250"/>
      <c r="FEG242" s="250"/>
      <c r="FEH242" s="250"/>
      <c r="FEI242" s="250"/>
      <c r="FEJ242" s="250"/>
      <c r="FEK242" s="250"/>
      <c r="FEL242" s="250"/>
      <c r="FEM242" s="250"/>
      <c r="FEN242" s="250"/>
      <c r="FEO242" s="250"/>
      <c r="FEP242" s="250"/>
      <c r="FEQ242" s="250"/>
      <c r="FER242" s="250"/>
      <c r="FES242" s="250"/>
      <c r="FET242" s="250"/>
      <c r="FEU242" s="250"/>
      <c r="FEV242" s="250"/>
      <c r="FEW242" s="250"/>
      <c r="FEX242" s="250"/>
      <c r="FEY242" s="250"/>
      <c r="FEZ242" s="250"/>
      <c r="FFA242" s="250"/>
      <c r="FFB242" s="250"/>
      <c r="FFC242" s="250"/>
      <c r="FFD242" s="250"/>
      <c r="FFE242" s="250"/>
      <c r="FFF242" s="250"/>
      <c r="FFG242" s="250"/>
      <c r="FFH242" s="250"/>
      <c r="FFI242" s="250"/>
      <c r="FFJ242" s="250"/>
      <c r="FFK242" s="250"/>
      <c r="FFL242" s="250"/>
      <c r="FFM242" s="250"/>
      <c r="FFN242" s="250"/>
      <c r="FFO242" s="250"/>
      <c r="FFP242" s="250"/>
      <c r="FFQ242" s="250"/>
      <c r="FFR242" s="250"/>
      <c r="FFS242" s="250"/>
      <c r="FFT242" s="250"/>
      <c r="FFU242" s="250"/>
      <c r="FFV242" s="250"/>
      <c r="FFW242" s="250"/>
      <c r="FFX242" s="250"/>
      <c r="FFY242" s="250"/>
      <c r="FFZ242" s="250"/>
      <c r="FGA242" s="250"/>
      <c r="FGB242" s="250"/>
      <c r="FGC242" s="250"/>
      <c r="FGD242" s="250"/>
      <c r="FGE242" s="250"/>
      <c r="FGF242" s="250"/>
      <c r="FGG242" s="250"/>
      <c r="FGH242" s="250"/>
      <c r="FGI242" s="250"/>
      <c r="FGJ242" s="250"/>
      <c r="FGK242" s="250"/>
      <c r="FGL242" s="250"/>
      <c r="FGM242" s="250"/>
      <c r="FGN242" s="250"/>
      <c r="FGO242" s="250"/>
      <c r="FGP242" s="250"/>
      <c r="FGQ242" s="250"/>
      <c r="FGR242" s="250"/>
      <c r="FGS242" s="250"/>
      <c r="FGT242" s="250"/>
      <c r="FGU242" s="250"/>
      <c r="FGV242" s="250"/>
      <c r="FGW242" s="250"/>
      <c r="FGX242" s="250"/>
      <c r="FGY242" s="250"/>
      <c r="FGZ242" s="250"/>
      <c r="FHA242" s="250"/>
      <c r="FHB242" s="250"/>
      <c r="FHC242" s="250"/>
      <c r="FHD242" s="250"/>
      <c r="FHE242" s="250"/>
      <c r="FHF242" s="250"/>
      <c r="FHG242" s="250"/>
      <c r="FHH242" s="250"/>
      <c r="FHI242" s="250"/>
      <c r="FHJ242" s="250"/>
      <c r="FHK242" s="250"/>
      <c r="FHL242" s="250"/>
      <c r="FHM242" s="250"/>
      <c r="FHN242" s="250"/>
      <c r="FHO242" s="250"/>
      <c r="FHP242" s="250"/>
      <c r="FHQ242" s="250"/>
      <c r="FHR242" s="250"/>
      <c r="FHS242" s="250"/>
      <c r="FHT242" s="250"/>
      <c r="FHU242" s="250"/>
      <c r="FHV242" s="250"/>
      <c r="FHW242" s="250"/>
      <c r="FHX242" s="250"/>
      <c r="FHY242" s="250"/>
      <c r="FHZ242" s="250"/>
      <c r="FIA242" s="250"/>
      <c r="FIB242" s="250"/>
      <c r="FIC242" s="250"/>
      <c r="FID242" s="250"/>
      <c r="FIE242" s="250"/>
      <c r="FIF242" s="250"/>
      <c r="FIG242" s="250"/>
      <c r="FIH242" s="250"/>
      <c r="FII242" s="250"/>
      <c r="FIJ242" s="250"/>
      <c r="FIK242" s="250"/>
      <c r="FIL242" s="250"/>
      <c r="FIM242" s="250"/>
      <c r="FIN242" s="250"/>
      <c r="FIO242" s="250"/>
      <c r="FIP242" s="250"/>
      <c r="FIQ242" s="250"/>
      <c r="FIR242" s="250"/>
      <c r="FIS242" s="250"/>
      <c r="FIT242" s="250"/>
      <c r="FIU242" s="250"/>
      <c r="FIV242" s="250"/>
      <c r="FIW242" s="250"/>
      <c r="FIX242" s="250"/>
      <c r="FIY242" s="250"/>
      <c r="FIZ242" s="250"/>
      <c r="FJA242" s="250"/>
      <c r="FJB242" s="250"/>
      <c r="FJC242" s="250"/>
      <c r="FJD242" s="250"/>
      <c r="FJE242" s="250"/>
      <c r="FJF242" s="250"/>
      <c r="FJG242" s="250"/>
      <c r="FJH242" s="250"/>
      <c r="FJI242" s="250"/>
      <c r="FJJ242" s="250"/>
      <c r="FJK242" s="250"/>
      <c r="FJL242" s="250"/>
      <c r="FJM242" s="250"/>
      <c r="FJN242" s="250"/>
      <c r="FJO242" s="250"/>
      <c r="FJP242" s="250"/>
      <c r="FJQ242" s="250"/>
      <c r="FJR242" s="250"/>
      <c r="FJS242" s="250"/>
      <c r="FJT242" s="250"/>
      <c r="FJU242" s="250"/>
      <c r="FJV242" s="250"/>
      <c r="FJW242" s="250"/>
      <c r="FJX242" s="250"/>
      <c r="FJY242" s="250"/>
      <c r="FJZ242" s="250"/>
      <c r="FKA242" s="250"/>
      <c r="FKB242" s="250"/>
      <c r="FKC242" s="250"/>
      <c r="FKD242" s="250"/>
      <c r="FKE242" s="250"/>
      <c r="FKF242" s="250"/>
      <c r="FKG242" s="250"/>
      <c r="FKH242" s="250"/>
      <c r="FKI242" s="250"/>
      <c r="FKJ242" s="250"/>
      <c r="FKK242" s="250"/>
      <c r="FKL242" s="250"/>
      <c r="FKM242" s="250"/>
      <c r="FKN242" s="250"/>
      <c r="FKO242" s="250"/>
      <c r="FKP242" s="250"/>
      <c r="FKQ242" s="250"/>
      <c r="FKR242" s="250"/>
      <c r="FKS242" s="250"/>
      <c r="FKT242" s="250"/>
      <c r="FKU242" s="250"/>
      <c r="FKV242" s="250"/>
      <c r="FKW242" s="250"/>
      <c r="FKX242" s="250"/>
      <c r="FKY242" s="250"/>
      <c r="FKZ242" s="250"/>
      <c r="FLA242" s="250"/>
      <c r="FLB242" s="250"/>
      <c r="FLC242" s="250"/>
      <c r="FLD242" s="250"/>
      <c r="FLE242" s="250"/>
      <c r="FLF242" s="250"/>
      <c r="FLG242" s="250"/>
      <c r="FLH242" s="250"/>
      <c r="FLI242" s="250"/>
      <c r="FLJ242" s="250"/>
      <c r="FLK242" s="250"/>
      <c r="FLL242" s="250"/>
      <c r="FLM242" s="250"/>
      <c r="FLN242" s="250"/>
      <c r="FLO242" s="250"/>
      <c r="FLP242" s="250"/>
      <c r="FLQ242" s="250"/>
      <c r="FLR242" s="250"/>
      <c r="FLS242" s="250"/>
      <c r="FLT242" s="250"/>
      <c r="FLU242" s="250"/>
      <c r="FLV242" s="250"/>
      <c r="FLW242" s="250"/>
      <c r="FLX242" s="250"/>
      <c r="FLY242" s="250"/>
      <c r="FLZ242" s="250"/>
      <c r="FMA242" s="250"/>
      <c r="FMB242" s="250"/>
      <c r="FMC242" s="250"/>
      <c r="FMD242" s="250"/>
      <c r="FME242" s="250"/>
      <c r="FMF242" s="250"/>
      <c r="FMG242" s="250"/>
      <c r="FMH242" s="250"/>
      <c r="FMI242" s="250"/>
      <c r="FMJ242" s="250"/>
      <c r="FMK242" s="250"/>
      <c r="FML242" s="250"/>
      <c r="FMM242" s="250"/>
      <c r="FMN242" s="250"/>
      <c r="FMO242" s="250"/>
      <c r="FMP242" s="250"/>
      <c r="FMQ242" s="250"/>
      <c r="FMR242" s="250"/>
      <c r="FMS242" s="250"/>
      <c r="FMT242" s="250"/>
      <c r="FMU242" s="250"/>
      <c r="FMV242" s="250"/>
      <c r="FMW242" s="250"/>
      <c r="FMX242" s="250"/>
      <c r="FMY242" s="250"/>
      <c r="FMZ242" s="250"/>
      <c r="FNA242" s="250"/>
      <c r="FNB242" s="250"/>
      <c r="FNC242" s="250"/>
      <c r="FND242" s="250"/>
      <c r="FNE242" s="250"/>
      <c r="FNF242" s="250"/>
      <c r="FNG242" s="250"/>
      <c r="FNH242" s="250"/>
      <c r="FNI242" s="250"/>
      <c r="FNJ242" s="250"/>
      <c r="FNK242" s="250"/>
      <c r="FNL242" s="250"/>
      <c r="FNM242" s="250"/>
      <c r="FNN242" s="250"/>
      <c r="FNO242" s="250"/>
      <c r="FNP242" s="250"/>
      <c r="FNQ242" s="250"/>
      <c r="FNR242" s="250"/>
      <c r="FNS242" s="250"/>
      <c r="FNT242" s="250"/>
      <c r="FNU242" s="250"/>
      <c r="FNV242" s="250"/>
      <c r="FNW242" s="250"/>
      <c r="FNX242" s="250"/>
      <c r="FNY242" s="250"/>
      <c r="FNZ242" s="250"/>
      <c r="FOA242" s="250"/>
      <c r="FOB242" s="250"/>
      <c r="FOC242" s="250"/>
      <c r="FOD242" s="250"/>
      <c r="FOE242" s="250"/>
      <c r="FOF242" s="250"/>
      <c r="FOG242" s="250"/>
      <c r="FOH242" s="250"/>
      <c r="FOI242" s="250"/>
      <c r="FOJ242" s="250"/>
      <c r="FOK242" s="250"/>
      <c r="FOL242" s="250"/>
      <c r="FOM242" s="250"/>
      <c r="FON242" s="250"/>
      <c r="FOO242" s="250"/>
      <c r="FOP242" s="250"/>
      <c r="FOQ242" s="250"/>
      <c r="FOR242" s="250"/>
      <c r="FOS242" s="250"/>
      <c r="FOT242" s="250"/>
      <c r="FOU242" s="250"/>
      <c r="FOV242" s="250"/>
      <c r="FOW242" s="250"/>
      <c r="FOX242" s="250"/>
      <c r="FOY242" s="250"/>
      <c r="FOZ242" s="250"/>
      <c r="FPA242" s="250"/>
      <c r="FPB242" s="250"/>
      <c r="FPC242" s="250"/>
      <c r="FPD242" s="250"/>
      <c r="FPE242" s="250"/>
      <c r="FPF242" s="250"/>
      <c r="FPG242" s="250"/>
      <c r="FPH242" s="250"/>
      <c r="FPI242" s="250"/>
      <c r="FPJ242" s="250"/>
      <c r="FPK242" s="250"/>
      <c r="FPL242" s="250"/>
      <c r="FPM242" s="250"/>
      <c r="FPN242" s="250"/>
      <c r="FPO242" s="250"/>
      <c r="FPP242" s="250"/>
      <c r="FPQ242" s="250"/>
      <c r="FPR242" s="250"/>
      <c r="FPS242" s="250"/>
      <c r="FPT242" s="250"/>
      <c r="FPU242" s="250"/>
      <c r="FPV242" s="250"/>
      <c r="FPW242" s="250"/>
      <c r="FPX242" s="250"/>
      <c r="FPY242" s="250"/>
      <c r="FPZ242" s="250"/>
      <c r="FQA242" s="250"/>
      <c r="FQB242" s="250"/>
      <c r="FQC242" s="250"/>
      <c r="FQD242" s="250"/>
      <c r="FQE242" s="250"/>
      <c r="FQF242" s="250"/>
      <c r="FQG242" s="250"/>
      <c r="FQH242" s="250"/>
      <c r="FQI242" s="250"/>
      <c r="FQJ242" s="250"/>
      <c r="FQK242" s="250"/>
      <c r="FQL242" s="250"/>
      <c r="FQM242" s="250"/>
      <c r="FQN242" s="250"/>
      <c r="FQO242" s="250"/>
      <c r="FQP242" s="250"/>
      <c r="FQQ242" s="250"/>
      <c r="FQR242" s="250"/>
      <c r="FQS242" s="250"/>
      <c r="FQT242" s="250"/>
      <c r="FQU242" s="250"/>
      <c r="FQV242" s="250"/>
      <c r="FQW242" s="250"/>
      <c r="FQX242" s="250"/>
      <c r="FQY242" s="250"/>
      <c r="FQZ242" s="250"/>
      <c r="FRA242" s="250"/>
      <c r="FRB242" s="250"/>
      <c r="FRC242" s="250"/>
      <c r="FRD242" s="250"/>
      <c r="FRE242" s="250"/>
      <c r="FRF242" s="250"/>
      <c r="FRG242" s="250"/>
      <c r="FRH242" s="250"/>
      <c r="FRI242" s="250"/>
      <c r="FRJ242" s="250"/>
      <c r="FRK242" s="250"/>
      <c r="FRL242" s="250"/>
      <c r="FRM242" s="250"/>
      <c r="FRN242" s="250"/>
      <c r="FRO242" s="250"/>
      <c r="FRP242" s="250"/>
      <c r="FRQ242" s="250"/>
      <c r="FRR242" s="250"/>
      <c r="FRS242" s="250"/>
      <c r="FRT242" s="250"/>
      <c r="FRU242" s="250"/>
      <c r="FRV242" s="250"/>
      <c r="FRW242" s="250"/>
      <c r="FRX242" s="250"/>
      <c r="FRY242" s="250"/>
      <c r="FRZ242" s="250"/>
      <c r="FSA242" s="250"/>
      <c r="FSB242" s="250"/>
      <c r="FSC242" s="250"/>
      <c r="FSD242" s="250"/>
      <c r="FSE242" s="250"/>
      <c r="FSF242" s="250"/>
      <c r="FSG242" s="250"/>
      <c r="FSH242" s="250"/>
      <c r="FSI242" s="250"/>
      <c r="FSJ242" s="250"/>
      <c r="FSK242" s="250"/>
      <c r="FSL242" s="250"/>
      <c r="FSM242" s="250"/>
      <c r="FSN242" s="250"/>
      <c r="FSO242" s="250"/>
      <c r="FSP242" s="250"/>
      <c r="FSQ242" s="250"/>
      <c r="FSR242" s="250"/>
      <c r="FSS242" s="250"/>
      <c r="FST242" s="250"/>
      <c r="FSU242" s="250"/>
      <c r="FSV242" s="250"/>
      <c r="FSW242" s="250"/>
      <c r="FSX242" s="250"/>
      <c r="FSY242" s="250"/>
      <c r="FSZ242" s="250"/>
      <c r="FTA242" s="250"/>
      <c r="FTB242" s="250"/>
      <c r="FTC242" s="250"/>
      <c r="FTD242" s="250"/>
      <c r="FTE242" s="250"/>
      <c r="FTF242" s="250"/>
      <c r="FTG242" s="250"/>
      <c r="FTH242" s="250"/>
      <c r="FTI242" s="250"/>
      <c r="FTJ242" s="250"/>
      <c r="FTK242" s="250"/>
      <c r="FTL242" s="250"/>
      <c r="FTM242" s="250"/>
      <c r="FTN242" s="250"/>
      <c r="FTO242" s="250"/>
      <c r="FTP242" s="250"/>
      <c r="FTQ242" s="250"/>
      <c r="FTR242" s="250"/>
      <c r="FTS242" s="250"/>
      <c r="FTT242" s="250"/>
      <c r="FTU242" s="250"/>
      <c r="FTV242" s="250"/>
      <c r="FTW242" s="250"/>
      <c r="FTX242" s="250"/>
      <c r="FTY242" s="250"/>
      <c r="FTZ242" s="250"/>
      <c r="FUA242" s="250"/>
      <c r="FUB242" s="250"/>
      <c r="FUC242" s="250"/>
      <c r="FUD242" s="250"/>
      <c r="FUE242" s="250"/>
      <c r="FUF242" s="250"/>
      <c r="FUG242" s="250"/>
      <c r="FUH242" s="250"/>
      <c r="FUI242" s="250"/>
      <c r="FUJ242" s="250"/>
      <c r="FUK242" s="250"/>
      <c r="FUL242" s="250"/>
      <c r="FUM242" s="250"/>
      <c r="FUN242" s="250"/>
      <c r="FUO242" s="250"/>
      <c r="FUP242" s="250"/>
      <c r="FUQ242" s="250"/>
      <c r="FUR242" s="250"/>
      <c r="FUS242" s="250"/>
      <c r="FUT242" s="250"/>
      <c r="FUU242" s="250"/>
      <c r="FUV242" s="250"/>
      <c r="FUW242" s="250"/>
      <c r="FUX242" s="250"/>
      <c r="FUY242" s="250"/>
      <c r="FUZ242" s="250"/>
      <c r="FVA242" s="250"/>
      <c r="FVB242" s="250"/>
      <c r="FVC242" s="250"/>
      <c r="FVD242" s="250"/>
      <c r="FVE242" s="250"/>
      <c r="FVF242" s="250"/>
      <c r="FVG242" s="250"/>
      <c r="FVH242" s="250"/>
      <c r="FVI242" s="250"/>
      <c r="FVJ242" s="250"/>
      <c r="FVK242" s="250"/>
      <c r="FVL242" s="250"/>
      <c r="FVM242" s="250"/>
      <c r="FVN242" s="250"/>
      <c r="FVO242" s="250"/>
      <c r="FVP242" s="250"/>
      <c r="FVQ242" s="250"/>
      <c r="FVR242" s="250"/>
      <c r="FVS242" s="250"/>
      <c r="FVT242" s="250"/>
      <c r="FVU242" s="250"/>
      <c r="FVV242" s="250"/>
      <c r="FVW242" s="250"/>
      <c r="FVX242" s="250"/>
      <c r="FVY242" s="250"/>
      <c r="FVZ242" s="250"/>
      <c r="FWA242" s="250"/>
      <c r="FWB242" s="250"/>
      <c r="FWC242" s="250"/>
      <c r="FWD242" s="250"/>
      <c r="FWE242" s="250"/>
      <c r="FWF242" s="250"/>
      <c r="FWG242" s="250"/>
      <c r="FWH242" s="250"/>
      <c r="FWI242" s="250"/>
      <c r="FWJ242" s="250"/>
      <c r="FWK242" s="250"/>
      <c r="FWL242" s="250"/>
      <c r="FWM242" s="250"/>
      <c r="FWN242" s="250"/>
      <c r="FWO242" s="250"/>
      <c r="FWP242" s="250"/>
      <c r="FWQ242" s="250"/>
      <c r="FWR242" s="250"/>
      <c r="FWS242" s="250"/>
      <c r="FWT242" s="250"/>
      <c r="FWU242" s="250"/>
      <c r="FWV242" s="250"/>
      <c r="FWW242" s="250"/>
      <c r="FWX242" s="250"/>
      <c r="FWY242" s="250"/>
      <c r="FWZ242" s="250"/>
      <c r="FXA242" s="250"/>
      <c r="FXB242" s="250"/>
      <c r="FXC242" s="250"/>
      <c r="FXD242" s="250"/>
      <c r="FXE242" s="250"/>
      <c r="FXF242" s="250"/>
      <c r="FXG242" s="250"/>
      <c r="FXH242" s="250"/>
      <c r="FXI242" s="250"/>
      <c r="FXJ242" s="250"/>
      <c r="FXK242" s="250"/>
      <c r="FXL242" s="250"/>
      <c r="FXM242" s="250"/>
      <c r="FXN242" s="250"/>
      <c r="FXO242" s="250"/>
      <c r="FXP242" s="250"/>
      <c r="FXQ242" s="250"/>
      <c r="FXR242" s="250"/>
      <c r="FXS242" s="250"/>
      <c r="FXT242" s="250"/>
      <c r="FXU242" s="250"/>
      <c r="FXV242" s="250"/>
      <c r="FXW242" s="250"/>
      <c r="FXX242" s="250"/>
      <c r="FXY242" s="250"/>
      <c r="FXZ242" s="250"/>
      <c r="FYA242" s="250"/>
      <c r="FYB242" s="250"/>
      <c r="FYC242" s="250"/>
      <c r="FYD242" s="250"/>
      <c r="FYE242" s="250"/>
      <c r="FYF242" s="250"/>
      <c r="FYG242" s="250"/>
      <c r="FYH242" s="250"/>
      <c r="FYI242" s="250"/>
      <c r="FYJ242" s="250"/>
      <c r="FYK242" s="250"/>
      <c r="FYL242" s="250"/>
      <c r="FYM242" s="250"/>
      <c r="FYN242" s="250"/>
      <c r="FYO242" s="250"/>
      <c r="FYP242" s="250"/>
      <c r="FYQ242" s="250"/>
      <c r="FYR242" s="250"/>
      <c r="FYS242" s="250"/>
      <c r="FYT242" s="250"/>
      <c r="FYU242" s="250"/>
      <c r="FYV242" s="250"/>
      <c r="FYW242" s="250"/>
      <c r="FYX242" s="250"/>
      <c r="FYY242" s="250"/>
      <c r="FYZ242" s="250"/>
      <c r="FZA242" s="250"/>
      <c r="FZB242" s="250"/>
      <c r="FZC242" s="250"/>
      <c r="FZD242" s="250"/>
      <c r="FZE242" s="250"/>
      <c r="FZF242" s="250"/>
      <c r="FZG242" s="250"/>
      <c r="FZH242" s="250"/>
      <c r="FZI242" s="250"/>
      <c r="FZJ242" s="250"/>
      <c r="FZK242" s="250"/>
      <c r="FZL242" s="250"/>
      <c r="FZM242" s="250"/>
      <c r="FZN242" s="250"/>
      <c r="FZO242" s="250"/>
      <c r="FZP242" s="250"/>
      <c r="FZQ242" s="250"/>
      <c r="FZR242" s="250"/>
      <c r="FZS242" s="250"/>
      <c r="FZT242" s="250"/>
      <c r="FZU242" s="250"/>
      <c r="FZV242" s="250"/>
      <c r="FZW242" s="250"/>
      <c r="FZX242" s="250"/>
      <c r="FZY242" s="250"/>
      <c r="FZZ242" s="250"/>
      <c r="GAA242" s="250"/>
      <c r="GAB242" s="250"/>
      <c r="GAC242" s="250"/>
      <c r="GAD242" s="250"/>
      <c r="GAE242" s="250"/>
      <c r="GAF242" s="250"/>
      <c r="GAG242" s="250"/>
      <c r="GAH242" s="250"/>
      <c r="GAI242" s="250"/>
      <c r="GAJ242" s="250"/>
      <c r="GAK242" s="250"/>
      <c r="GAL242" s="250"/>
      <c r="GAM242" s="250"/>
      <c r="GAN242" s="250"/>
      <c r="GAO242" s="250"/>
      <c r="GAP242" s="250"/>
      <c r="GAQ242" s="250"/>
      <c r="GAR242" s="250"/>
      <c r="GAS242" s="250"/>
      <c r="GAT242" s="250"/>
      <c r="GAU242" s="250"/>
      <c r="GAV242" s="250"/>
      <c r="GAW242" s="250"/>
      <c r="GAX242" s="250"/>
      <c r="GAY242" s="250"/>
      <c r="GAZ242" s="250"/>
      <c r="GBA242" s="250"/>
      <c r="GBB242" s="250"/>
      <c r="GBC242" s="250"/>
      <c r="GBD242" s="250"/>
      <c r="GBE242" s="250"/>
      <c r="GBF242" s="250"/>
      <c r="GBG242" s="250"/>
      <c r="GBH242" s="250"/>
      <c r="GBI242" s="250"/>
      <c r="GBJ242" s="250"/>
      <c r="GBK242" s="250"/>
      <c r="GBL242" s="250"/>
      <c r="GBM242" s="250"/>
      <c r="GBN242" s="250"/>
      <c r="GBO242" s="250"/>
      <c r="GBP242" s="250"/>
      <c r="GBQ242" s="250"/>
      <c r="GBR242" s="250"/>
      <c r="GBS242" s="250"/>
      <c r="GBT242" s="250"/>
      <c r="GBU242" s="250"/>
      <c r="GBV242" s="250"/>
      <c r="GBW242" s="250"/>
      <c r="GBX242" s="250"/>
      <c r="GBY242" s="250"/>
      <c r="GBZ242" s="250"/>
      <c r="GCA242" s="250"/>
      <c r="GCB242" s="250"/>
      <c r="GCC242" s="250"/>
      <c r="GCD242" s="250"/>
      <c r="GCE242" s="250"/>
      <c r="GCF242" s="250"/>
      <c r="GCG242" s="250"/>
      <c r="GCH242" s="250"/>
      <c r="GCI242" s="250"/>
      <c r="GCJ242" s="250"/>
      <c r="GCK242" s="250"/>
      <c r="GCL242" s="250"/>
      <c r="GCM242" s="250"/>
      <c r="GCN242" s="250"/>
      <c r="GCO242" s="250"/>
      <c r="GCP242" s="250"/>
      <c r="GCQ242" s="250"/>
      <c r="GCR242" s="250"/>
      <c r="GCS242" s="250"/>
      <c r="GCT242" s="250"/>
      <c r="GCU242" s="250"/>
      <c r="GCV242" s="250"/>
      <c r="GCW242" s="250"/>
      <c r="GCX242" s="250"/>
      <c r="GCY242" s="250"/>
      <c r="GCZ242" s="250"/>
      <c r="GDA242" s="250"/>
      <c r="GDB242" s="250"/>
      <c r="GDC242" s="250"/>
      <c r="GDD242" s="250"/>
      <c r="GDE242" s="250"/>
      <c r="GDF242" s="250"/>
      <c r="GDG242" s="250"/>
      <c r="GDH242" s="250"/>
      <c r="GDI242" s="250"/>
      <c r="GDJ242" s="250"/>
      <c r="GDK242" s="250"/>
      <c r="GDL242" s="250"/>
      <c r="GDM242" s="250"/>
      <c r="GDN242" s="250"/>
      <c r="GDO242" s="250"/>
      <c r="GDP242" s="250"/>
      <c r="GDQ242" s="250"/>
      <c r="GDR242" s="250"/>
      <c r="GDS242" s="250"/>
      <c r="GDT242" s="250"/>
      <c r="GDU242" s="250"/>
      <c r="GDV242" s="250"/>
      <c r="GDW242" s="250"/>
      <c r="GDX242" s="250"/>
      <c r="GDY242" s="250"/>
      <c r="GDZ242" s="250"/>
      <c r="GEA242" s="250"/>
      <c r="GEB242" s="250"/>
      <c r="GEC242" s="250"/>
      <c r="GED242" s="250"/>
      <c r="GEE242" s="250"/>
      <c r="GEF242" s="250"/>
      <c r="GEG242" s="250"/>
      <c r="GEH242" s="250"/>
      <c r="GEI242" s="250"/>
      <c r="GEJ242" s="250"/>
      <c r="GEK242" s="250"/>
      <c r="GEL242" s="250"/>
      <c r="GEM242" s="250"/>
      <c r="GEN242" s="250"/>
      <c r="GEO242" s="250"/>
      <c r="GEP242" s="250"/>
      <c r="GEQ242" s="250"/>
      <c r="GER242" s="250"/>
      <c r="GES242" s="250"/>
      <c r="GET242" s="250"/>
      <c r="GEU242" s="250"/>
      <c r="GEV242" s="250"/>
      <c r="GEW242" s="250"/>
      <c r="GEX242" s="250"/>
      <c r="GEY242" s="250"/>
      <c r="GEZ242" s="250"/>
      <c r="GFA242" s="250"/>
      <c r="GFB242" s="250"/>
      <c r="GFC242" s="250"/>
      <c r="GFD242" s="250"/>
      <c r="GFE242" s="250"/>
      <c r="GFF242" s="250"/>
      <c r="GFG242" s="250"/>
      <c r="GFH242" s="250"/>
      <c r="GFI242" s="250"/>
      <c r="GFJ242" s="250"/>
      <c r="GFK242" s="250"/>
      <c r="GFL242" s="250"/>
      <c r="GFM242" s="250"/>
      <c r="GFN242" s="250"/>
      <c r="GFO242" s="250"/>
      <c r="GFP242" s="250"/>
      <c r="GFQ242" s="250"/>
      <c r="GFR242" s="250"/>
      <c r="GFS242" s="250"/>
      <c r="GFT242" s="250"/>
      <c r="GFU242" s="250"/>
      <c r="GFV242" s="250"/>
      <c r="GFW242" s="250"/>
      <c r="GFX242" s="250"/>
      <c r="GFY242" s="250"/>
      <c r="GFZ242" s="250"/>
      <c r="GGA242" s="250"/>
      <c r="GGB242" s="250"/>
      <c r="GGC242" s="250"/>
      <c r="GGD242" s="250"/>
      <c r="GGE242" s="250"/>
      <c r="GGF242" s="250"/>
      <c r="GGG242" s="250"/>
      <c r="GGH242" s="250"/>
      <c r="GGI242" s="250"/>
      <c r="GGJ242" s="250"/>
      <c r="GGK242" s="250"/>
      <c r="GGL242" s="250"/>
      <c r="GGM242" s="250"/>
      <c r="GGN242" s="250"/>
      <c r="GGO242" s="250"/>
      <c r="GGP242" s="250"/>
      <c r="GGQ242" s="250"/>
      <c r="GGR242" s="250"/>
      <c r="GGS242" s="250"/>
      <c r="GGT242" s="250"/>
      <c r="GGU242" s="250"/>
      <c r="GGV242" s="250"/>
      <c r="GGW242" s="250"/>
      <c r="GGX242" s="250"/>
      <c r="GGY242" s="250"/>
      <c r="GGZ242" s="250"/>
      <c r="GHA242" s="250"/>
      <c r="GHB242" s="250"/>
      <c r="GHC242" s="250"/>
      <c r="GHD242" s="250"/>
      <c r="GHE242" s="250"/>
      <c r="GHF242" s="250"/>
      <c r="GHG242" s="250"/>
      <c r="GHH242" s="250"/>
      <c r="GHI242" s="250"/>
      <c r="GHJ242" s="250"/>
      <c r="GHK242" s="250"/>
      <c r="GHL242" s="250"/>
      <c r="GHM242" s="250"/>
      <c r="GHN242" s="250"/>
      <c r="GHO242" s="250"/>
      <c r="GHP242" s="250"/>
      <c r="GHQ242" s="250"/>
      <c r="GHR242" s="250"/>
      <c r="GHS242" s="250"/>
      <c r="GHT242" s="250"/>
      <c r="GHU242" s="250"/>
      <c r="GHV242" s="250"/>
      <c r="GHW242" s="250"/>
      <c r="GHX242" s="250"/>
      <c r="GHY242" s="250"/>
      <c r="GHZ242" s="250"/>
      <c r="GIA242" s="250"/>
      <c r="GIB242" s="250"/>
      <c r="GIC242" s="250"/>
      <c r="GID242" s="250"/>
      <c r="GIE242" s="250"/>
      <c r="GIF242" s="250"/>
      <c r="GIG242" s="250"/>
      <c r="GIH242" s="250"/>
      <c r="GII242" s="250"/>
      <c r="GIJ242" s="250"/>
      <c r="GIK242" s="250"/>
      <c r="GIL242" s="250"/>
      <c r="GIM242" s="250"/>
      <c r="GIN242" s="250"/>
      <c r="GIO242" s="250"/>
      <c r="GIP242" s="250"/>
      <c r="GIQ242" s="250"/>
      <c r="GIR242" s="250"/>
      <c r="GIS242" s="250"/>
      <c r="GIT242" s="250"/>
      <c r="GIU242" s="250"/>
      <c r="GIV242" s="250"/>
      <c r="GIW242" s="250"/>
      <c r="GIX242" s="250"/>
      <c r="GIY242" s="250"/>
      <c r="GIZ242" s="250"/>
      <c r="GJA242" s="250"/>
      <c r="GJB242" s="250"/>
      <c r="GJC242" s="250"/>
      <c r="GJD242" s="250"/>
      <c r="GJE242" s="250"/>
      <c r="GJF242" s="250"/>
      <c r="GJG242" s="250"/>
      <c r="GJH242" s="250"/>
      <c r="GJI242" s="250"/>
      <c r="GJJ242" s="250"/>
      <c r="GJK242" s="250"/>
      <c r="GJL242" s="250"/>
      <c r="GJM242" s="250"/>
      <c r="GJN242" s="250"/>
      <c r="GJO242" s="250"/>
      <c r="GJP242" s="250"/>
      <c r="GJQ242" s="250"/>
      <c r="GJR242" s="250"/>
      <c r="GJS242" s="250"/>
      <c r="GJT242" s="250"/>
      <c r="GJU242" s="250"/>
      <c r="GJV242" s="250"/>
      <c r="GJW242" s="250"/>
      <c r="GJX242" s="250"/>
      <c r="GJY242" s="250"/>
      <c r="GJZ242" s="250"/>
      <c r="GKA242" s="250"/>
      <c r="GKB242" s="250"/>
      <c r="GKC242" s="250"/>
      <c r="GKD242" s="250"/>
      <c r="GKE242" s="250"/>
      <c r="GKF242" s="250"/>
      <c r="GKG242" s="250"/>
      <c r="GKH242" s="250"/>
      <c r="GKI242" s="250"/>
      <c r="GKJ242" s="250"/>
      <c r="GKK242" s="250"/>
      <c r="GKL242" s="250"/>
      <c r="GKM242" s="250"/>
      <c r="GKN242" s="250"/>
      <c r="GKO242" s="250"/>
      <c r="GKP242" s="250"/>
      <c r="GKQ242" s="250"/>
      <c r="GKR242" s="250"/>
      <c r="GKS242" s="250"/>
      <c r="GKT242" s="250"/>
      <c r="GKU242" s="250"/>
      <c r="GKV242" s="250"/>
      <c r="GKW242" s="250"/>
      <c r="GKX242" s="250"/>
      <c r="GKY242" s="250"/>
      <c r="GKZ242" s="250"/>
      <c r="GLA242" s="250"/>
      <c r="GLB242" s="250"/>
      <c r="GLC242" s="250"/>
      <c r="GLD242" s="250"/>
      <c r="GLE242" s="250"/>
      <c r="GLF242" s="250"/>
      <c r="GLG242" s="250"/>
      <c r="GLH242" s="250"/>
      <c r="GLI242" s="250"/>
      <c r="GLJ242" s="250"/>
      <c r="GLK242" s="250"/>
      <c r="GLL242" s="250"/>
      <c r="GLM242" s="250"/>
      <c r="GLN242" s="250"/>
      <c r="GLO242" s="250"/>
      <c r="GLP242" s="250"/>
      <c r="GLQ242" s="250"/>
      <c r="GLR242" s="250"/>
      <c r="GLS242" s="250"/>
      <c r="GLT242" s="250"/>
      <c r="GLU242" s="250"/>
      <c r="GLV242" s="250"/>
      <c r="GLW242" s="250"/>
      <c r="GLX242" s="250"/>
      <c r="GLY242" s="250"/>
      <c r="GLZ242" s="250"/>
      <c r="GMA242" s="250"/>
      <c r="GMB242" s="250"/>
      <c r="GMC242" s="250"/>
      <c r="GMD242" s="250"/>
      <c r="GME242" s="250"/>
      <c r="GMF242" s="250"/>
      <c r="GMG242" s="250"/>
      <c r="GMH242" s="250"/>
      <c r="GMI242" s="250"/>
      <c r="GMJ242" s="250"/>
      <c r="GMK242" s="250"/>
      <c r="GML242" s="250"/>
      <c r="GMM242" s="250"/>
      <c r="GMN242" s="250"/>
      <c r="GMO242" s="250"/>
      <c r="GMP242" s="250"/>
      <c r="GMQ242" s="250"/>
      <c r="GMR242" s="250"/>
      <c r="GMS242" s="250"/>
      <c r="GMT242" s="250"/>
      <c r="GMU242" s="250"/>
      <c r="GMV242" s="250"/>
      <c r="GMW242" s="250"/>
      <c r="GMX242" s="250"/>
      <c r="GMY242" s="250"/>
      <c r="GMZ242" s="250"/>
      <c r="GNA242" s="250"/>
      <c r="GNB242" s="250"/>
      <c r="GNC242" s="250"/>
      <c r="GND242" s="250"/>
      <c r="GNE242" s="250"/>
      <c r="GNF242" s="250"/>
      <c r="GNG242" s="250"/>
      <c r="GNH242" s="250"/>
      <c r="GNI242" s="250"/>
      <c r="GNJ242" s="250"/>
      <c r="GNK242" s="250"/>
      <c r="GNL242" s="250"/>
      <c r="GNM242" s="250"/>
      <c r="GNN242" s="250"/>
      <c r="GNO242" s="250"/>
      <c r="GNP242" s="250"/>
      <c r="GNQ242" s="250"/>
      <c r="GNR242" s="250"/>
      <c r="GNS242" s="250"/>
      <c r="GNT242" s="250"/>
      <c r="GNU242" s="250"/>
      <c r="GNV242" s="250"/>
      <c r="GNW242" s="250"/>
      <c r="GNX242" s="250"/>
      <c r="GNY242" s="250"/>
      <c r="GNZ242" s="250"/>
      <c r="GOA242" s="250"/>
      <c r="GOB242" s="250"/>
      <c r="GOC242" s="250"/>
      <c r="GOD242" s="250"/>
      <c r="GOE242" s="250"/>
      <c r="GOF242" s="250"/>
      <c r="GOG242" s="250"/>
      <c r="GOH242" s="250"/>
      <c r="GOI242" s="250"/>
      <c r="GOJ242" s="250"/>
      <c r="GOK242" s="250"/>
      <c r="GOL242" s="250"/>
      <c r="GOM242" s="250"/>
      <c r="GON242" s="250"/>
      <c r="GOO242" s="250"/>
      <c r="GOP242" s="250"/>
      <c r="GOQ242" s="250"/>
      <c r="GOR242" s="250"/>
      <c r="GOS242" s="250"/>
      <c r="GOT242" s="250"/>
      <c r="GOU242" s="250"/>
      <c r="GOV242" s="250"/>
      <c r="GOW242" s="250"/>
      <c r="GOX242" s="250"/>
      <c r="GOY242" s="250"/>
      <c r="GOZ242" s="250"/>
      <c r="GPA242" s="250"/>
      <c r="GPB242" s="250"/>
      <c r="GPC242" s="250"/>
      <c r="GPD242" s="250"/>
      <c r="GPE242" s="250"/>
      <c r="GPF242" s="250"/>
      <c r="GPG242" s="250"/>
      <c r="GPH242" s="250"/>
      <c r="GPI242" s="250"/>
      <c r="GPJ242" s="250"/>
      <c r="GPK242" s="250"/>
      <c r="GPL242" s="250"/>
      <c r="GPM242" s="250"/>
      <c r="GPN242" s="250"/>
      <c r="GPO242" s="250"/>
      <c r="GPP242" s="250"/>
      <c r="GPQ242" s="250"/>
      <c r="GPR242" s="250"/>
      <c r="GPS242" s="250"/>
      <c r="GPT242" s="250"/>
      <c r="GPU242" s="250"/>
      <c r="GPV242" s="250"/>
      <c r="GPW242" s="250"/>
      <c r="GPX242" s="250"/>
      <c r="GPY242" s="250"/>
      <c r="GPZ242" s="250"/>
      <c r="GQA242" s="250"/>
      <c r="GQB242" s="250"/>
      <c r="GQC242" s="250"/>
      <c r="GQD242" s="250"/>
      <c r="GQE242" s="250"/>
      <c r="GQF242" s="250"/>
      <c r="GQG242" s="250"/>
      <c r="GQH242" s="250"/>
      <c r="GQI242" s="250"/>
      <c r="GQJ242" s="250"/>
      <c r="GQK242" s="250"/>
      <c r="GQL242" s="250"/>
      <c r="GQM242" s="250"/>
      <c r="GQN242" s="250"/>
      <c r="GQO242" s="250"/>
      <c r="GQP242" s="250"/>
      <c r="GQQ242" s="250"/>
      <c r="GQR242" s="250"/>
      <c r="GQS242" s="250"/>
      <c r="GQT242" s="250"/>
      <c r="GQU242" s="250"/>
      <c r="GQV242" s="250"/>
      <c r="GQW242" s="250"/>
      <c r="GQX242" s="250"/>
      <c r="GQY242" s="250"/>
      <c r="GQZ242" s="250"/>
      <c r="GRA242" s="250"/>
      <c r="GRB242" s="250"/>
      <c r="GRC242" s="250"/>
      <c r="GRD242" s="250"/>
      <c r="GRE242" s="250"/>
      <c r="GRF242" s="250"/>
      <c r="GRG242" s="250"/>
      <c r="GRH242" s="250"/>
      <c r="GRI242" s="250"/>
      <c r="GRJ242" s="250"/>
      <c r="GRK242" s="250"/>
      <c r="GRL242" s="250"/>
      <c r="GRM242" s="250"/>
      <c r="GRN242" s="250"/>
      <c r="GRO242" s="250"/>
      <c r="GRP242" s="250"/>
      <c r="GRQ242" s="250"/>
      <c r="GRR242" s="250"/>
      <c r="GRS242" s="250"/>
      <c r="GRT242" s="250"/>
      <c r="GRU242" s="250"/>
      <c r="GRV242" s="250"/>
      <c r="GRW242" s="250"/>
      <c r="GRX242" s="250"/>
      <c r="GRY242" s="250"/>
      <c r="GRZ242" s="250"/>
      <c r="GSA242" s="250"/>
      <c r="GSB242" s="250"/>
      <c r="GSC242" s="250"/>
      <c r="GSD242" s="250"/>
      <c r="GSE242" s="250"/>
      <c r="GSF242" s="250"/>
      <c r="GSG242" s="250"/>
      <c r="GSH242" s="250"/>
      <c r="GSI242" s="250"/>
      <c r="GSJ242" s="250"/>
      <c r="GSK242" s="250"/>
      <c r="GSL242" s="250"/>
      <c r="GSM242" s="250"/>
      <c r="GSN242" s="250"/>
      <c r="GSO242" s="250"/>
      <c r="GSP242" s="250"/>
      <c r="GSQ242" s="250"/>
      <c r="GSR242" s="250"/>
      <c r="GSS242" s="250"/>
      <c r="GST242" s="250"/>
      <c r="GSU242" s="250"/>
      <c r="GSV242" s="250"/>
      <c r="GSW242" s="250"/>
      <c r="GSX242" s="250"/>
      <c r="GSY242" s="250"/>
      <c r="GSZ242" s="250"/>
      <c r="GTA242" s="250"/>
      <c r="GTB242" s="250"/>
      <c r="GTC242" s="250"/>
      <c r="GTD242" s="250"/>
      <c r="GTE242" s="250"/>
      <c r="GTF242" s="250"/>
      <c r="GTG242" s="250"/>
      <c r="GTH242" s="250"/>
      <c r="GTI242" s="250"/>
      <c r="GTJ242" s="250"/>
      <c r="GTK242" s="250"/>
      <c r="GTL242" s="250"/>
      <c r="GTM242" s="250"/>
      <c r="GTN242" s="250"/>
      <c r="GTO242" s="250"/>
      <c r="GTP242" s="250"/>
      <c r="GTQ242" s="250"/>
      <c r="GTR242" s="250"/>
      <c r="GTS242" s="250"/>
      <c r="GTT242" s="250"/>
      <c r="GTU242" s="250"/>
      <c r="GTV242" s="250"/>
      <c r="GTW242" s="250"/>
      <c r="GTX242" s="250"/>
      <c r="GTY242" s="250"/>
      <c r="GTZ242" s="250"/>
      <c r="GUA242" s="250"/>
      <c r="GUB242" s="250"/>
      <c r="GUC242" s="250"/>
      <c r="GUD242" s="250"/>
      <c r="GUE242" s="250"/>
      <c r="GUF242" s="250"/>
      <c r="GUG242" s="250"/>
      <c r="GUH242" s="250"/>
      <c r="GUI242" s="250"/>
      <c r="GUJ242" s="250"/>
      <c r="GUK242" s="250"/>
      <c r="GUL242" s="250"/>
      <c r="GUM242" s="250"/>
      <c r="GUN242" s="250"/>
      <c r="GUO242" s="250"/>
      <c r="GUP242" s="250"/>
      <c r="GUQ242" s="250"/>
      <c r="GUR242" s="250"/>
      <c r="GUS242" s="250"/>
      <c r="GUT242" s="250"/>
      <c r="GUU242" s="250"/>
      <c r="GUV242" s="250"/>
      <c r="GUW242" s="250"/>
      <c r="GUX242" s="250"/>
      <c r="GUY242" s="250"/>
      <c r="GUZ242" s="250"/>
      <c r="GVA242" s="250"/>
      <c r="GVB242" s="250"/>
      <c r="GVC242" s="250"/>
      <c r="GVD242" s="250"/>
      <c r="GVE242" s="250"/>
      <c r="GVF242" s="250"/>
      <c r="GVG242" s="250"/>
      <c r="GVH242" s="250"/>
      <c r="GVI242" s="250"/>
      <c r="GVJ242" s="250"/>
      <c r="GVK242" s="250"/>
      <c r="GVL242" s="250"/>
      <c r="GVM242" s="250"/>
      <c r="GVN242" s="250"/>
      <c r="GVO242" s="250"/>
      <c r="GVP242" s="250"/>
      <c r="GVQ242" s="250"/>
      <c r="GVR242" s="250"/>
      <c r="GVS242" s="250"/>
      <c r="GVT242" s="250"/>
      <c r="GVU242" s="250"/>
      <c r="GVV242" s="250"/>
      <c r="GVW242" s="250"/>
      <c r="GVX242" s="250"/>
      <c r="GVY242" s="250"/>
      <c r="GVZ242" s="250"/>
      <c r="GWA242" s="250"/>
      <c r="GWB242" s="250"/>
      <c r="GWC242" s="250"/>
      <c r="GWD242" s="250"/>
      <c r="GWE242" s="250"/>
      <c r="GWF242" s="250"/>
      <c r="GWG242" s="250"/>
      <c r="GWH242" s="250"/>
      <c r="GWI242" s="250"/>
      <c r="GWJ242" s="250"/>
      <c r="GWK242" s="250"/>
      <c r="GWL242" s="250"/>
      <c r="GWM242" s="250"/>
      <c r="GWN242" s="250"/>
      <c r="GWO242" s="250"/>
      <c r="GWP242" s="250"/>
      <c r="GWQ242" s="250"/>
      <c r="GWR242" s="250"/>
      <c r="GWS242" s="250"/>
      <c r="GWT242" s="250"/>
      <c r="GWU242" s="250"/>
      <c r="GWV242" s="250"/>
      <c r="GWW242" s="250"/>
      <c r="GWX242" s="250"/>
      <c r="GWY242" s="250"/>
      <c r="GWZ242" s="250"/>
      <c r="GXA242" s="250"/>
      <c r="GXB242" s="250"/>
      <c r="GXC242" s="250"/>
      <c r="GXD242" s="250"/>
      <c r="GXE242" s="250"/>
      <c r="GXF242" s="250"/>
      <c r="GXG242" s="250"/>
      <c r="GXH242" s="250"/>
      <c r="GXI242" s="250"/>
      <c r="GXJ242" s="250"/>
      <c r="GXK242" s="250"/>
      <c r="GXL242" s="250"/>
      <c r="GXM242" s="250"/>
      <c r="GXN242" s="250"/>
      <c r="GXO242" s="250"/>
      <c r="GXP242" s="250"/>
      <c r="GXQ242" s="250"/>
      <c r="GXR242" s="250"/>
      <c r="GXS242" s="250"/>
      <c r="GXT242" s="250"/>
      <c r="GXU242" s="250"/>
      <c r="GXV242" s="250"/>
      <c r="GXW242" s="250"/>
      <c r="GXX242" s="250"/>
      <c r="GXY242" s="250"/>
      <c r="GXZ242" s="250"/>
      <c r="GYA242" s="250"/>
      <c r="GYB242" s="250"/>
      <c r="GYC242" s="250"/>
      <c r="GYD242" s="250"/>
      <c r="GYE242" s="250"/>
      <c r="GYF242" s="250"/>
      <c r="GYG242" s="250"/>
      <c r="GYH242" s="250"/>
      <c r="GYI242" s="250"/>
      <c r="GYJ242" s="250"/>
      <c r="GYK242" s="250"/>
      <c r="GYL242" s="250"/>
      <c r="GYM242" s="250"/>
      <c r="GYN242" s="250"/>
      <c r="GYO242" s="250"/>
      <c r="GYP242" s="250"/>
      <c r="GYQ242" s="250"/>
      <c r="GYR242" s="250"/>
      <c r="GYS242" s="250"/>
      <c r="GYT242" s="250"/>
      <c r="GYU242" s="250"/>
      <c r="GYV242" s="250"/>
      <c r="GYW242" s="250"/>
      <c r="GYX242" s="250"/>
      <c r="GYY242" s="250"/>
      <c r="GYZ242" s="250"/>
      <c r="GZA242" s="250"/>
      <c r="GZB242" s="250"/>
      <c r="GZC242" s="250"/>
      <c r="GZD242" s="250"/>
      <c r="GZE242" s="250"/>
      <c r="GZF242" s="250"/>
      <c r="GZG242" s="250"/>
      <c r="GZH242" s="250"/>
      <c r="GZI242" s="250"/>
      <c r="GZJ242" s="250"/>
      <c r="GZK242" s="250"/>
      <c r="GZL242" s="250"/>
      <c r="GZM242" s="250"/>
      <c r="GZN242" s="250"/>
      <c r="GZO242" s="250"/>
      <c r="GZP242" s="250"/>
      <c r="GZQ242" s="250"/>
      <c r="GZR242" s="250"/>
      <c r="GZS242" s="250"/>
      <c r="GZT242" s="250"/>
      <c r="GZU242" s="250"/>
      <c r="GZV242" s="250"/>
      <c r="GZW242" s="250"/>
      <c r="GZX242" s="250"/>
      <c r="GZY242" s="250"/>
      <c r="GZZ242" s="250"/>
      <c r="HAA242" s="250"/>
      <c r="HAB242" s="250"/>
      <c r="HAC242" s="250"/>
      <c r="HAD242" s="250"/>
      <c r="HAE242" s="250"/>
      <c r="HAF242" s="250"/>
      <c r="HAG242" s="250"/>
      <c r="HAH242" s="250"/>
      <c r="HAI242" s="250"/>
      <c r="HAJ242" s="250"/>
      <c r="HAK242" s="250"/>
      <c r="HAL242" s="250"/>
      <c r="HAM242" s="250"/>
      <c r="HAN242" s="250"/>
      <c r="HAO242" s="250"/>
      <c r="HAP242" s="250"/>
      <c r="HAQ242" s="250"/>
      <c r="HAR242" s="250"/>
      <c r="HAS242" s="250"/>
      <c r="HAT242" s="250"/>
      <c r="HAU242" s="250"/>
      <c r="HAV242" s="250"/>
      <c r="HAW242" s="250"/>
      <c r="HAX242" s="250"/>
      <c r="HAY242" s="250"/>
      <c r="HAZ242" s="250"/>
      <c r="HBA242" s="250"/>
      <c r="HBB242" s="250"/>
      <c r="HBC242" s="250"/>
      <c r="HBD242" s="250"/>
      <c r="HBE242" s="250"/>
      <c r="HBF242" s="250"/>
      <c r="HBG242" s="250"/>
      <c r="HBH242" s="250"/>
      <c r="HBI242" s="250"/>
      <c r="HBJ242" s="250"/>
      <c r="HBK242" s="250"/>
      <c r="HBL242" s="250"/>
      <c r="HBM242" s="250"/>
      <c r="HBN242" s="250"/>
      <c r="HBO242" s="250"/>
      <c r="HBP242" s="250"/>
      <c r="HBQ242" s="250"/>
      <c r="HBR242" s="250"/>
      <c r="HBS242" s="250"/>
      <c r="HBT242" s="250"/>
      <c r="HBU242" s="250"/>
      <c r="HBV242" s="250"/>
      <c r="HBW242" s="250"/>
      <c r="HBX242" s="250"/>
      <c r="HBY242" s="250"/>
      <c r="HBZ242" s="250"/>
      <c r="HCA242" s="250"/>
      <c r="HCB242" s="250"/>
      <c r="HCC242" s="250"/>
      <c r="HCD242" s="250"/>
      <c r="HCE242" s="250"/>
      <c r="HCF242" s="250"/>
      <c r="HCG242" s="250"/>
      <c r="HCH242" s="250"/>
      <c r="HCI242" s="250"/>
      <c r="HCJ242" s="250"/>
      <c r="HCK242" s="250"/>
      <c r="HCL242" s="250"/>
      <c r="HCM242" s="250"/>
      <c r="HCN242" s="250"/>
      <c r="HCO242" s="250"/>
      <c r="HCP242" s="250"/>
      <c r="HCQ242" s="250"/>
      <c r="HCR242" s="250"/>
      <c r="HCS242" s="250"/>
      <c r="HCT242" s="250"/>
      <c r="HCU242" s="250"/>
      <c r="HCV242" s="250"/>
      <c r="HCW242" s="250"/>
      <c r="HCX242" s="250"/>
      <c r="HCY242" s="250"/>
      <c r="HCZ242" s="250"/>
      <c r="HDA242" s="250"/>
      <c r="HDB242" s="250"/>
      <c r="HDC242" s="250"/>
      <c r="HDD242" s="250"/>
      <c r="HDE242" s="250"/>
      <c r="HDF242" s="250"/>
      <c r="HDG242" s="250"/>
      <c r="HDH242" s="250"/>
      <c r="HDI242" s="250"/>
      <c r="HDJ242" s="250"/>
      <c r="HDK242" s="250"/>
      <c r="HDL242" s="250"/>
      <c r="HDM242" s="250"/>
      <c r="HDN242" s="250"/>
      <c r="HDO242" s="250"/>
      <c r="HDP242" s="250"/>
      <c r="HDQ242" s="250"/>
      <c r="HDR242" s="250"/>
      <c r="HDS242" s="250"/>
      <c r="HDT242" s="250"/>
      <c r="HDU242" s="250"/>
      <c r="HDV242" s="250"/>
      <c r="HDW242" s="250"/>
      <c r="HDX242" s="250"/>
      <c r="HDY242" s="250"/>
      <c r="HDZ242" s="250"/>
      <c r="HEA242" s="250"/>
      <c r="HEB242" s="250"/>
      <c r="HEC242" s="250"/>
      <c r="HED242" s="250"/>
      <c r="HEE242" s="250"/>
      <c r="HEF242" s="250"/>
      <c r="HEG242" s="250"/>
      <c r="HEH242" s="250"/>
      <c r="HEI242" s="250"/>
      <c r="HEJ242" s="250"/>
      <c r="HEK242" s="250"/>
      <c r="HEL242" s="250"/>
      <c r="HEM242" s="250"/>
      <c r="HEN242" s="250"/>
      <c r="HEO242" s="250"/>
      <c r="HEP242" s="250"/>
      <c r="HEQ242" s="250"/>
      <c r="HER242" s="250"/>
      <c r="HES242" s="250"/>
      <c r="HET242" s="250"/>
      <c r="HEU242" s="250"/>
      <c r="HEV242" s="250"/>
      <c r="HEW242" s="250"/>
      <c r="HEX242" s="250"/>
      <c r="HEY242" s="250"/>
      <c r="HEZ242" s="250"/>
      <c r="HFA242" s="250"/>
      <c r="HFB242" s="250"/>
      <c r="HFC242" s="250"/>
      <c r="HFD242" s="250"/>
      <c r="HFE242" s="250"/>
      <c r="HFF242" s="250"/>
      <c r="HFG242" s="250"/>
      <c r="HFH242" s="250"/>
      <c r="HFI242" s="250"/>
      <c r="HFJ242" s="250"/>
      <c r="HFK242" s="250"/>
      <c r="HFL242" s="250"/>
      <c r="HFM242" s="250"/>
      <c r="HFN242" s="250"/>
      <c r="HFO242" s="250"/>
      <c r="HFP242" s="250"/>
      <c r="HFQ242" s="250"/>
      <c r="HFR242" s="250"/>
      <c r="HFS242" s="250"/>
      <c r="HFT242" s="250"/>
      <c r="HFU242" s="250"/>
      <c r="HFV242" s="250"/>
      <c r="HFW242" s="250"/>
      <c r="HFX242" s="250"/>
      <c r="HFY242" s="250"/>
      <c r="HFZ242" s="250"/>
      <c r="HGA242" s="250"/>
      <c r="HGB242" s="250"/>
      <c r="HGC242" s="250"/>
      <c r="HGD242" s="250"/>
      <c r="HGE242" s="250"/>
      <c r="HGF242" s="250"/>
      <c r="HGG242" s="250"/>
      <c r="HGH242" s="250"/>
      <c r="HGI242" s="250"/>
      <c r="HGJ242" s="250"/>
      <c r="HGK242" s="250"/>
      <c r="HGL242" s="250"/>
      <c r="HGM242" s="250"/>
      <c r="HGN242" s="250"/>
      <c r="HGO242" s="250"/>
      <c r="HGP242" s="250"/>
      <c r="HGQ242" s="250"/>
      <c r="HGR242" s="250"/>
      <c r="HGS242" s="250"/>
      <c r="HGT242" s="250"/>
      <c r="HGU242" s="250"/>
      <c r="HGV242" s="250"/>
      <c r="HGW242" s="250"/>
      <c r="HGX242" s="250"/>
      <c r="HGY242" s="250"/>
      <c r="HGZ242" s="250"/>
      <c r="HHA242" s="250"/>
      <c r="HHB242" s="250"/>
      <c r="HHC242" s="250"/>
      <c r="HHD242" s="250"/>
      <c r="HHE242" s="250"/>
      <c r="HHF242" s="250"/>
      <c r="HHG242" s="250"/>
      <c r="HHH242" s="250"/>
      <c r="HHI242" s="250"/>
      <c r="HHJ242" s="250"/>
      <c r="HHK242" s="250"/>
      <c r="HHL242" s="250"/>
      <c r="HHM242" s="250"/>
      <c r="HHN242" s="250"/>
      <c r="HHO242" s="250"/>
      <c r="HHP242" s="250"/>
      <c r="HHQ242" s="250"/>
      <c r="HHR242" s="250"/>
      <c r="HHS242" s="250"/>
      <c r="HHT242" s="250"/>
      <c r="HHU242" s="250"/>
      <c r="HHV242" s="250"/>
      <c r="HHW242" s="250"/>
      <c r="HHX242" s="250"/>
      <c r="HHY242" s="250"/>
      <c r="HHZ242" s="250"/>
      <c r="HIA242" s="250"/>
      <c r="HIB242" s="250"/>
      <c r="HIC242" s="250"/>
      <c r="HID242" s="250"/>
      <c r="HIE242" s="250"/>
      <c r="HIF242" s="250"/>
      <c r="HIG242" s="250"/>
      <c r="HIH242" s="250"/>
      <c r="HII242" s="250"/>
      <c r="HIJ242" s="250"/>
      <c r="HIK242" s="250"/>
      <c r="HIL242" s="250"/>
      <c r="HIM242" s="250"/>
      <c r="HIN242" s="250"/>
      <c r="HIO242" s="250"/>
      <c r="HIP242" s="250"/>
      <c r="HIQ242" s="250"/>
      <c r="HIR242" s="250"/>
      <c r="HIS242" s="250"/>
      <c r="HIT242" s="250"/>
      <c r="HIU242" s="250"/>
      <c r="HIV242" s="250"/>
      <c r="HIW242" s="250"/>
      <c r="HIX242" s="250"/>
      <c r="HIY242" s="250"/>
      <c r="HIZ242" s="250"/>
      <c r="HJA242" s="250"/>
      <c r="HJB242" s="250"/>
      <c r="HJC242" s="250"/>
      <c r="HJD242" s="250"/>
      <c r="HJE242" s="250"/>
      <c r="HJF242" s="250"/>
      <c r="HJG242" s="250"/>
      <c r="HJH242" s="250"/>
      <c r="HJI242" s="250"/>
      <c r="HJJ242" s="250"/>
      <c r="HJK242" s="250"/>
      <c r="HJL242" s="250"/>
      <c r="HJM242" s="250"/>
      <c r="HJN242" s="250"/>
      <c r="HJO242" s="250"/>
      <c r="HJP242" s="250"/>
      <c r="HJQ242" s="250"/>
      <c r="HJR242" s="250"/>
      <c r="HJS242" s="250"/>
      <c r="HJT242" s="250"/>
      <c r="HJU242" s="250"/>
      <c r="HJV242" s="250"/>
      <c r="HJW242" s="250"/>
      <c r="HJX242" s="250"/>
      <c r="HJY242" s="250"/>
      <c r="HJZ242" s="250"/>
      <c r="HKA242" s="250"/>
      <c r="HKB242" s="250"/>
      <c r="HKC242" s="250"/>
      <c r="HKD242" s="250"/>
      <c r="HKE242" s="250"/>
      <c r="HKF242" s="250"/>
      <c r="HKG242" s="250"/>
      <c r="HKH242" s="250"/>
      <c r="HKI242" s="250"/>
      <c r="HKJ242" s="250"/>
      <c r="HKK242" s="250"/>
      <c r="HKL242" s="250"/>
      <c r="HKM242" s="250"/>
      <c r="HKN242" s="250"/>
      <c r="HKO242" s="250"/>
      <c r="HKP242" s="250"/>
      <c r="HKQ242" s="250"/>
      <c r="HKR242" s="250"/>
      <c r="HKS242" s="250"/>
      <c r="HKT242" s="250"/>
      <c r="HKU242" s="250"/>
      <c r="HKV242" s="250"/>
      <c r="HKW242" s="250"/>
      <c r="HKX242" s="250"/>
      <c r="HKY242" s="250"/>
      <c r="HKZ242" s="250"/>
      <c r="HLA242" s="250"/>
      <c r="HLB242" s="250"/>
      <c r="HLC242" s="250"/>
      <c r="HLD242" s="250"/>
      <c r="HLE242" s="250"/>
      <c r="HLF242" s="250"/>
      <c r="HLG242" s="250"/>
      <c r="HLH242" s="250"/>
      <c r="HLI242" s="250"/>
      <c r="HLJ242" s="250"/>
      <c r="HLK242" s="250"/>
      <c r="HLL242" s="250"/>
      <c r="HLM242" s="250"/>
      <c r="HLN242" s="250"/>
      <c r="HLO242" s="250"/>
      <c r="HLP242" s="250"/>
      <c r="HLQ242" s="250"/>
      <c r="HLR242" s="250"/>
      <c r="HLS242" s="250"/>
      <c r="HLT242" s="250"/>
      <c r="HLU242" s="250"/>
      <c r="HLV242" s="250"/>
      <c r="HLW242" s="250"/>
      <c r="HLX242" s="250"/>
      <c r="HLY242" s="250"/>
      <c r="HLZ242" s="250"/>
      <c r="HMA242" s="250"/>
      <c r="HMB242" s="250"/>
      <c r="HMC242" s="250"/>
      <c r="HMD242" s="250"/>
      <c r="HME242" s="250"/>
      <c r="HMF242" s="250"/>
      <c r="HMG242" s="250"/>
      <c r="HMH242" s="250"/>
      <c r="HMI242" s="250"/>
      <c r="HMJ242" s="250"/>
      <c r="HMK242" s="250"/>
      <c r="HML242" s="250"/>
      <c r="HMM242" s="250"/>
      <c r="HMN242" s="250"/>
      <c r="HMO242" s="250"/>
      <c r="HMP242" s="250"/>
      <c r="HMQ242" s="250"/>
      <c r="HMR242" s="250"/>
      <c r="HMS242" s="250"/>
      <c r="HMT242" s="250"/>
      <c r="HMU242" s="250"/>
      <c r="HMV242" s="250"/>
      <c r="HMW242" s="250"/>
      <c r="HMX242" s="250"/>
      <c r="HMY242" s="250"/>
      <c r="HMZ242" s="250"/>
      <c r="HNA242" s="250"/>
      <c r="HNB242" s="250"/>
      <c r="HNC242" s="250"/>
      <c r="HND242" s="250"/>
      <c r="HNE242" s="250"/>
      <c r="HNF242" s="250"/>
      <c r="HNG242" s="250"/>
      <c r="HNH242" s="250"/>
      <c r="HNI242" s="250"/>
      <c r="HNJ242" s="250"/>
      <c r="HNK242" s="250"/>
      <c r="HNL242" s="250"/>
      <c r="HNM242" s="250"/>
      <c r="HNN242" s="250"/>
      <c r="HNO242" s="250"/>
      <c r="HNP242" s="250"/>
      <c r="HNQ242" s="250"/>
      <c r="HNR242" s="250"/>
      <c r="HNS242" s="250"/>
      <c r="HNT242" s="250"/>
      <c r="HNU242" s="250"/>
      <c r="HNV242" s="250"/>
      <c r="HNW242" s="250"/>
      <c r="HNX242" s="250"/>
      <c r="HNY242" s="250"/>
      <c r="HNZ242" s="250"/>
      <c r="HOA242" s="250"/>
      <c r="HOB242" s="250"/>
      <c r="HOC242" s="250"/>
      <c r="HOD242" s="250"/>
      <c r="HOE242" s="250"/>
      <c r="HOF242" s="250"/>
      <c r="HOG242" s="250"/>
      <c r="HOH242" s="250"/>
      <c r="HOI242" s="250"/>
      <c r="HOJ242" s="250"/>
      <c r="HOK242" s="250"/>
      <c r="HOL242" s="250"/>
      <c r="HOM242" s="250"/>
      <c r="HON242" s="250"/>
      <c r="HOO242" s="250"/>
      <c r="HOP242" s="250"/>
      <c r="HOQ242" s="250"/>
      <c r="HOR242" s="250"/>
      <c r="HOS242" s="250"/>
      <c r="HOT242" s="250"/>
      <c r="HOU242" s="250"/>
      <c r="HOV242" s="250"/>
      <c r="HOW242" s="250"/>
      <c r="HOX242" s="250"/>
      <c r="HOY242" s="250"/>
      <c r="HOZ242" s="250"/>
      <c r="HPA242" s="250"/>
      <c r="HPB242" s="250"/>
      <c r="HPC242" s="250"/>
      <c r="HPD242" s="250"/>
      <c r="HPE242" s="250"/>
      <c r="HPF242" s="250"/>
      <c r="HPG242" s="250"/>
      <c r="HPH242" s="250"/>
      <c r="HPI242" s="250"/>
      <c r="HPJ242" s="250"/>
      <c r="HPK242" s="250"/>
      <c r="HPL242" s="250"/>
      <c r="HPM242" s="250"/>
      <c r="HPN242" s="250"/>
      <c r="HPO242" s="250"/>
      <c r="HPP242" s="250"/>
      <c r="HPQ242" s="250"/>
      <c r="HPR242" s="250"/>
      <c r="HPS242" s="250"/>
      <c r="HPT242" s="250"/>
      <c r="HPU242" s="250"/>
      <c r="HPV242" s="250"/>
      <c r="HPW242" s="250"/>
      <c r="HPX242" s="250"/>
      <c r="HPY242" s="250"/>
      <c r="HPZ242" s="250"/>
      <c r="HQA242" s="250"/>
      <c r="HQB242" s="250"/>
      <c r="HQC242" s="250"/>
      <c r="HQD242" s="250"/>
      <c r="HQE242" s="250"/>
      <c r="HQF242" s="250"/>
      <c r="HQG242" s="250"/>
      <c r="HQH242" s="250"/>
      <c r="HQI242" s="250"/>
      <c r="HQJ242" s="250"/>
      <c r="HQK242" s="250"/>
      <c r="HQL242" s="250"/>
      <c r="HQM242" s="250"/>
      <c r="HQN242" s="250"/>
      <c r="HQO242" s="250"/>
      <c r="HQP242" s="250"/>
      <c r="HQQ242" s="250"/>
      <c r="HQR242" s="250"/>
      <c r="HQS242" s="250"/>
      <c r="HQT242" s="250"/>
      <c r="HQU242" s="250"/>
      <c r="HQV242" s="250"/>
      <c r="HQW242" s="250"/>
      <c r="HQX242" s="250"/>
      <c r="HQY242" s="250"/>
      <c r="HQZ242" s="250"/>
      <c r="HRA242" s="250"/>
      <c r="HRB242" s="250"/>
      <c r="HRC242" s="250"/>
      <c r="HRD242" s="250"/>
      <c r="HRE242" s="250"/>
      <c r="HRF242" s="250"/>
      <c r="HRG242" s="250"/>
      <c r="HRH242" s="250"/>
      <c r="HRI242" s="250"/>
      <c r="HRJ242" s="250"/>
      <c r="HRK242" s="250"/>
      <c r="HRL242" s="250"/>
      <c r="HRM242" s="250"/>
      <c r="HRN242" s="250"/>
      <c r="HRO242" s="250"/>
      <c r="HRP242" s="250"/>
      <c r="HRQ242" s="250"/>
      <c r="HRR242" s="250"/>
      <c r="HRS242" s="250"/>
      <c r="HRT242" s="250"/>
      <c r="HRU242" s="250"/>
      <c r="HRV242" s="250"/>
      <c r="HRW242" s="250"/>
      <c r="HRX242" s="250"/>
      <c r="HRY242" s="250"/>
      <c r="HRZ242" s="250"/>
      <c r="HSA242" s="250"/>
      <c r="HSB242" s="250"/>
      <c r="HSC242" s="250"/>
      <c r="HSD242" s="250"/>
      <c r="HSE242" s="250"/>
      <c r="HSF242" s="250"/>
      <c r="HSG242" s="250"/>
      <c r="HSH242" s="250"/>
      <c r="HSI242" s="250"/>
      <c r="HSJ242" s="250"/>
      <c r="HSK242" s="250"/>
      <c r="HSL242" s="250"/>
      <c r="HSM242" s="250"/>
      <c r="HSN242" s="250"/>
      <c r="HSO242" s="250"/>
      <c r="HSP242" s="250"/>
      <c r="HSQ242" s="250"/>
      <c r="HSR242" s="250"/>
      <c r="HSS242" s="250"/>
      <c r="HST242" s="250"/>
      <c r="HSU242" s="250"/>
      <c r="HSV242" s="250"/>
      <c r="HSW242" s="250"/>
      <c r="HSX242" s="250"/>
      <c r="HSY242" s="250"/>
      <c r="HSZ242" s="250"/>
      <c r="HTA242" s="250"/>
      <c r="HTB242" s="250"/>
      <c r="HTC242" s="250"/>
      <c r="HTD242" s="250"/>
      <c r="HTE242" s="250"/>
      <c r="HTF242" s="250"/>
      <c r="HTG242" s="250"/>
      <c r="HTH242" s="250"/>
      <c r="HTI242" s="250"/>
      <c r="HTJ242" s="250"/>
      <c r="HTK242" s="250"/>
      <c r="HTL242" s="250"/>
      <c r="HTM242" s="250"/>
      <c r="HTN242" s="250"/>
      <c r="HTO242" s="250"/>
      <c r="HTP242" s="250"/>
      <c r="HTQ242" s="250"/>
      <c r="HTR242" s="250"/>
      <c r="HTS242" s="250"/>
      <c r="HTT242" s="250"/>
      <c r="HTU242" s="250"/>
      <c r="HTV242" s="250"/>
      <c r="HTW242" s="250"/>
      <c r="HTX242" s="250"/>
      <c r="HTY242" s="250"/>
      <c r="HTZ242" s="250"/>
      <c r="HUA242" s="250"/>
      <c r="HUB242" s="250"/>
      <c r="HUC242" s="250"/>
      <c r="HUD242" s="250"/>
      <c r="HUE242" s="250"/>
      <c r="HUF242" s="250"/>
      <c r="HUG242" s="250"/>
      <c r="HUH242" s="250"/>
      <c r="HUI242" s="250"/>
      <c r="HUJ242" s="250"/>
      <c r="HUK242" s="250"/>
      <c r="HUL242" s="250"/>
      <c r="HUM242" s="250"/>
      <c r="HUN242" s="250"/>
      <c r="HUO242" s="250"/>
      <c r="HUP242" s="250"/>
      <c r="HUQ242" s="250"/>
      <c r="HUR242" s="250"/>
      <c r="HUS242" s="250"/>
      <c r="HUT242" s="250"/>
      <c r="HUU242" s="250"/>
      <c r="HUV242" s="250"/>
      <c r="HUW242" s="250"/>
      <c r="HUX242" s="250"/>
      <c r="HUY242" s="250"/>
      <c r="HUZ242" s="250"/>
      <c r="HVA242" s="250"/>
      <c r="HVB242" s="250"/>
      <c r="HVC242" s="250"/>
      <c r="HVD242" s="250"/>
      <c r="HVE242" s="250"/>
      <c r="HVF242" s="250"/>
      <c r="HVG242" s="250"/>
      <c r="HVH242" s="250"/>
      <c r="HVI242" s="250"/>
      <c r="HVJ242" s="250"/>
      <c r="HVK242" s="250"/>
      <c r="HVL242" s="250"/>
      <c r="HVM242" s="250"/>
      <c r="HVN242" s="250"/>
      <c r="HVO242" s="250"/>
      <c r="HVP242" s="250"/>
      <c r="HVQ242" s="250"/>
      <c r="HVR242" s="250"/>
      <c r="HVS242" s="250"/>
      <c r="HVT242" s="250"/>
      <c r="HVU242" s="250"/>
      <c r="HVV242" s="250"/>
      <c r="HVW242" s="250"/>
      <c r="HVX242" s="250"/>
      <c r="HVY242" s="250"/>
      <c r="HVZ242" s="250"/>
      <c r="HWA242" s="250"/>
      <c r="HWB242" s="250"/>
      <c r="HWC242" s="250"/>
      <c r="HWD242" s="250"/>
      <c r="HWE242" s="250"/>
      <c r="HWF242" s="250"/>
      <c r="HWG242" s="250"/>
      <c r="HWH242" s="250"/>
      <c r="HWI242" s="250"/>
      <c r="HWJ242" s="250"/>
      <c r="HWK242" s="250"/>
      <c r="HWL242" s="250"/>
      <c r="HWM242" s="250"/>
      <c r="HWN242" s="250"/>
      <c r="HWO242" s="250"/>
      <c r="HWP242" s="250"/>
      <c r="HWQ242" s="250"/>
      <c r="HWR242" s="250"/>
      <c r="HWS242" s="250"/>
      <c r="HWT242" s="250"/>
      <c r="HWU242" s="250"/>
      <c r="HWV242" s="250"/>
      <c r="HWW242" s="250"/>
      <c r="HWX242" s="250"/>
      <c r="HWY242" s="250"/>
      <c r="HWZ242" s="250"/>
      <c r="HXA242" s="250"/>
      <c r="HXB242" s="250"/>
      <c r="HXC242" s="250"/>
      <c r="HXD242" s="250"/>
      <c r="HXE242" s="250"/>
      <c r="HXF242" s="250"/>
      <c r="HXG242" s="250"/>
      <c r="HXH242" s="250"/>
      <c r="HXI242" s="250"/>
      <c r="HXJ242" s="250"/>
      <c r="HXK242" s="250"/>
      <c r="HXL242" s="250"/>
      <c r="HXM242" s="250"/>
      <c r="HXN242" s="250"/>
      <c r="HXO242" s="250"/>
      <c r="HXP242" s="250"/>
      <c r="HXQ242" s="250"/>
      <c r="HXR242" s="250"/>
      <c r="HXS242" s="250"/>
      <c r="HXT242" s="250"/>
      <c r="HXU242" s="250"/>
      <c r="HXV242" s="250"/>
      <c r="HXW242" s="250"/>
      <c r="HXX242" s="250"/>
      <c r="HXY242" s="250"/>
      <c r="HXZ242" s="250"/>
      <c r="HYA242" s="250"/>
      <c r="HYB242" s="250"/>
      <c r="HYC242" s="250"/>
      <c r="HYD242" s="250"/>
      <c r="HYE242" s="250"/>
      <c r="HYF242" s="250"/>
      <c r="HYG242" s="250"/>
      <c r="HYH242" s="250"/>
      <c r="HYI242" s="250"/>
      <c r="HYJ242" s="250"/>
      <c r="HYK242" s="250"/>
      <c r="HYL242" s="250"/>
      <c r="HYM242" s="250"/>
      <c r="HYN242" s="250"/>
      <c r="HYO242" s="250"/>
      <c r="HYP242" s="250"/>
      <c r="HYQ242" s="250"/>
      <c r="HYR242" s="250"/>
      <c r="HYS242" s="250"/>
      <c r="HYT242" s="250"/>
      <c r="HYU242" s="250"/>
      <c r="HYV242" s="250"/>
      <c r="HYW242" s="250"/>
      <c r="HYX242" s="250"/>
      <c r="HYY242" s="250"/>
      <c r="HYZ242" s="250"/>
      <c r="HZA242" s="250"/>
      <c r="HZB242" s="250"/>
      <c r="HZC242" s="250"/>
      <c r="HZD242" s="250"/>
      <c r="HZE242" s="250"/>
      <c r="HZF242" s="250"/>
      <c r="HZG242" s="250"/>
      <c r="HZH242" s="250"/>
      <c r="HZI242" s="250"/>
      <c r="HZJ242" s="250"/>
      <c r="HZK242" s="250"/>
      <c r="HZL242" s="250"/>
      <c r="HZM242" s="250"/>
      <c r="HZN242" s="250"/>
      <c r="HZO242" s="250"/>
      <c r="HZP242" s="250"/>
      <c r="HZQ242" s="250"/>
      <c r="HZR242" s="250"/>
      <c r="HZS242" s="250"/>
      <c r="HZT242" s="250"/>
      <c r="HZU242" s="250"/>
      <c r="HZV242" s="250"/>
      <c r="HZW242" s="250"/>
      <c r="HZX242" s="250"/>
      <c r="HZY242" s="250"/>
      <c r="HZZ242" s="250"/>
      <c r="IAA242" s="250"/>
      <c r="IAB242" s="250"/>
      <c r="IAC242" s="250"/>
      <c r="IAD242" s="250"/>
      <c r="IAE242" s="250"/>
      <c r="IAF242" s="250"/>
      <c r="IAG242" s="250"/>
      <c r="IAH242" s="250"/>
      <c r="IAI242" s="250"/>
      <c r="IAJ242" s="250"/>
      <c r="IAK242" s="250"/>
      <c r="IAL242" s="250"/>
      <c r="IAM242" s="250"/>
      <c r="IAN242" s="250"/>
      <c r="IAO242" s="250"/>
      <c r="IAP242" s="250"/>
      <c r="IAQ242" s="250"/>
      <c r="IAR242" s="250"/>
      <c r="IAS242" s="250"/>
      <c r="IAT242" s="250"/>
      <c r="IAU242" s="250"/>
      <c r="IAV242" s="250"/>
      <c r="IAW242" s="250"/>
      <c r="IAX242" s="250"/>
      <c r="IAY242" s="250"/>
      <c r="IAZ242" s="250"/>
      <c r="IBA242" s="250"/>
      <c r="IBB242" s="250"/>
      <c r="IBC242" s="250"/>
      <c r="IBD242" s="250"/>
      <c r="IBE242" s="250"/>
      <c r="IBF242" s="250"/>
      <c r="IBG242" s="250"/>
      <c r="IBH242" s="250"/>
      <c r="IBI242" s="250"/>
      <c r="IBJ242" s="250"/>
      <c r="IBK242" s="250"/>
      <c r="IBL242" s="250"/>
      <c r="IBM242" s="250"/>
      <c r="IBN242" s="250"/>
      <c r="IBO242" s="250"/>
      <c r="IBP242" s="250"/>
      <c r="IBQ242" s="250"/>
      <c r="IBR242" s="250"/>
      <c r="IBS242" s="250"/>
      <c r="IBT242" s="250"/>
      <c r="IBU242" s="250"/>
      <c r="IBV242" s="250"/>
      <c r="IBW242" s="250"/>
      <c r="IBX242" s="250"/>
      <c r="IBY242" s="250"/>
      <c r="IBZ242" s="250"/>
      <c r="ICA242" s="250"/>
      <c r="ICB242" s="250"/>
      <c r="ICC242" s="250"/>
      <c r="ICD242" s="250"/>
      <c r="ICE242" s="250"/>
      <c r="ICF242" s="250"/>
      <c r="ICG242" s="250"/>
      <c r="ICH242" s="250"/>
      <c r="ICI242" s="250"/>
      <c r="ICJ242" s="250"/>
      <c r="ICK242" s="250"/>
      <c r="ICL242" s="250"/>
      <c r="ICM242" s="250"/>
      <c r="ICN242" s="250"/>
      <c r="ICO242" s="250"/>
      <c r="ICP242" s="250"/>
      <c r="ICQ242" s="250"/>
      <c r="ICR242" s="250"/>
      <c r="ICS242" s="250"/>
      <c r="ICT242" s="250"/>
      <c r="ICU242" s="250"/>
      <c r="ICV242" s="250"/>
      <c r="ICW242" s="250"/>
      <c r="ICX242" s="250"/>
      <c r="ICY242" s="250"/>
      <c r="ICZ242" s="250"/>
      <c r="IDA242" s="250"/>
      <c r="IDB242" s="250"/>
      <c r="IDC242" s="250"/>
      <c r="IDD242" s="250"/>
      <c r="IDE242" s="250"/>
      <c r="IDF242" s="250"/>
      <c r="IDG242" s="250"/>
      <c r="IDH242" s="250"/>
      <c r="IDI242" s="250"/>
      <c r="IDJ242" s="250"/>
      <c r="IDK242" s="250"/>
      <c r="IDL242" s="250"/>
      <c r="IDM242" s="250"/>
      <c r="IDN242" s="250"/>
      <c r="IDO242" s="250"/>
      <c r="IDP242" s="250"/>
      <c r="IDQ242" s="250"/>
      <c r="IDR242" s="250"/>
      <c r="IDS242" s="250"/>
      <c r="IDT242" s="250"/>
      <c r="IDU242" s="250"/>
      <c r="IDV242" s="250"/>
      <c r="IDW242" s="250"/>
      <c r="IDX242" s="250"/>
      <c r="IDY242" s="250"/>
      <c r="IDZ242" s="250"/>
      <c r="IEA242" s="250"/>
      <c r="IEB242" s="250"/>
      <c r="IEC242" s="250"/>
      <c r="IED242" s="250"/>
      <c r="IEE242" s="250"/>
      <c r="IEF242" s="250"/>
      <c r="IEG242" s="250"/>
      <c r="IEH242" s="250"/>
      <c r="IEI242" s="250"/>
      <c r="IEJ242" s="250"/>
      <c r="IEK242" s="250"/>
      <c r="IEL242" s="250"/>
      <c r="IEM242" s="250"/>
      <c r="IEN242" s="250"/>
      <c r="IEO242" s="250"/>
      <c r="IEP242" s="250"/>
      <c r="IEQ242" s="250"/>
      <c r="IER242" s="250"/>
      <c r="IES242" s="250"/>
      <c r="IET242" s="250"/>
      <c r="IEU242" s="250"/>
      <c r="IEV242" s="250"/>
      <c r="IEW242" s="250"/>
      <c r="IEX242" s="250"/>
      <c r="IEY242" s="250"/>
      <c r="IEZ242" s="250"/>
      <c r="IFA242" s="250"/>
      <c r="IFB242" s="250"/>
      <c r="IFC242" s="250"/>
      <c r="IFD242" s="250"/>
      <c r="IFE242" s="250"/>
      <c r="IFF242" s="250"/>
      <c r="IFG242" s="250"/>
      <c r="IFH242" s="250"/>
      <c r="IFI242" s="250"/>
      <c r="IFJ242" s="250"/>
      <c r="IFK242" s="250"/>
      <c r="IFL242" s="250"/>
      <c r="IFM242" s="250"/>
      <c r="IFN242" s="250"/>
      <c r="IFO242" s="250"/>
      <c r="IFP242" s="250"/>
      <c r="IFQ242" s="250"/>
      <c r="IFR242" s="250"/>
      <c r="IFS242" s="250"/>
      <c r="IFT242" s="250"/>
      <c r="IFU242" s="250"/>
      <c r="IFV242" s="250"/>
      <c r="IFW242" s="250"/>
      <c r="IFX242" s="250"/>
      <c r="IFY242" s="250"/>
      <c r="IFZ242" s="250"/>
      <c r="IGA242" s="250"/>
      <c r="IGB242" s="250"/>
      <c r="IGC242" s="250"/>
      <c r="IGD242" s="250"/>
      <c r="IGE242" s="250"/>
      <c r="IGF242" s="250"/>
      <c r="IGG242" s="250"/>
      <c r="IGH242" s="250"/>
      <c r="IGI242" s="250"/>
      <c r="IGJ242" s="250"/>
      <c r="IGK242" s="250"/>
      <c r="IGL242" s="250"/>
      <c r="IGM242" s="250"/>
      <c r="IGN242" s="250"/>
      <c r="IGO242" s="250"/>
      <c r="IGP242" s="250"/>
      <c r="IGQ242" s="250"/>
      <c r="IGR242" s="250"/>
      <c r="IGS242" s="250"/>
      <c r="IGT242" s="250"/>
      <c r="IGU242" s="250"/>
      <c r="IGV242" s="250"/>
      <c r="IGW242" s="250"/>
      <c r="IGX242" s="250"/>
      <c r="IGY242" s="250"/>
      <c r="IGZ242" s="250"/>
      <c r="IHA242" s="250"/>
      <c r="IHB242" s="250"/>
      <c r="IHC242" s="250"/>
      <c r="IHD242" s="250"/>
      <c r="IHE242" s="250"/>
      <c r="IHF242" s="250"/>
      <c r="IHG242" s="250"/>
      <c r="IHH242" s="250"/>
      <c r="IHI242" s="250"/>
      <c r="IHJ242" s="250"/>
      <c r="IHK242" s="250"/>
      <c r="IHL242" s="250"/>
      <c r="IHM242" s="250"/>
      <c r="IHN242" s="250"/>
      <c r="IHO242" s="250"/>
      <c r="IHP242" s="250"/>
      <c r="IHQ242" s="250"/>
      <c r="IHR242" s="250"/>
      <c r="IHS242" s="250"/>
      <c r="IHT242" s="250"/>
      <c r="IHU242" s="250"/>
      <c r="IHV242" s="250"/>
      <c r="IHW242" s="250"/>
      <c r="IHX242" s="250"/>
      <c r="IHY242" s="250"/>
      <c r="IHZ242" s="250"/>
      <c r="IIA242" s="250"/>
      <c r="IIB242" s="250"/>
      <c r="IIC242" s="250"/>
      <c r="IID242" s="250"/>
      <c r="IIE242" s="250"/>
      <c r="IIF242" s="250"/>
      <c r="IIG242" s="250"/>
      <c r="IIH242" s="250"/>
      <c r="III242" s="250"/>
      <c r="IIJ242" s="250"/>
      <c r="IIK242" s="250"/>
      <c r="IIL242" s="250"/>
      <c r="IIM242" s="250"/>
      <c r="IIN242" s="250"/>
      <c r="IIO242" s="250"/>
      <c r="IIP242" s="250"/>
      <c r="IIQ242" s="250"/>
      <c r="IIR242" s="250"/>
      <c r="IIS242" s="250"/>
      <c r="IIT242" s="250"/>
      <c r="IIU242" s="250"/>
      <c r="IIV242" s="250"/>
      <c r="IIW242" s="250"/>
      <c r="IIX242" s="250"/>
      <c r="IIY242" s="250"/>
      <c r="IIZ242" s="250"/>
      <c r="IJA242" s="250"/>
      <c r="IJB242" s="250"/>
      <c r="IJC242" s="250"/>
      <c r="IJD242" s="250"/>
      <c r="IJE242" s="250"/>
      <c r="IJF242" s="250"/>
      <c r="IJG242" s="250"/>
      <c r="IJH242" s="250"/>
      <c r="IJI242" s="250"/>
      <c r="IJJ242" s="250"/>
      <c r="IJK242" s="250"/>
      <c r="IJL242" s="250"/>
      <c r="IJM242" s="250"/>
      <c r="IJN242" s="250"/>
      <c r="IJO242" s="250"/>
      <c r="IJP242" s="250"/>
      <c r="IJQ242" s="250"/>
      <c r="IJR242" s="250"/>
      <c r="IJS242" s="250"/>
      <c r="IJT242" s="250"/>
      <c r="IJU242" s="250"/>
      <c r="IJV242" s="250"/>
      <c r="IJW242" s="250"/>
      <c r="IJX242" s="250"/>
      <c r="IJY242" s="250"/>
      <c r="IJZ242" s="250"/>
      <c r="IKA242" s="250"/>
      <c r="IKB242" s="250"/>
      <c r="IKC242" s="250"/>
      <c r="IKD242" s="250"/>
      <c r="IKE242" s="250"/>
      <c r="IKF242" s="250"/>
      <c r="IKG242" s="250"/>
      <c r="IKH242" s="250"/>
      <c r="IKI242" s="250"/>
      <c r="IKJ242" s="250"/>
      <c r="IKK242" s="250"/>
      <c r="IKL242" s="250"/>
      <c r="IKM242" s="250"/>
      <c r="IKN242" s="250"/>
      <c r="IKO242" s="250"/>
      <c r="IKP242" s="250"/>
      <c r="IKQ242" s="250"/>
      <c r="IKR242" s="250"/>
      <c r="IKS242" s="250"/>
      <c r="IKT242" s="250"/>
      <c r="IKU242" s="250"/>
      <c r="IKV242" s="250"/>
      <c r="IKW242" s="250"/>
      <c r="IKX242" s="250"/>
      <c r="IKY242" s="250"/>
      <c r="IKZ242" s="250"/>
      <c r="ILA242" s="250"/>
      <c r="ILB242" s="250"/>
      <c r="ILC242" s="250"/>
      <c r="ILD242" s="250"/>
      <c r="ILE242" s="250"/>
      <c r="ILF242" s="250"/>
      <c r="ILG242" s="250"/>
      <c r="ILH242" s="250"/>
      <c r="ILI242" s="250"/>
      <c r="ILJ242" s="250"/>
      <c r="ILK242" s="250"/>
      <c r="ILL242" s="250"/>
      <c r="ILM242" s="250"/>
      <c r="ILN242" s="250"/>
      <c r="ILO242" s="250"/>
      <c r="ILP242" s="250"/>
      <c r="ILQ242" s="250"/>
      <c r="ILR242" s="250"/>
      <c r="ILS242" s="250"/>
      <c r="ILT242" s="250"/>
      <c r="ILU242" s="250"/>
      <c r="ILV242" s="250"/>
      <c r="ILW242" s="250"/>
      <c r="ILX242" s="250"/>
      <c r="ILY242" s="250"/>
      <c r="ILZ242" s="250"/>
      <c r="IMA242" s="250"/>
      <c r="IMB242" s="250"/>
      <c r="IMC242" s="250"/>
      <c r="IMD242" s="250"/>
      <c r="IME242" s="250"/>
      <c r="IMF242" s="250"/>
      <c r="IMG242" s="250"/>
      <c r="IMH242" s="250"/>
      <c r="IMI242" s="250"/>
      <c r="IMJ242" s="250"/>
      <c r="IMK242" s="250"/>
      <c r="IML242" s="250"/>
      <c r="IMM242" s="250"/>
      <c r="IMN242" s="250"/>
      <c r="IMO242" s="250"/>
      <c r="IMP242" s="250"/>
      <c r="IMQ242" s="250"/>
      <c r="IMR242" s="250"/>
      <c r="IMS242" s="250"/>
      <c r="IMT242" s="250"/>
      <c r="IMU242" s="250"/>
      <c r="IMV242" s="250"/>
      <c r="IMW242" s="250"/>
      <c r="IMX242" s="250"/>
      <c r="IMY242" s="250"/>
      <c r="IMZ242" s="250"/>
      <c r="INA242" s="250"/>
      <c r="INB242" s="250"/>
      <c r="INC242" s="250"/>
      <c r="IND242" s="250"/>
      <c r="INE242" s="250"/>
      <c r="INF242" s="250"/>
      <c r="ING242" s="250"/>
      <c r="INH242" s="250"/>
      <c r="INI242" s="250"/>
      <c r="INJ242" s="250"/>
      <c r="INK242" s="250"/>
      <c r="INL242" s="250"/>
      <c r="INM242" s="250"/>
      <c r="INN242" s="250"/>
      <c r="INO242" s="250"/>
      <c r="INP242" s="250"/>
      <c r="INQ242" s="250"/>
      <c r="INR242" s="250"/>
      <c r="INS242" s="250"/>
      <c r="INT242" s="250"/>
      <c r="INU242" s="250"/>
      <c r="INV242" s="250"/>
      <c r="INW242" s="250"/>
      <c r="INX242" s="250"/>
      <c r="INY242" s="250"/>
      <c r="INZ242" s="250"/>
      <c r="IOA242" s="250"/>
      <c r="IOB242" s="250"/>
      <c r="IOC242" s="250"/>
      <c r="IOD242" s="250"/>
      <c r="IOE242" s="250"/>
      <c r="IOF242" s="250"/>
      <c r="IOG242" s="250"/>
      <c r="IOH242" s="250"/>
      <c r="IOI242" s="250"/>
      <c r="IOJ242" s="250"/>
      <c r="IOK242" s="250"/>
      <c r="IOL242" s="250"/>
      <c r="IOM242" s="250"/>
      <c r="ION242" s="250"/>
      <c r="IOO242" s="250"/>
      <c r="IOP242" s="250"/>
      <c r="IOQ242" s="250"/>
      <c r="IOR242" s="250"/>
      <c r="IOS242" s="250"/>
      <c r="IOT242" s="250"/>
      <c r="IOU242" s="250"/>
      <c r="IOV242" s="250"/>
      <c r="IOW242" s="250"/>
      <c r="IOX242" s="250"/>
      <c r="IOY242" s="250"/>
      <c r="IOZ242" s="250"/>
      <c r="IPA242" s="250"/>
      <c r="IPB242" s="250"/>
      <c r="IPC242" s="250"/>
      <c r="IPD242" s="250"/>
      <c r="IPE242" s="250"/>
      <c r="IPF242" s="250"/>
      <c r="IPG242" s="250"/>
      <c r="IPH242" s="250"/>
      <c r="IPI242" s="250"/>
      <c r="IPJ242" s="250"/>
      <c r="IPK242" s="250"/>
      <c r="IPL242" s="250"/>
      <c r="IPM242" s="250"/>
      <c r="IPN242" s="250"/>
      <c r="IPO242" s="250"/>
      <c r="IPP242" s="250"/>
      <c r="IPQ242" s="250"/>
      <c r="IPR242" s="250"/>
      <c r="IPS242" s="250"/>
      <c r="IPT242" s="250"/>
      <c r="IPU242" s="250"/>
      <c r="IPV242" s="250"/>
      <c r="IPW242" s="250"/>
      <c r="IPX242" s="250"/>
      <c r="IPY242" s="250"/>
      <c r="IPZ242" s="250"/>
      <c r="IQA242" s="250"/>
      <c r="IQB242" s="250"/>
      <c r="IQC242" s="250"/>
      <c r="IQD242" s="250"/>
      <c r="IQE242" s="250"/>
      <c r="IQF242" s="250"/>
      <c r="IQG242" s="250"/>
      <c r="IQH242" s="250"/>
      <c r="IQI242" s="250"/>
      <c r="IQJ242" s="250"/>
      <c r="IQK242" s="250"/>
      <c r="IQL242" s="250"/>
      <c r="IQM242" s="250"/>
      <c r="IQN242" s="250"/>
      <c r="IQO242" s="250"/>
      <c r="IQP242" s="250"/>
      <c r="IQQ242" s="250"/>
      <c r="IQR242" s="250"/>
      <c r="IQS242" s="250"/>
      <c r="IQT242" s="250"/>
      <c r="IQU242" s="250"/>
      <c r="IQV242" s="250"/>
      <c r="IQW242" s="250"/>
      <c r="IQX242" s="250"/>
      <c r="IQY242" s="250"/>
      <c r="IQZ242" s="250"/>
      <c r="IRA242" s="250"/>
      <c r="IRB242" s="250"/>
      <c r="IRC242" s="250"/>
      <c r="IRD242" s="250"/>
      <c r="IRE242" s="250"/>
      <c r="IRF242" s="250"/>
      <c r="IRG242" s="250"/>
      <c r="IRH242" s="250"/>
      <c r="IRI242" s="250"/>
      <c r="IRJ242" s="250"/>
      <c r="IRK242" s="250"/>
      <c r="IRL242" s="250"/>
      <c r="IRM242" s="250"/>
      <c r="IRN242" s="250"/>
      <c r="IRO242" s="250"/>
      <c r="IRP242" s="250"/>
      <c r="IRQ242" s="250"/>
      <c r="IRR242" s="250"/>
      <c r="IRS242" s="250"/>
      <c r="IRT242" s="250"/>
      <c r="IRU242" s="250"/>
      <c r="IRV242" s="250"/>
      <c r="IRW242" s="250"/>
      <c r="IRX242" s="250"/>
      <c r="IRY242" s="250"/>
      <c r="IRZ242" s="250"/>
      <c r="ISA242" s="250"/>
      <c r="ISB242" s="250"/>
      <c r="ISC242" s="250"/>
      <c r="ISD242" s="250"/>
      <c r="ISE242" s="250"/>
      <c r="ISF242" s="250"/>
      <c r="ISG242" s="250"/>
      <c r="ISH242" s="250"/>
      <c r="ISI242" s="250"/>
      <c r="ISJ242" s="250"/>
      <c r="ISK242" s="250"/>
      <c r="ISL242" s="250"/>
      <c r="ISM242" s="250"/>
      <c r="ISN242" s="250"/>
      <c r="ISO242" s="250"/>
      <c r="ISP242" s="250"/>
      <c r="ISQ242" s="250"/>
      <c r="ISR242" s="250"/>
      <c r="ISS242" s="250"/>
      <c r="IST242" s="250"/>
      <c r="ISU242" s="250"/>
      <c r="ISV242" s="250"/>
      <c r="ISW242" s="250"/>
      <c r="ISX242" s="250"/>
      <c r="ISY242" s="250"/>
      <c r="ISZ242" s="250"/>
      <c r="ITA242" s="250"/>
      <c r="ITB242" s="250"/>
      <c r="ITC242" s="250"/>
      <c r="ITD242" s="250"/>
      <c r="ITE242" s="250"/>
      <c r="ITF242" s="250"/>
      <c r="ITG242" s="250"/>
      <c r="ITH242" s="250"/>
      <c r="ITI242" s="250"/>
      <c r="ITJ242" s="250"/>
      <c r="ITK242" s="250"/>
      <c r="ITL242" s="250"/>
      <c r="ITM242" s="250"/>
      <c r="ITN242" s="250"/>
      <c r="ITO242" s="250"/>
      <c r="ITP242" s="250"/>
      <c r="ITQ242" s="250"/>
      <c r="ITR242" s="250"/>
      <c r="ITS242" s="250"/>
      <c r="ITT242" s="250"/>
      <c r="ITU242" s="250"/>
      <c r="ITV242" s="250"/>
      <c r="ITW242" s="250"/>
      <c r="ITX242" s="250"/>
      <c r="ITY242" s="250"/>
      <c r="ITZ242" s="250"/>
      <c r="IUA242" s="250"/>
      <c r="IUB242" s="250"/>
      <c r="IUC242" s="250"/>
      <c r="IUD242" s="250"/>
      <c r="IUE242" s="250"/>
      <c r="IUF242" s="250"/>
      <c r="IUG242" s="250"/>
      <c r="IUH242" s="250"/>
      <c r="IUI242" s="250"/>
      <c r="IUJ242" s="250"/>
      <c r="IUK242" s="250"/>
      <c r="IUL242" s="250"/>
      <c r="IUM242" s="250"/>
      <c r="IUN242" s="250"/>
      <c r="IUO242" s="250"/>
      <c r="IUP242" s="250"/>
      <c r="IUQ242" s="250"/>
      <c r="IUR242" s="250"/>
      <c r="IUS242" s="250"/>
      <c r="IUT242" s="250"/>
      <c r="IUU242" s="250"/>
      <c r="IUV242" s="250"/>
      <c r="IUW242" s="250"/>
      <c r="IUX242" s="250"/>
      <c r="IUY242" s="250"/>
      <c r="IUZ242" s="250"/>
      <c r="IVA242" s="250"/>
      <c r="IVB242" s="250"/>
      <c r="IVC242" s="250"/>
      <c r="IVD242" s="250"/>
      <c r="IVE242" s="250"/>
      <c r="IVF242" s="250"/>
      <c r="IVG242" s="250"/>
      <c r="IVH242" s="250"/>
      <c r="IVI242" s="250"/>
      <c r="IVJ242" s="250"/>
      <c r="IVK242" s="250"/>
      <c r="IVL242" s="250"/>
      <c r="IVM242" s="250"/>
      <c r="IVN242" s="250"/>
      <c r="IVO242" s="250"/>
      <c r="IVP242" s="250"/>
      <c r="IVQ242" s="250"/>
      <c r="IVR242" s="250"/>
      <c r="IVS242" s="250"/>
      <c r="IVT242" s="250"/>
      <c r="IVU242" s="250"/>
      <c r="IVV242" s="250"/>
      <c r="IVW242" s="250"/>
      <c r="IVX242" s="250"/>
      <c r="IVY242" s="250"/>
      <c r="IVZ242" s="250"/>
      <c r="IWA242" s="250"/>
      <c r="IWB242" s="250"/>
      <c r="IWC242" s="250"/>
      <c r="IWD242" s="250"/>
      <c r="IWE242" s="250"/>
      <c r="IWF242" s="250"/>
      <c r="IWG242" s="250"/>
      <c r="IWH242" s="250"/>
      <c r="IWI242" s="250"/>
      <c r="IWJ242" s="250"/>
      <c r="IWK242" s="250"/>
      <c r="IWL242" s="250"/>
      <c r="IWM242" s="250"/>
      <c r="IWN242" s="250"/>
      <c r="IWO242" s="250"/>
      <c r="IWP242" s="250"/>
      <c r="IWQ242" s="250"/>
      <c r="IWR242" s="250"/>
      <c r="IWS242" s="250"/>
      <c r="IWT242" s="250"/>
      <c r="IWU242" s="250"/>
      <c r="IWV242" s="250"/>
      <c r="IWW242" s="250"/>
      <c r="IWX242" s="250"/>
      <c r="IWY242" s="250"/>
      <c r="IWZ242" s="250"/>
      <c r="IXA242" s="250"/>
      <c r="IXB242" s="250"/>
      <c r="IXC242" s="250"/>
      <c r="IXD242" s="250"/>
      <c r="IXE242" s="250"/>
      <c r="IXF242" s="250"/>
      <c r="IXG242" s="250"/>
      <c r="IXH242" s="250"/>
      <c r="IXI242" s="250"/>
      <c r="IXJ242" s="250"/>
      <c r="IXK242" s="250"/>
      <c r="IXL242" s="250"/>
      <c r="IXM242" s="250"/>
      <c r="IXN242" s="250"/>
      <c r="IXO242" s="250"/>
      <c r="IXP242" s="250"/>
      <c r="IXQ242" s="250"/>
      <c r="IXR242" s="250"/>
      <c r="IXS242" s="250"/>
      <c r="IXT242" s="250"/>
      <c r="IXU242" s="250"/>
      <c r="IXV242" s="250"/>
      <c r="IXW242" s="250"/>
      <c r="IXX242" s="250"/>
      <c r="IXY242" s="250"/>
      <c r="IXZ242" s="250"/>
      <c r="IYA242" s="250"/>
      <c r="IYB242" s="250"/>
      <c r="IYC242" s="250"/>
      <c r="IYD242" s="250"/>
      <c r="IYE242" s="250"/>
      <c r="IYF242" s="250"/>
      <c r="IYG242" s="250"/>
      <c r="IYH242" s="250"/>
      <c r="IYI242" s="250"/>
      <c r="IYJ242" s="250"/>
      <c r="IYK242" s="250"/>
      <c r="IYL242" s="250"/>
      <c r="IYM242" s="250"/>
      <c r="IYN242" s="250"/>
      <c r="IYO242" s="250"/>
      <c r="IYP242" s="250"/>
      <c r="IYQ242" s="250"/>
      <c r="IYR242" s="250"/>
      <c r="IYS242" s="250"/>
      <c r="IYT242" s="250"/>
      <c r="IYU242" s="250"/>
      <c r="IYV242" s="250"/>
      <c r="IYW242" s="250"/>
      <c r="IYX242" s="250"/>
      <c r="IYY242" s="250"/>
      <c r="IYZ242" s="250"/>
      <c r="IZA242" s="250"/>
      <c r="IZB242" s="250"/>
      <c r="IZC242" s="250"/>
      <c r="IZD242" s="250"/>
      <c r="IZE242" s="250"/>
      <c r="IZF242" s="250"/>
      <c r="IZG242" s="250"/>
      <c r="IZH242" s="250"/>
      <c r="IZI242" s="250"/>
      <c r="IZJ242" s="250"/>
      <c r="IZK242" s="250"/>
      <c r="IZL242" s="250"/>
      <c r="IZM242" s="250"/>
      <c r="IZN242" s="250"/>
      <c r="IZO242" s="250"/>
      <c r="IZP242" s="250"/>
      <c r="IZQ242" s="250"/>
      <c r="IZR242" s="250"/>
      <c r="IZS242" s="250"/>
      <c r="IZT242" s="250"/>
      <c r="IZU242" s="250"/>
      <c r="IZV242" s="250"/>
      <c r="IZW242" s="250"/>
      <c r="IZX242" s="250"/>
      <c r="IZY242" s="250"/>
      <c r="IZZ242" s="250"/>
      <c r="JAA242" s="250"/>
      <c r="JAB242" s="250"/>
      <c r="JAC242" s="250"/>
      <c r="JAD242" s="250"/>
      <c r="JAE242" s="250"/>
      <c r="JAF242" s="250"/>
      <c r="JAG242" s="250"/>
      <c r="JAH242" s="250"/>
      <c r="JAI242" s="250"/>
      <c r="JAJ242" s="250"/>
      <c r="JAK242" s="250"/>
      <c r="JAL242" s="250"/>
      <c r="JAM242" s="250"/>
      <c r="JAN242" s="250"/>
      <c r="JAO242" s="250"/>
      <c r="JAP242" s="250"/>
      <c r="JAQ242" s="250"/>
      <c r="JAR242" s="250"/>
      <c r="JAS242" s="250"/>
      <c r="JAT242" s="250"/>
      <c r="JAU242" s="250"/>
      <c r="JAV242" s="250"/>
      <c r="JAW242" s="250"/>
      <c r="JAX242" s="250"/>
      <c r="JAY242" s="250"/>
      <c r="JAZ242" s="250"/>
      <c r="JBA242" s="250"/>
      <c r="JBB242" s="250"/>
      <c r="JBC242" s="250"/>
      <c r="JBD242" s="250"/>
      <c r="JBE242" s="250"/>
      <c r="JBF242" s="250"/>
      <c r="JBG242" s="250"/>
      <c r="JBH242" s="250"/>
      <c r="JBI242" s="250"/>
      <c r="JBJ242" s="250"/>
      <c r="JBK242" s="250"/>
      <c r="JBL242" s="250"/>
      <c r="JBM242" s="250"/>
      <c r="JBN242" s="250"/>
      <c r="JBO242" s="250"/>
      <c r="JBP242" s="250"/>
      <c r="JBQ242" s="250"/>
      <c r="JBR242" s="250"/>
      <c r="JBS242" s="250"/>
      <c r="JBT242" s="250"/>
      <c r="JBU242" s="250"/>
      <c r="JBV242" s="250"/>
      <c r="JBW242" s="250"/>
      <c r="JBX242" s="250"/>
      <c r="JBY242" s="250"/>
      <c r="JBZ242" s="250"/>
      <c r="JCA242" s="250"/>
      <c r="JCB242" s="250"/>
      <c r="JCC242" s="250"/>
      <c r="JCD242" s="250"/>
      <c r="JCE242" s="250"/>
      <c r="JCF242" s="250"/>
      <c r="JCG242" s="250"/>
      <c r="JCH242" s="250"/>
      <c r="JCI242" s="250"/>
      <c r="JCJ242" s="250"/>
      <c r="JCK242" s="250"/>
      <c r="JCL242" s="250"/>
      <c r="JCM242" s="250"/>
      <c r="JCN242" s="250"/>
      <c r="JCO242" s="250"/>
      <c r="JCP242" s="250"/>
      <c r="JCQ242" s="250"/>
      <c r="JCR242" s="250"/>
      <c r="JCS242" s="250"/>
      <c r="JCT242" s="250"/>
      <c r="JCU242" s="250"/>
      <c r="JCV242" s="250"/>
      <c r="JCW242" s="250"/>
      <c r="JCX242" s="250"/>
      <c r="JCY242" s="250"/>
      <c r="JCZ242" s="250"/>
      <c r="JDA242" s="250"/>
      <c r="JDB242" s="250"/>
      <c r="JDC242" s="250"/>
      <c r="JDD242" s="250"/>
      <c r="JDE242" s="250"/>
      <c r="JDF242" s="250"/>
      <c r="JDG242" s="250"/>
      <c r="JDH242" s="250"/>
      <c r="JDI242" s="250"/>
      <c r="JDJ242" s="250"/>
      <c r="JDK242" s="250"/>
      <c r="JDL242" s="250"/>
      <c r="JDM242" s="250"/>
      <c r="JDN242" s="250"/>
      <c r="JDO242" s="250"/>
      <c r="JDP242" s="250"/>
      <c r="JDQ242" s="250"/>
      <c r="JDR242" s="250"/>
      <c r="JDS242" s="250"/>
      <c r="JDT242" s="250"/>
      <c r="JDU242" s="250"/>
      <c r="JDV242" s="250"/>
      <c r="JDW242" s="250"/>
      <c r="JDX242" s="250"/>
      <c r="JDY242" s="250"/>
      <c r="JDZ242" s="250"/>
      <c r="JEA242" s="250"/>
      <c r="JEB242" s="250"/>
      <c r="JEC242" s="250"/>
      <c r="JED242" s="250"/>
      <c r="JEE242" s="250"/>
      <c r="JEF242" s="250"/>
      <c r="JEG242" s="250"/>
      <c r="JEH242" s="250"/>
      <c r="JEI242" s="250"/>
      <c r="JEJ242" s="250"/>
      <c r="JEK242" s="250"/>
      <c r="JEL242" s="250"/>
      <c r="JEM242" s="250"/>
      <c r="JEN242" s="250"/>
      <c r="JEO242" s="250"/>
      <c r="JEP242" s="250"/>
      <c r="JEQ242" s="250"/>
      <c r="JER242" s="250"/>
      <c r="JES242" s="250"/>
      <c r="JET242" s="250"/>
      <c r="JEU242" s="250"/>
      <c r="JEV242" s="250"/>
      <c r="JEW242" s="250"/>
      <c r="JEX242" s="250"/>
      <c r="JEY242" s="250"/>
      <c r="JEZ242" s="250"/>
      <c r="JFA242" s="250"/>
      <c r="JFB242" s="250"/>
      <c r="JFC242" s="250"/>
      <c r="JFD242" s="250"/>
      <c r="JFE242" s="250"/>
      <c r="JFF242" s="250"/>
      <c r="JFG242" s="250"/>
      <c r="JFH242" s="250"/>
      <c r="JFI242" s="250"/>
      <c r="JFJ242" s="250"/>
      <c r="JFK242" s="250"/>
      <c r="JFL242" s="250"/>
      <c r="JFM242" s="250"/>
      <c r="JFN242" s="250"/>
      <c r="JFO242" s="250"/>
      <c r="JFP242" s="250"/>
      <c r="JFQ242" s="250"/>
      <c r="JFR242" s="250"/>
      <c r="JFS242" s="250"/>
      <c r="JFT242" s="250"/>
      <c r="JFU242" s="250"/>
      <c r="JFV242" s="250"/>
      <c r="JFW242" s="250"/>
      <c r="JFX242" s="250"/>
      <c r="JFY242" s="250"/>
      <c r="JFZ242" s="250"/>
      <c r="JGA242" s="250"/>
      <c r="JGB242" s="250"/>
      <c r="JGC242" s="250"/>
      <c r="JGD242" s="250"/>
      <c r="JGE242" s="250"/>
      <c r="JGF242" s="250"/>
      <c r="JGG242" s="250"/>
      <c r="JGH242" s="250"/>
      <c r="JGI242" s="250"/>
      <c r="JGJ242" s="250"/>
      <c r="JGK242" s="250"/>
      <c r="JGL242" s="250"/>
      <c r="JGM242" s="250"/>
      <c r="JGN242" s="250"/>
      <c r="JGO242" s="250"/>
      <c r="JGP242" s="250"/>
      <c r="JGQ242" s="250"/>
      <c r="JGR242" s="250"/>
      <c r="JGS242" s="250"/>
      <c r="JGT242" s="250"/>
      <c r="JGU242" s="250"/>
      <c r="JGV242" s="250"/>
      <c r="JGW242" s="250"/>
      <c r="JGX242" s="250"/>
      <c r="JGY242" s="250"/>
      <c r="JGZ242" s="250"/>
      <c r="JHA242" s="250"/>
      <c r="JHB242" s="250"/>
      <c r="JHC242" s="250"/>
      <c r="JHD242" s="250"/>
      <c r="JHE242" s="250"/>
      <c r="JHF242" s="250"/>
      <c r="JHG242" s="250"/>
      <c r="JHH242" s="250"/>
      <c r="JHI242" s="250"/>
      <c r="JHJ242" s="250"/>
      <c r="JHK242" s="250"/>
      <c r="JHL242" s="250"/>
      <c r="JHM242" s="250"/>
      <c r="JHN242" s="250"/>
      <c r="JHO242" s="250"/>
      <c r="JHP242" s="250"/>
      <c r="JHQ242" s="250"/>
      <c r="JHR242" s="250"/>
      <c r="JHS242" s="250"/>
      <c r="JHT242" s="250"/>
      <c r="JHU242" s="250"/>
      <c r="JHV242" s="250"/>
      <c r="JHW242" s="250"/>
      <c r="JHX242" s="250"/>
      <c r="JHY242" s="250"/>
      <c r="JHZ242" s="250"/>
      <c r="JIA242" s="250"/>
      <c r="JIB242" s="250"/>
      <c r="JIC242" s="250"/>
      <c r="JID242" s="250"/>
      <c r="JIE242" s="250"/>
      <c r="JIF242" s="250"/>
      <c r="JIG242" s="250"/>
      <c r="JIH242" s="250"/>
      <c r="JII242" s="250"/>
      <c r="JIJ242" s="250"/>
      <c r="JIK242" s="250"/>
      <c r="JIL242" s="250"/>
      <c r="JIM242" s="250"/>
      <c r="JIN242" s="250"/>
      <c r="JIO242" s="250"/>
      <c r="JIP242" s="250"/>
      <c r="JIQ242" s="250"/>
      <c r="JIR242" s="250"/>
      <c r="JIS242" s="250"/>
      <c r="JIT242" s="250"/>
      <c r="JIU242" s="250"/>
      <c r="JIV242" s="250"/>
      <c r="JIW242" s="250"/>
      <c r="JIX242" s="250"/>
      <c r="JIY242" s="250"/>
      <c r="JIZ242" s="250"/>
      <c r="JJA242" s="250"/>
      <c r="JJB242" s="250"/>
      <c r="JJC242" s="250"/>
      <c r="JJD242" s="250"/>
      <c r="JJE242" s="250"/>
      <c r="JJF242" s="250"/>
      <c r="JJG242" s="250"/>
      <c r="JJH242" s="250"/>
      <c r="JJI242" s="250"/>
      <c r="JJJ242" s="250"/>
      <c r="JJK242" s="250"/>
      <c r="JJL242" s="250"/>
      <c r="JJM242" s="250"/>
      <c r="JJN242" s="250"/>
      <c r="JJO242" s="250"/>
      <c r="JJP242" s="250"/>
      <c r="JJQ242" s="250"/>
      <c r="JJR242" s="250"/>
      <c r="JJS242" s="250"/>
      <c r="JJT242" s="250"/>
      <c r="JJU242" s="250"/>
      <c r="JJV242" s="250"/>
      <c r="JJW242" s="250"/>
      <c r="JJX242" s="250"/>
      <c r="JJY242" s="250"/>
      <c r="JJZ242" s="250"/>
      <c r="JKA242" s="250"/>
      <c r="JKB242" s="250"/>
      <c r="JKC242" s="250"/>
      <c r="JKD242" s="250"/>
      <c r="JKE242" s="250"/>
      <c r="JKF242" s="250"/>
      <c r="JKG242" s="250"/>
      <c r="JKH242" s="250"/>
      <c r="JKI242" s="250"/>
      <c r="JKJ242" s="250"/>
      <c r="JKK242" s="250"/>
      <c r="JKL242" s="250"/>
      <c r="JKM242" s="250"/>
      <c r="JKN242" s="250"/>
      <c r="JKO242" s="250"/>
      <c r="JKP242" s="250"/>
      <c r="JKQ242" s="250"/>
      <c r="JKR242" s="250"/>
      <c r="JKS242" s="250"/>
      <c r="JKT242" s="250"/>
      <c r="JKU242" s="250"/>
      <c r="JKV242" s="250"/>
      <c r="JKW242" s="250"/>
      <c r="JKX242" s="250"/>
      <c r="JKY242" s="250"/>
      <c r="JKZ242" s="250"/>
      <c r="JLA242" s="250"/>
      <c r="JLB242" s="250"/>
      <c r="JLC242" s="250"/>
      <c r="JLD242" s="250"/>
      <c r="JLE242" s="250"/>
      <c r="JLF242" s="250"/>
      <c r="JLG242" s="250"/>
      <c r="JLH242" s="250"/>
      <c r="JLI242" s="250"/>
      <c r="JLJ242" s="250"/>
      <c r="JLK242" s="250"/>
      <c r="JLL242" s="250"/>
      <c r="JLM242" s="250"/>
      <c r="JLN242" s="250"/>
      <c r="JLO242" s="250"/>
      <c r="JLP242" s="250"/>
      <c r="JLQ242" s="250"/>
      <c r="JLR242" s="250"/>
      <c r="JLS242" s="250"/>
      <c r="JLT242" s="250"/>
      <c r="JLU242" s="250"/>
      <c r="JLV242" s="250"/>
      <c r="JLW242" s="250"/>
      <c r="JLX242" s="250"/>
      <c r="JLY242" s="250"/>
      <c r="JLZ242" s="250"/>
      <c r="JMA242" s="250"/>
      <c r="JMB242" s="250"/>
      <c r="JMC242" s="250"/>
      <c r="JMD242" s="250"/>
      <c r="JME242" s="250"/>
      <c r="JMF242" s="250"/>
      <c r="JMG242" s="250"/>
      <c r="JMH242" s="250"/>
      <c r="JMI242" s="250"/>
      <c r="JMJ242" s="250"/>
      <c r="JMK242" s="250"/>
      <c r="JML242" s="250"/>
      <c r="JMM242" s="250"/>
      <c r="JMN242" s="250"/>
      <c r="JMO242" s="250"/>
      <c r="JMP242" s="250"/>
      <c r="JMQ242" s="250"/>
      <c r="JMR242" s="250"/>
      <c r="JMS242" s="250"/>
      <c r="JMT242" s="250"/>
      <c r="JMU242" s="250"/>
      <c r="JMV242" s="250"/>
      <c r="JMW242" s="250"/>
      <c r="JMX242" s="250"/>
      <c r="JMY242" s="250"/>
      <c r="JMZ242" s="250"/>
      <c r="JNA242" s="250"/>
      <c r="JNB242" s="250"/>
      <c r="JNC242" s="250"/>
      <c r="JND242" s="250"/>
      <c r="JNE242" s="250"/>
      <c r="JNF242" s="250"/>
      <c r="JNG242" s="250"/>
      <c r="JNH242" s="250"/>
      <c r="JNI242" s="250"/>
      <c r="JNJ242" s="250"/>
      <c r="JNK242" s="250"/>
      <c r="JNL242" s="250"/>
      <c r="JNM242" s="250"/>
      <c r="JNN242" s="250"/>
      <c r="JNO242" s="250"/>
      <c r="JNP242" s="250"/>
      <c r="JNQ242" s="250"/>
      <c r="JNR242" s="250"/>
      <c r="JNS242" s="250"/>
      <c r="JNT242" s="250"/>
      <c r="JNU242" s="250"/>
      <c r="JNV242" s="250"/>
      <c r="JNW242" s="250"/>
      <c r="JNX242" s="250"/>
      <c r="JNY242" s="250"/>
      <c r="JNZ242" s="250"/>
      <c r="JOA242" s="250"/>
      <c r="JOB242" s="250"/>
      <c r="JOC242" s="250"/>
      <c r="JOD242" s="250"/>
      <c r="JOE242" s="250"/>
      <c r="JOF242" s="250"/>
      <c r="JOG242" s="250"/>
      <c r="JOH242" s="250"/>
      <c r="JOI242" s="250"/>
      <c r="JOJ242" s="250"/>
      <c r="JOK242" s="250"/>
      <c r="JOL242" s="250"/>
      <c r="JOM242" s="250"/>
      <c r="JON242" s="250"/>
      <c r="JOO242" s="250"/>
      <c r="JOP242" s="250"/>
      <c r="JOQ242" s="250"/>
      <c r="JOR242" s="250"/>
      <c r="JOS242" s="250"/>
      <c r="JOT242" s="250"/>
      <c r="JOU242" s="250"/>
      <c r="JOV242" s="250"/>
      <c r="JOW242" s="250"/>
      <c r="JOX242" s="250"/>
      <c r="JOY242" s="250"/>
      <c r="JOZ242" s="250"/>
      <c r="JPA242" s="250"/>
      <c r="JPB242" s="250"/>
      <c r="JPC242" s="250"/>
      <c r="JPD242" s="250"/>
      <c r="JPE242" s="250"/>
      <c r="JPF242" s="250"/>
      <c r="JPG242" s="250"/>
      <c r="JPH242" s="250"/>
      <c r="JPI242" s="250"/>
      <c r="JPJ242" s="250"/>
      <c r="JPK242" s="250"/>
      <c r="JPL242" s="250"/>
      <c r="JPM242" s="250"/>
      <c r="JPN242" s="250"/>
      <c r="JPO242" s="250"/>
      <c r="JPP242" s="250"/>
      <c r="JPQ242" s="250"/>
      <c r="JPR242" s="250"/>
      <c r="JPS242" s="250"/>
      <c r="JPT242" s="250"/>
      <c r="JPU242" s="250"/>
      <c r="JPV242" s="250"/>
      <c r="JPW242" s="250"/>
      <c r="JPX242" s="250"/>
      <c r="JPY242" s="250"/>
      <c r="JPZ242" s="250"/>
      <c r="JQA242" s="250"/>
      <c r="JQB242" s="250"/>
      <c r="JQC242" s="250"/>
      <c r="JQD242" s="250"/>
      <c r="JQE242" s="250"/>
      <c r="JQF242" s="250"/>
      <c r="JQG242" s="250"/>
      <c r="JQH242" s="250"/>
      <c r="JQI242" s="250"/>
      <c r="JQJ242" s="250"/>
      <c r="JQK242" s="250"/>
      <c r="JQL242" s="250"/>
      <c r="JQM242" s="250"/>
      <c r="JQN242" s="250"/>
      <c r="JQO242" s="250"/>
      <c r="JQP242" s="250"/>
      <c r="JQQ242" s="250"/>
      <c r="JQR242" s="250"/>
      <c r="JQS242" s="250"/>
      <c r="JQT242" s="250"/>
      <c r="JQU242" s="250"/>
      <c r="JQV242" s="250"/>
      <c r="JQW242" s="250"/>
      <c r="JQX242" s="250"/>
      <c r="JQY242" s="250"/>
      <c r="JQZ242" s="250"/>
      <c r="JRA242" s="250"/>
      <c r="JRB242" s="250"/>
      <c r="JRC242" s="250"/>
      <c r="JRD242" s="250"/>
      <c r="JRE242" s="250"/>
      <c r="JRF242" s="250"/>
      <c r="JRG242" s="250"/>
      <c r="JRH242" s="250"/>
      <c r="JRI242" s="250"/>
      <c r="JRJ242" s="250"/>
      <c r="JRK242" s="250"/>
      <c r="JRL242" s="250"/>
      <c r="JRM242" s="250"/>
      <c r="JRN242" s="250"/>
      <c r="JRO242" s="250"/>
      <c r="JRP242" s="250"/>
      <c r="JRQ242" s="250"/>
      <c r="JRR242" s="250"/>
      <c r="JRS242" s="250"/>
      <c r="JRT242" s="250"/>
      <c r="JRU242" s="250"/>
      <c r="JRV242" s="250"/>
      <c r="JRW242" s="250"/>
      <c r="JRX242" s="250"/>
      <c r="JRY242" s="250"/>
      <c r="JRZ242" s="250"/>
      <c r="JSA242" s="250"/>
      <c r="JSB242" s="250"/>
      <c r="JSC242" s="250"/>
      <c r="JSD242" s="250"/>
      <c r="JSE242" s="250"/>
      <c r="JSF242" s="250"/>
      <c r="JSG242" s="250"/>
      <c r="JSH242" s="250"/>
      <c r="JSI242" s="250"/>
      <c r="JSJ242" s="250"/>
      <c r="JSK242" s="250"/>
      <c r="JSL242" s="250"/>
      <c r="JSM242" s="250"/>
      <c r="JSN242" s="250"/>
      <c r="JSO242" s="250"/>
      <c r="JSP242" s="250"/>
      <c r="JSQ242" s="250"/>
      <c r="JSR242" s="250"/>
      <c r="JSS242" s="250"/>
      <c r="JST242" s="250"/>
      <c r="JSU242" s="250"/>
      <c r="JSV242" s="250"/>
      <c r="JSW242" s="250"/>
      <c r="JSX242" s="250"/>
      <c r="JSY242" s="250"/>
      <c r="JSZ242" s="250"/>
      <c r="JTA242" s="250"/>
      <c r="JTB242" s="250"/>
      <c r="JTC242" s="250"/>
      <c r="JTD242" s="250"/>
      <c r="JTE242" s="250"/>
      <c r="JTF242" s="250"/>
      <c r="JTG242" s="250"/>
      <c r="JTH242" s="250"/>
      <c r="JTI242" s="250"/>
      <c r="JTJ242" s="250"/>
      <c r="JTK242" s="250"/>
      <c r="JTL242" s="250"/>
      <c r="JTM242" s="250"/>
      <c r="JTN242" s="250"/>
      <c r="JTO242" s="250"/>
      <c r="JTP242" s="250"/>
      <c r="JTQ242" s="250"/>
      <c r="JTR242" s="250"/>
      <c r="JTS242" s="250"/>
      <c r="JTT242" s="250"/>
      <c r="JTU242" s="250"/>
      <c r="JTV242" s="250"/>
      <c r="JTW242" s="250"/>
      <c r="JTX242" s="250"/>
      <c r="JTY242" s="250"/>
      <c r="JTZ242" s="250"/>
      <c r="JUA242" s="250"/>
      <c r="JUB242" s="250"/>
      <c r="JUC242" s="250"/>
      <c r="JUD242" s="250"/>
      <c r="JUE242" s="250"/>
      <c r="JUF242" s="250"/>
      <c r="JUG242" s="250"/>
      <c r="JUH242" s="250"/>
      <c r="JUI242" s="250"/>
      <c r="JUJ242" s="250"/>
      <c r="JUK242" s="250"/>
      <c r="JUL242" s="250"/>
      <c r="JUM242" s="250"/>
      <c r="JUN242" s="250"/>
      <c r="JUO242" s="250"/>
      <c r="JUP242" s="250"/>
      <c r="JUQ242" s="250"/>
      <c r="JUR242" s="250"/>
      <c r="JUS242" s="250"/>
      <c r="JUT242" s="250"/>
      <c r="JUU242" s="250"/>
      <c r="JUV242" s="250"/>
      <c r="JUW242" s="250"/>
      <c r="JUX242" s="250"/>
      <c r="JUY242" s="250"/>
      <c r="JUZ242" s="250"/>
      <c r="JVA242" s="250"/>
      <c r="JVB242" s="250"/>
      <c r="JVC242" s="250"/>
      <c r="JVD242" s="250"/>
      <c r="JVE242" s="250"/>
      <c r="JVF242" s="250"/>
      <c r="JVG242" s="250"/>
      <c r="JVH242" s="250"/>
      <c r="JVI242" s="250"/>
      <c r="JVJ242" s="250"/>
      <c r="JVK242" s="250"/>
      <c r="JVL242" s="250"/>
      <c r="JVM242" s="250"/>
      <c r="JVN242" s="250"/>
      <c r="JVO242" s="250"/>
      <c r="JVP242" s="250"/>
      <c r="JVQ242" s="250"/>
      <c r="JVR242" s="250"/>
      <c r="JVS242" s="250"/>
      <c r="JVT242" s="250"/>
      <c r="JVU242" s="250"/>
      <c r="JVV242" s="250"/>
      <c r="JVW242" s="250"/>
      <c r="JVX242" s="250"/>
      <c r="JVY242" s="250"/>
      <c r="JVZ242" s="250"/>
      <c r="JWA242" s="250"/>
      <c r="JWB242" s="250"/>
      <c r="JWC242" s="250"/>
      <c r="JWD242" s="250"/>
      <c r="JWE242" s="250"/>
      <c r="JWF242" s="250"/>
      <c r="JWG242" s="250"/>
      <c r="JWH242" s="250"/>
      <c r="JWI242" s="250"/>
      <c r="JWJ242" s="250"/>
      <c r="JWK242" s="250"/>
      <c r="JWL242" s="250"/>
      <c r="JWM242" s="250"/>
      <c r="JWN242" s="250"/>
      <c r="JWO242" s="250"/>
      <c r="JWP242" s="250"/>
      <c r="JWQ242" s="250"/>
      <c r="JWR242" s="250"/>
      <c r="JWS242" s="250"/>
      <c r="JWT242" s="250"/>
      <c r="JWU242" s="250"/>
      <c r="JWV242" s="250"/>
      <c r="JWW242" s="250"/>
      <c r="JWX242" s="250"/>
      <c r="JWY242" s="250"/>
      <c r="JWZ242" s="250"/>
      <c r="JXA242" s="250"/>
      <c r="JXB242" s="250"/>
      <c r="JXC242" s="250"/>
      <c r="JXD242" s="250"/>
      <c r="JXE242" s="250"/>
      <c r="JXF242" s="250"/>
      <c r="JXG242" s="250"/>
      <c r="JXH242" s="250"/>
      <c r="JXI242" s="250"/>
      <c r="JXJ242" s="250"/>
      <c r="JXK242" s="250"/>
      <c r="JXL242" s="250"/>
      <c r="JXM242" s="250"/>
      <c r="JXN242" s="250"/>
      <c r="JXO242" s="250"/>
      <c r="JXP242" s="250"/>
      <c r="JXQ242" s="250"/>
      <c r="JXR242" s="250"/>
      <c r="JXS242" s="250"/>
      <c r="JXT242" s="250"/>
      <c r="JXU242" s="250"/>
      <c r="JXV242" s="250"/>
      <c r="JXW242" s="250"/>
      <c r="JXX242" s="250"/>
      <c r="JXY242" s="250"/>
      <c r="JXZ242" s="250"/>
      <c r="JYA242" s="250"/>
      <c r="JYB242" s="250"/>
      <c r="JYC242" s="250"/>
      <c r="JYD242" s="250"/>
      <c r="JYE242" s="250"/>
      <c r="JYF242" s="250"/>
      <c r="JYG242" s="250"/>
      <c r="JYH242" s="250"/>
      <c r="JYI242" s="250"/>
      <c r="JYJ242" s="250"/>
      <c r="JYK242" s="250"/>
      <c r="JYL242" s="250"/>
      <c r="JYM242" s="250"/>
      <c r="JYN242" s="250"/>
      <c r="JYO242" s="250"/>
      <c r="JYP242" s="250"/>
      <c r="JYQ242" s="250"/>
      <c r="JYR242" s="250"/>
      <c r="JYS242" s="250"/>
      <c r="JYT242" s="250"/>
      <c r="JYU242" s="250"/>
      <c r="JYV242" s="250"/>
      <c r="JYW242" s="250"/>
      <c r="JYX242" s="250"/>
      <c r="JYY242" s="250"/>
      <c r="JYZ242" s="250"/>
      <c r="JZA242" s="250"/>
      <c r="JZB242" s="250"/>
      <c r="JZC242" s="250"/>
      <c r="JZD242" s="250"/>
      <c r="JZE242" s="250"/>
      <c r="JZF242" s="250"/>
      <c r="JZG242" s="250"/>
      <c r="JZH242" s="250"/>
      <c r="JZI242" s="250"/>
      <c r="JZJ242" s="250"/>
      <c r="JZK242" s="250"/>
      <c r="JZL242" s="250"/>
      <c r="JZM242" s="250"/>
      <c r="JZN242" s="250"/>
      <c r="JZO242" s="250"/>
      <c r="JZP242" s="250"/>
      <c r="JZQ242" s="250"/>
      <c r="JZR242" s="250"/>
      <c r="JZS242" s="250"/>
      <c r="JZT242" s="250"/>
      <c r="JZU242" s="250"/>
      <c r="JZV242" s="250"/>
      <c r="JZW242" s="250"/>
      <c r="JZX242" s="250"/>
      <c r="JZY242" s="250"/>
      <c r="JZZ242" s="250"/>
      <c r="KAA242" s="250"/>
      <c r="KAB242" s="250"/>
      <c r="KAC242" s="250"/>
      <c r="KAD242" s="250"/>
      <c r="KAE242" s="250"/>
      <c r="KAF242" s="250"/>
      <c r="KAG242" s="250"/>
      <c r="KAH242" s="250"/>
      <c r="KAI242" s="250"/>
      <c r="KAJ242" s="250"/>
      <c r="KAK242" s="250"/>
      <c r="KAL242" s="250"/>
      <c r="KAM242" s="250"/>
      <c r="KAN242" s="250"/>
      <c r="KAO242" s="250"/>
      <c r="KAP242" s="250"/>
      <c r="KAQ242" s="250"/>
      <c r="KAR242" s="250"/>
      <c r="KAS242" s="250"/>
      <c r="KAT242" s="250"/>
      <c r="KAU242" s="250"/>
      <c r="KAV242" s="250"/>
      <c r="KAW242" s="250"/>
      <c r="KAX242" s="250"/>
      <c r="KAY242" s="250"/>
      <c r="KAZ242" s="250"/>
      <c r="KBA242" s="250"/>
      <c r="KBB242" s="250"/>
      <c r="KBC242" s="250"/>
      <c r="KBD242" s="250"/>
      <c r="KBE242" s="250"/>
      <c r="KBF242" s="250"/>
      <c r="KBG242" s="250"/>
      <c r="KBH242" s="250"/>
      <c r="KBI242" s="250"/>
      <c r="KBJ242" s="250"/>
      <c r="KBK242" s="250"/>
      <c r="KBL242" s="250"/>
      <c r="KBM242" s="250"/>
      <c r="KBN242" s="250"/>
      <c r="KBO242" s="250"/>
      <c r="KBP242" s="250"/>
      <c r="KBQ242" s="250"/>
      <c r="KBR242" s="250"/>
      <c r="KBS242" s="250"/>
      <c r="KBT242" s="250"/>
      <c r="KBU242" s="250"/>
      <c r="KBV242" s="250"/>
      <c r="KBW242" s="250"/>
      <c r="KBX242" s="250"/>
      <c r="KBY242" s="250"/>
      <c r="KBZ242" s="250"/>
      <c r="KCA242" s="250"/>
      <c r="KCB242" s="250"/>
      <c r="KCC242" s="250"/>
      <c r="KCD242" s="250"/>
      <c r="KCE242" s="250"/>
      <c r="KCF242" s="250"/>
      <c r="KCG242" s="250"/>
      <c r="KCH242" s="250"/>
      <c r="KCI242" s="250"/>
      <c r="KCJ242" s="250"/>
      <c r="KCK242" s="250"/>
      <c r="KCL242" s="250"/>
      <c r="KCM242" s="250"/>
      <c r="KCN242" s="250"/>
      <c r="KCO242" s="250"/>
      <c r="KCP242" s="250"/>
      <c r="KCQ242" s="250"/>
      <c r="KCR242" s="250"/>
      <c r="KCS242" s="250"/>
      <c r="KCT242" s="250"/>
      <c r="KCU242" s="250"/>
      <c r="KCV242" s="250"/>
      <c r="KCW242" s="250"/>
      <c r="KCX242" s="250"/>
      <c r="KCY242" s="250"/>
      <c r="KCZ242" s="250"/>
      <c r="KDA242" s="250"/>
      <c r="KDB242" s="250"/>
      <c r="KDC242" s="250"/>
      <c r="KDD242" s="250"/>
      <c r="KDE242" s="250"/>
      <c r="KDF242" s="250"/>
      <c r="KDG242" s="250"/>
      <c r="KDH242" s="250"/>
      <c r="KDI242" s="250"/>
      <c r="KDJ242" s="250"/>
      <c r="KDK242" s="250"/>
      <c r="KDL242" s="250"/>
      <c r="KDM242" s="250"/>
      <c r="KDN242" s="250"/>
      <c r="KDO242" s="250"/>
      <c r="KDP242" s="250"/>
      <c r="KDQ242" s="250"/>
      <c r="KDR242" s="250"/>
      <c r="KDS242" s="250"/>
      <c r="KDT242" s="250"/>
      <c r="KDU242" s="250"/>
      <c r="KDV242" s="250"/>
      <c r="KDW242" s="250"/>
      <c r="KDX242" s="250"/>
      <c r="KDY242" s="250"/>
      <c r="KDZ242" s="250"/>
      <c r="KEA242" s="250"/>
      <c r="KEB242" s="250"/>
      <c r="KEC242" s="250"/>
      <c r="KED242" s="250"/>
      <c r="KEE242" s="250"/>
      <c r="KEF242" s="250"/>
      <c r="KEG242" s="250"/>
      <c r="KEH242" s="250"/>
      <c r="KEI242" s="250"/>
      <c r="KEJ242" s="250"/>
      <c r="KEK242" s="250"/>
      <c r="KEL242" s="250"/>
      <c r="KEM242" s="250"/>
      <c r="KEN242" s="250"/>
      <c r="KEO242" s="250"/>
      <c r="KEP242" s="250"/>
      <c r="KEQ242" s="250"/>
      <c r="KER242" s="250"/>
      <c r="KES242" s="250"/>
      <c r="KET242" s="250"/>
      <c r="KEU242" s="250"/>
      <c r="KEV242" s="250"/>
      <c r="KEW242" s="250"/>
      <c r="KEX242" s="250"/>
      <c r="KEY242" s="250"/>
      <c r="KEZ242" s="250"/>
      <c r="KFA242" s="250"/>
      <c r="KFB242" s="250"/>
      <c r="KFC242" s="250"/>
      <c r="KFD242" s="250"/>
      <c r="KFE242" s="250"/>
      <c r="KFF242" s="250"/>
      <c r="KFG242" s="250"/>
      <c r="KFH242" s="250"/>
      <c r="KFI242" s="250"/>
      <c r="KFJ242" s="250"/>
      <c r="KFK242" s="250"/>
      <c r="KFL242" s="250"/>
      <c r="KFM242" s="250"/>
      <c r="KFN242" s="250"/>
      <c r="KFO242" s="250"/>
      <c r="KFP242" s="250"/>
      <c r="KFQ242" s="250"/>
      <c r="KFR242" s="250"/>
      <c r="KFS242" s="250"/>
      <c r="KFT242" s="250"/>
      <c r="KFU242" s="250"/>
      <c r="KFV242" s="250"/>
      <c r="KFW242" s="250"/>
      <c r="KFX242" s="250"/>
      <c r="KFY242" s="250"/>
      <c r="KFZ242" s="250"/>
      <c r="KGA242" s="250"/>
      <c r="KGB242" s="250"/>
      <c r="KGC242" s="250"/>
      <c r="KGD242" s="250"/>
      <c r="KGE242" s="250"/>
      <c r="KGF242" s="250"/>
      <c r="KGG242" s="250"/>
      <c r="KGH242" s="250"/>
      <c r="KGI242" s="250"/>
      <c r="KGJ242" s="250"/>
      <c r="KGK242" s="250"/>
      <c r="KGL242" s="250"/>
      <c r="KGM242" s="250"/>
      <c r="KGN242" s="250"/>
      <c r="KGO242" s="250"/>
      <c r="KGP242" s="250"/>
      <c r="KGQ242" s="250"/>
      <c r="KGR242" s="250"/>
      <c r="KGS242" s="250"/>
      <c r="KGT242" s="250"/>
      <c r="KGU242" s="250"/>
      <c r="KGV242" s="250"/>
      <c r="KGW242" s="250"/>
      <c r="KGX242" s="250"/>
      <c r="KGY242" s="250"/>
      <c r="KGZ242" s="250"/>
      <c r="KHA242" s="250"/>
      <c r="KHB242" s="250"/>
      <c r="KHC242" s="250"/>
      <c r="KHD242" s="250"/>
      <c r="KHE242" s="250"/>
      <c r="KHF242" s="250"/>
      <c r="KHG242" s="250"/>
      <c r="KHH242" s="250"/>
      <c r="KHI242" s="250"/>
      <c r="KHJ242" s="250"/>
      <c r="KHK242" s="250"/>
      <c r="KHL242" s="250"/>
      <c r="KHM242" s="250"/>
      <c r="KHN242" s="250"/>
      <c r="KHO242" s="250"/>
      <c r="KHP242" s="250"/>
      <c r="KHQ242" s="250"/>
      <c r="KHR242" s="250"/>
      <c r="KHS242" s="250"/>
      <c r="KHT242" s="250"/>
      <c r="KHU242" s="250"/>
      <c r="KHV242" s="250"/>
      <c r="KHW242" s="250"/>
      <c r="KHX242" s="250"/>
      <c r="KHY242" s="250"/>
      <c r="KHZ242" s="250"/>
      <c r="KIA242" s="250"/>
      <c r="KIB242" s="250"/>
      <c r="KIC242" s="250"/>
      <c r="KID242" s="250"/>
      <c r="KIE242" s="250"/>
      <c r="KIF242" s="250"/>
      <c r="KIG242" s="250"/>
      <c r="KIH242" s="250"/>
      <c r="KII242" s="250"/>
      <c r="KIJ242" s="250"/>
      <c r="KIK242" s="250"/>
      <c r="KIL242" s="250"/>
      <c r="KIM242" s="250"/>
      <c r="KIN242" s="250"/>
      <c r="KIO242" s="250"/>
      <c r="KIP242" s="250"/>
      <c r="KIQ242" s="250"/>
      <c r="KIR242" s="250"/>
      <c r="KIS242" s="250"/>
      <c r="KIT242" s="250"/>
      <c r="KIU242" s="250"/>
      <c r="KIV242" s="250"/>
      <c r="KIW242" s="250"/>
      <c r="KIX242" s="250"/>
      <c r="KIY242" s="250"/>
      <c r="KIZ242" s="250"/>
      <c r="KJA242" s="250"/>
      <c r="KJB242" s="250"/>
      <c r="KJC242" s="250"/>
      <c r="KJD242" s="250"/>
      <c r="KJE242" s="250"/>
      <c r="KJF242" s="250"/>
      <c r="KJG242" s="250"/>
      <c r="KJH242" s="250"/>
      <c r="KJI242" s="250"/>
      <c r="KJJ242" s="250"/>
      <c r="KJK242" s="250"/>
      <c r="KJL242" s="250"/>
      <c r="KJM242" s="250"/>
      <c r="KJN242" s="250"/>
      <c r="KJO242" s="250"/>
      <c r="KJP242" s="250"/>
      <c r="KJQ242" s="250"/>
      <c r="KJR242" s="250"/>
      <c r="KJS242" s="250"/>
      <c r="KJT242" s="250"/>
      <c r="KJU242" s="250"/>
      <c r="KJV242" s="250"/>
      <c r="KJW242" s="250"/>
      <c r="KJX242" s="250"/>
      <c r="KJY242" s="250"/>
      <c r="KJZ242" s="250"/>
      <c r="KKA242" s="250"/>
      <c r="KKB242" s="250"/>
      <c r="KKC242" s="250"/>
      <c r="KKD242" s="250"/>
      <c r="KKE242" s="250"/>
      <c r="KKF242" s="250"/>
      <c r="KKG242" s="250"/>
      <c r="KKH242" s="250"/>
      <c r="KKI242" s="250"/>
      <c r="KKJ242" s="250"/>
      <c r="KKK242" s="250"/>
      <c r="KKL242" s="250"/>
      <c r="KKM242" s="250"/>
      <c r="KKN242" s="250"/>
      <c r="KKO242" s="250"/>
      <c r="KKP242" s="250"/>
      <c r="KKQ242" s="250"/>
      <c r="KKR242" s="250"/>
      <c r="KKS242" s="250"/>
      <c r="KKT242" s="250"/>
      <c r="KKU242" s="250"/>
      <c r="KKV242" s="250"/>
      <c r="KKW242" s="250"/>
      <c r="KKX242" s="250"/>
      <c r="KKY242" s="250"/>
      <c r="KKZ242" s="250"/>
      <c r="KLA242" s="250"/>
      <c r="KLB242" s="250"/>
      <c r="KLC242" s="250"/>
      <c r="KLD242" s="250"/>
      <c r="KLE242" s="250"/>
      <c r="KLF242" s="250"/>
      <c r="KLG242" s="250"/>
      <c r="KLH242" s="250"/>
      <c r="KLI242" s="250"/>
      <c r="KLJ242" s="250"/>
      <c r="KLK242" s="250"/>
      <c r="KLL242" s="250"/>
      <c r="KLM242" s="250"/>
      <c r="KLN242" s="250"/>
      <c r="KLO242" s="250"/>
      <c r="KLP242" s="250"/>
      <c r="KLQ242" s="250"/>
      <c r="KLR242" s="250"/>
      <c r="KLS242" s="250"/>
      <c r="KLT242" s="250"/>
      <c r="KLU242" s="250"/>
      <c r="KLV242" s="250"/>
      <c r="KLW242" s="250"/>
      <c r="KLX242" s="250"/>
      <c r="KLY242" s="250"/>
      <c r="KLZ242" s="250"/>
      <c r="KMA242" s="250"/>
      <c r="KMB242" s="250"/>
      <c r="KMC242" s="250"/>
      <c r="KMD242" s="250"/>
      <c r="KME242" s="250"/>
      <c r="KMF242" s="250"/>
      <c r="KMG242" s="250"/>
      <c r="KMH242" s="250"/>
      <c r="KMI242" s="250"/>
      <c r="KMJ242" s="250"/>
      <c r="KMK242" s="250"/>
      <c r="KML242" s="250"/>
      <c r="KMM242" s="250"/>
      <c r="KMN242" s="250"/>
      <c r="KMO242" s="250"/>
      <c r="KMP242" s="250"/>
      <c r="KMQ242" s="250"/>
      <c r="KMR242" s="250"/>
      <c r="KMS242" s="250"/>
      <c r="KMT242" s="250"/>
      <c r="KMU242" s="250"/>
      <c r="KMV242" s="250"/>
      <c r="KMW242" s="250"/>
      <c r="KMX242" s="250"/>
      <c r="KMY242" s="250"/>
      <c r="KMZ242" s="250"/>
      <c r="KNA242" s="250"/>
      <c r="KNB242" s="250"/>
      <c r="KNC242" s="250"/>
      <c r="KND242" s="250"/>
      <c r="KNE242" s="250"/>
      <c r="KNF242" s="250"/>
      <c r="KNG242" s="250"/>
      <c r="KNH242" s="250"/>
      <c r="KNI242" s="250"/>
      <c r="KNJ242" s="250"/>
      <c r="KNK242" s="250"/>
      <c r="KNL242" s="250"/>
      <c r="KNM242" s="250"/>
      <c r="KNN242" s="250"/>
      <c r="KNO242" s="250"/>
      <c r="KNP242" s="250"/>
      <c r="KNQ242" s="250"/>
      <c r="KNR242" s="250"/>
      <c r="KNS242" s="250"/>
      <c r="KNT242" s="250"/>
      <c r="KNU242" s="250"/>
      <c r="KNV242" s="250"/>
      <c r="KNW242" s="250"/>
      <c r="KNX242" s="250"/>
      <c r="KNY242" s="250"/>
      <c r="KNZ242" s="250"/>
      <c r="KOA242" s="250"/>
      <c r="KOB242" s="250"/>
      <c r="KOC242" s="250"/>
      <c r="KOD242" s="250"/>
      <c r="KOE242" s="250"/>
      <c r="KOF242" s="250"/>
      <c r="KOG242" s="250"/>
      <c r="KOH242" s="250"/>
      <c r="KOI242" s="250"/>
      <c r="KOJ242" s="250"/>
      <c r="KOK242" s="250"/>
      <c r="KOL242" s="250"/>
      <c r="KOM242" s="250"/>
      <c r="KON242" s="250"/>
      <c r="KOO242" s="250"/>
      <c r="KOP242" s="250"/>
      <c r="KOQ242" s="250"/>
      <c r="KOR242" s="250"/>
      <c r="KOS242" s="250"/>
      <c r="KOT242" s="250"/>
      <c r="KOU242" s="250"/>
      <c r="KOV242" s="250"/>
      <c r="KOW242" s="250"/>
      <c r="KOX242" s="250"/>
      <c r="KOY242" s="250"/>
      <c r="KOZ242" s="250"/>
      <c r="KPA242" s="250"/>
      <c r="KPB242" s="250"/>
      <c r="KPC242" s="250"/>
      <c r="KPD242" s="250"/>
      <c r="KPE242" s="250"/>
      <c r="KPF242" s="250"/>
      <c r="KPG242" s="250"/>
      <c r="KPH242" s="250"/>
      <c r="KPI242" s="250"/>
      <c r="KPJ242" s="250"/>
      <c r="KPK242" s="250"/>
      <c r="KPL242" s="250"/>
      <c r="KPM242" s="250"/>
      <c r="KPN242" s="250"/>
      <c r="KPO242" s="250"/>
      <c r="KPP242" s="250"/>
      <c r="KPQ242" s="250"/>
      <c r="KPR242" s="250"/>
      <c r="KPS242" s="250"/>
      <c r="KPT242" s="250"/>
      <c r="KPU242" s="250"/>
      <c r="KPV242" s="250"/>
      <c r="KPW242" s="250"/>
      <c r="KPX242" s="250"/>
      <c r="KPY242" s="250"/>
      <c r="KPZ242" s="250"/>
      <c r="KQA242" s="250"/>
      <c r="KQB242" s="250"/>
      <c r="KQC242" s="250"/>
      <c r="KQD242" s="250"/>
      <c r="KQE242" s="250"/>
      <c r="KQF242" s="250"/>
      <c r="KQG242" s="250"/>
      <c r="KQH242" s="250"/>
      <c r="KQI242" s="250"/>
      <c r="KQJ242" s="250"/>
      <c r="KQK242" s="250"/>
      <c r="KQL242" s="250"/>
      <c r="KQM242" s="250"/>
      <c r="KQN242" s="250"/>
      <c r="KQO242" s="250"/>
      <c r="KQP242" s="250"/>
      <c r="KQQ242" s="250"/>
      <c r="KQR242" s="250"/>
      <c r="KQS242" s="250"/>
      <c r="KQT242" s="250"/>
      <c r="KQU242" s="250"/>
      <c r="KQV242" s="250"/>
      <c r="KQW242" s="250"/>
      <c r="KQX242" s="250"/>
      <c r="KQY242" s="250"/>
      <c r="KQZ242" s="250"/>
      <c r="KRA242" s="250"/>
      <c r="KRB242" s="250"/>
      <c r="KRC242" s="250"/>
      <c r="KRD242" s="250"/>
      <c r="KRE242" s="250"/>
      <c r="KRF242" s="250"/>
      <c r="KRG242" s="250"/>
      <c r="KRH242" s="250"/>
      <c r="KRI242" s="250"/>
      <c r="KRJ242" s="250"/>
      <c r="KRK242" s="250"/>
      <c r="KRL242" s="250"/>
      <c r="KRM242" s="250"/>
      <c r="KRN242" s="250"/>
      <c r="KRO242" s="250"/>
      <c r="KRP242" s="250"/>
      <c r="KRQ242" s="250"/>
      <c r="KRR242" s="250"/>
      <c r="KRS242" s="250"/>
      <c r="KRT242" s="250"/>
      <c r="KRU242" s="250"/>
      <c r="KRV242" s="250"/>
      <c r="KRW242" s="250"/>
      <c r="KRX242" s="250"/>
      <c r="KRY242" s="250"/>
      <c r="KRZ242" s="250"/>
      <c r="KSA242" s="250"/>
      <c r="KSB242" s="250"/>
      <c r="KSC242" s="250"/>
      <c r="KSD242" s="250"/>
      <c r="KSE242" s="250"/>
      <c r="KSF242" s="250"/>
      <c r="KSG242" s="250"/>
      <c r="KSH242" s="250"/>
      <c r="KSI242" s="250"/>
      <c r="KSJ242" s="250"/>
      <c r="KSK242" s="250"/>
      <c r="KSL242" s="250"/>
      <c r="KSM242" s="250"/>
      <c r="KSN242" s="250"/>
      <c r="KSO242" s="250"/>
      <c r="KSP242" s="250"/>
      <c r="KSQ242" s="250"/>
      <c r="KSR242" s="250"/>
      <c r="KSS242" s="250"/>
      <c r="KST242" s="250"/>
      <c r="KSU242" s="250"/>
      <c r="KSV242" s="250"/>
      <c r="KSW242" s="250"/>
      <c r="KSX242" s="250"/>
      <c r="KSY242" s="250"/>
      <c r="KSZ242" s="250"/>
      <c r="KTA242" s="250"/>
      <c r="KTB242" s="250"/>
      <c r="KTC242" s="250"/>
      <c r="KTD242" s="250"/>
      <c r="KTE242" s="250"/>
      <c r="KTF242" s="250"/>
      <c r="KTG242" s="250"/>
      <c r="KTH242" s="250"/>
      <c r="KTI242" s="250"/>
      <c r="KTJ242" s="250"/>
      <c r="KTK242" s="250"/>
      <c r="KTL242" s="250"/>
      <c r="KTM242" s="250"/>
      <c r="KTN242" s="250"/>
      <c r="KTO242" s="250"/>
      <c r="KTP242" s="250"/>
      <c r="KTQ242" s="250"/>
      <c r="KTR242" s="250"/>
      <c r="KTS242" s="250"/>
      <c r="KTT242" s="250"/>
      <c r="KTU242" s="250"/>
      <c r="KTV242" s="250"/>
      <c r="KTW242" s="250"/>
      <c r="KTX242" s="250"/>
      <c r="KTY242" s="250"/>
      <c r="KTZ242" s="250"/>
      <c r="KUA242" s="250"/>
      <c r="KUB242" s="250"/>
      <c r="KUC242" s="250"/>
      <c r="KUD242" s="250"/>
      <c r="KUE242" s="250"/>
      <c r="KUF242" s="250"/>
      <c r="KUG242" s="250"/>
      <c r="KUH242" s="250"/>
      <c r="KUI242" s="250"/>
      <c r="KUJ242" s="250"/>
      <c r="KUK242" s="250"/>
      <c r="KUL242" s="250"/>
      <c r="KUM242" s="250"/>
      <c r="KUN242" s="250"/>
      <c r="KUO242" s="250"/>
      <c r="KUP242" s="250"/>
      <c r="KUQ242" s="250"/>
      <c r="KUR242" s="250"/>
      <c r="KUS242" s="250"/>
      <c r="KUT242" s="250"/>
      <c r="KUU242" s="250"/>
      <c r="KUV242" s="250"/>
      <c r="KUW242" s="250"/>
      <c r="KUX242" s="250"/>
      <c r="KUY242" s="250"/>
      <c r="KUZ242" s="250"/>
      <c r="KVA242" s="250"/>
      <c r="KVB242" s="250"/>
      <c r="KVC242" s="250"/>
      <c r="KVD242" s="250"/>
      <c r="KVE242" s="250"/>
      <c r="KVF242" s="250"/>
      <c r="KVG242" s="250"/>
      <c r="KVH242" s="250"/>
      <c r="KVI242" s="250"/>
      <c r="KVJ242" s="250"/>
      <c r="KVK242" s="250"/>
      <c r="KVL242" s="250"/>
      <c r="KVM242" s="250"/>
      <c r="KVN242" s="250"/>
      <c r="KVO242" s="250"/>
      <c r="KVP242" s="250"/>
      <c r="KVQ242" s="250"/>
      <c r="KVR242" s="250"/>
      <c r="KVS242" s="250"/>
      <c r="KVT242" s="250"/>
      <c r="KVU242" s="250"/>
      <c r="KVV242" s="250"/>
      <c r="KVW242" s="250"/>
      <c r="KVX242" s="250"/>
      <c r="KVY242" s="250"/>
      <c r="KVZ242" s="250"/>
      <c r="KWA242" s="250"/>
      <c r="KWB242" s="250"/>
      <c r="KWC242" s="250"/>
      <c r="KWD242" s="250"/>
      <c r="KWE242" s="250"/>
      <c r="KWF242" s="250"/>
      <c r="KWG242" s="250"/>
      <c r="KWH242" s="250"/>
      <c r="KWI242" s="250"/>
      <c r="KWJ242" s="250"/>
      <c r="KWK242" s="250"/>
      <c r="KWL242" s="250"/>
      <c r="KWM242" s="250"/>
      <c r="KWN242" s="250"/>
      <c r="KWO242" s="250"/>
      <c r="KWP242" s="250"/>
      <c r="KWQ242" s="250"/>
      <c r="KWR242" s="250"/>
      <c r="KWS242" s="250"/>
      <c r="KWT242" s="250"/>
      <c r="KWU242" s="250"/>
      <c r="KWV242" s="250"/>
      <c r="KWW242" s="250"/>
      <c r="KWX242" s="250"/>
      <c r="KWY242" s="250"/>
      <c r="KWZ242" s="250"/>
      <c r="KXA242" s="250"/>
      <c r="KXB242" s="250"/>
      <c r="KXC242" s="250"/>
      <c r="KXD242" s="250"/>
      <c r="KXE242" s="250"/>
      <c r="KXF242" s="250"/>
      <c r="KXG242" s="250"/>
      <c r="KXH242" s="250"/>
      <c r="KXI242" s="250"/>
      <c r="KXJ242" s="250"/>
      <c r="KXK242" s="250"/>
      <c r="KXL242" s="250"/>
      <c r="KXM242" s="250"/>
      <c r="KXN242" s="250"/>
      <c r="KXO242" s="250"/>
      <c r="KXP242" s="250"/>
      <c r="KXQ242" s="250"/>
      <c r="KXR242" s="250"/>
      <c r="KXS242" s="250"/>
      <c r="KXT242" s="250"/>
      <c r="KXU242" s="250"/>
      <c r="KXV242" s="250"/>
      <c r="KXW242" s="250"/>
      <c r="KXX242" s="250"/>
      <c r="KXY242" s="250"/>
      <c r="KXZ242" s="250"/>
      <c r="KYA242" s="250"/>
      <c r="KYB242" s="250"/>
      <c r="KYC242" s="250"/>
      <c r="KYD242" s="250"/>
      <c r="KYE242" s="250"/>
      <c r="KYF242" s="250"/>
      <c r="KYG242" s="250"/>
      <c r="KYH242" s="250"/>
      <c r="KYI242" s="250"/>
      <c r="KYJ242" s="250"/>
      <c r="KYK242" s="250"/>
      <c r="KYL242" s="250"/>
      <c r="KYM242" s="250"/>
      <c r="KYN242" s="250"/>
      <c r="KYO242" s="250"/>
      <c r="KYP242" s="250"/>
      <c r="KYQ242" s="250"/>
      <c r="KYR242" s="250"/>
      <c r="KYS242" s="250"/>
      <c r="KYT242" s="250"/>
      <c r="KYU242" s="250"/>
      <c r="KYV242" s="250"/>
      <c r="KYW242" s="250"/>
      <c r="KYX242" s="250"/>
      <c r="KYY242" s="250"/>
      <c r="KYZ242" s="250"/>
      <c r="KZA242" s="250"/>
      <c r="KZB242" s="250"/>
      <c r="KZC242" s="250"/>
      <c r="KZD242" s="250"/>
      <c r="KZE242" s="250"/>
      <c r="KZF242" s="250"/>
      <c r="KZG242" s="250"/>
      <c r="KZH242" s="250"/>
      <c r="KZI242" s="250"/>
      <c r="KZJ242" s="250"/>
      <c r="KZK242" s="250"/>
      <c r="KZL242" s="250"/>
      <c r="KZM242" s="250"/>
      <c r="KZN242" s="250"/>
      <c r="KZO242" s="250"/>
      <c r="KZP242" s="250"/>
      <c r="KZQ242" s="250"/>
      <c r="KZR242" s="250"/>
      <c r="KZS242" s="250"/>
      <c r="KZT242" s="250"/>
      <c r="KZU242" s="250"/>
      <c r="KZV242" s="250"/>
      <c r="KZW242" s="250"/>
      <c r="KZX242" s="250"/>
      <c r="KZY242" s="250"/>
      <c r="KZZ242" s="250"/>
      <c r="LAA242" s="250"/>
      <c r="LAB242" s="250"/>
      <c r="LAC242" s="250"/>
      <c r="LAD242" s="250"/>
      <c r="LAE242" s="250"/>
      <c r="LAF242" s="250"/>
      <c r="LAG242" s="250"/>
      <c r="LAH242" s="250"/>
      <c r="LAI242" s="250"/>
      <c r="LAJ242" s="250"/>
      <c r="LAK242" s="250"/>
      <c r="LAL242" s="250"/>
      <c r="LAM242" s="250"/>
      <c r="LAN242" s="250"/>
      <c r="LAO242" s="250"/>
      <c r="LAP242" s="250"/>
      <c r="LAQ242" s="250"/>
      <c r="LAR242" s="250"/>
      <c r="LAS242" s="250"/>
      <c r="LAT242" s="250"/>
      <c r="LAU242" s="250"/>
      <c r="LAV242" s="250"/>
      <c r="LAW242" s="250"/>
      <c r="LAX242" s="250"/>
      <c r="LAY242" s="250"/>
      <c r="LAZ242" s="250"/>
      <c r="LBA242" s="250"/>
      <c r="LBB242" s="250"/>
      <c r="LBC242" s="250"/>
      <c r="LBD242" s="250"/>
      <c r="LBE242" s="250"/>
      <c r="LBF242" s="250"/>
      <c r="LBG242" s="250"/>
      <c r="LBH242" s="250"/>
      <c r="LBI242" s="250"/>
      <c r="LBJ242" s="250"/>
      <c r="LBK242" s="250"/>
      <c r="LBL242" s="250"/>
      <c r="LBM242" s="250"/>
      <c r="LBN242" s="250"/>
      <c r="LBO242" s="250"/>
      <c r="LBP242" s="250"/>
      <c r="LBQ242" s="250"/>
      <c r="LBR242" s="250"/>
      <c r="LBS242" s="250"/>
      <c r="LBT242" s="250"/>
      <c r="LBU242" s="250"/>
      <c r="LBV242" s="250"/>
      <c r="LBW242" s="250"/>
      <c r="LBX242" s="250"/>
      <c r="LBY242" s="250"/>
      <c r="LBZ242" s="250"/>
      <c r="LCA242" s="250"/>
      <c r="LCB242" s="250"/>
      <c r="LCC242" s="250"/>
      <c r="LCD242" s="250"/>
      <c r="LCE242" s="250"/>
      <c r="LCF242" s="250"/>
      <c r="LCG242" s="250"/>
      <c r="LCH242" s="250"/>
      <c r="LCI242" s="250"/>
      <c r="LCJ242" s="250"/>
      <c r="LCK242" s="250"/>
      <c r="LCL242" s="250"/>
      <c r="LCM242" s="250"/>
      <c r="LCN242" s="250"/>
      <c r="LCO242" s="250"/>
      <c r="LCP242" s="250"/>
      <c r="LCQ242" s="250"/>
      <c r="LCR242" s="250"/>
      <c r="LCS242" s="250"/>
      <c r="LCT242" s="250"/>
      <c r="LCU242" s="250"/>
      <c r="LCV242" s="250"/>
      <c r="LCW242" s="250"/>
      <c r="LCX242" s="250"/>
      <c r="LCY242" s="250"/>
      <c r="LCZ242" s="250"/>
      <c r="LDA242" s="250"/>
      <c r="LDB242" s="250"/>
      <c r="LDC242" s="250"/>
      <c r="LDD242" s="250"/>
      <c r="LDE242" s="250"/>
      <c r="LDF242" s="250"/>
      <c r="LDG242" s="250"/>
      <c r="LDH242" s="250"/>
      <c r="LDI242" s="250"/>
      <c r="LDJ242" s="250"/>
      <c r="LDK242" s="250"/>
      <c r="LDL242" s="250"/>
      <c r="LDM242" s="250"/>
      <c r="LDN242" s="250"/>
      <c r="LDO242" s="250"/>
      <c r="LDP242" s="250"/>
      <c r="LDQ242" s="250"/>
      <c r="LDR242" s="250"/>
      <c r="LDS242" s="250"/>
      <c r="LDT242" s="250"/>
      <c r="LDU242" s="250"/>
      <c r="LDV242" s="250"/>
      <c r="LDW242" s="250"/>
      <c r="LDX242" s="250"/>
      <c r="LDY242" s="250"/>
      <c r="LDZ242" s="250"/>
      <c r="LEA242" s="250"/>
      <c r="LEB242" s="250"/>
      <c r="LEC242" s="250"/>
      <c r="LED242" s="250"/>
      <c r="LEE242" s="250"/>
      <c r="LEF242" s="250"/>
      <c r="LEG242" s="250"/>
      <c r="LEH242" s="250"/>
      <c r="LEI242" s="250"/>
      <c r="LEJ242" s="250"/>
      <c r="LEK242" s="250"/>
      <c r="LEL242" s="250"/>
      <c r="LEM242" s="250"/>
      <c r="LEN242" s="250"/>
      <c r="LEO242" s="250"/>
      <c r="LEP242" s="250"/>
      <c r="LEQ242" s="250"/>
      <c r="LER242" s="250"/>
      <c r="LES242" s="250"/>
      <c r="LET242" s="250"/>
      <c r="LEU242" s="250"/>
      <c r="LEV242" s="250"/>
      <c r="LEW242" s="250"/>
      <c r="LEX242" s="250"/>
      <c r="LEY242" s="250"/>
      <c r="LEZ242" s="250"/>
      <c r="LFA242" s="250"/>
      <c r="LFB242" s="250"/>
      <c r="LFC242" s="250"/>
      <c r="LFD242" s="250"/>
      <c r="LFE242" s="250"/>
      <c r="LFF242" s="250"/>
      <c r="LFG242" s="250"/>
      <c r="LFH242" s="250"/>
      <c r="LFI242" s="250"/>
      <c r="LFJ242" s="250"/>
      <c r="LFK242" s="250"/>
      <c r="LFL242" s="250"/>
      <c r="LFM242" s="250"/>
      <c r="LFN242" s="250"/>
      <c r="LFO242" s="250"/>
      <c r="LFP242" s="250"/>
      <c r="LFQ242" s="250"/>
      <c r="LFR242" s="250"/>
      <c r="LFS242" s="250"/>
      <c r="LFT242" s="250"/>
      <c r="LFU242" s="250"/>
      <c r="LFV242" s="250"/>
      <c r="LFW242" s="250"/>
      <c r="LFX242" s="250"/>
      <c r="LFY242" s="250"/>
      <c r="LFZ242" s="250"/>
      <c r="LGA242" s="250"/>
      <c r="LGB242" s="250"/>
      <c r="LGC242" s="250"/>
      <c r="LGD242" s="250"/>
      <c r="LGE242" s="250"/>
      <c r="LGF242" s="250"/>
      <c r="LGG242" s="250"/>
      <c r="LGH242" s="250"/>
      <c r="LGI242" s="250"/>
      <c r="LGJ242" s="250"/>
      <c r="LGK242" s="250"/>
      <c r="LGL242" s="250"/>
      <c r="LGM242" s="250"/>
      <c r="LGN242" s="250"/>
      <c r="LGO242" s="250"/>
      <c r="LGP242" s="250"/>
      <c r="LGQ242" s="250"/>
      <c r="LGR242" s="250"/>
      <c r="LGS242" s="250"/>
      <c r="LGT242" s="250"/>
      <c r="LGU242" s="250"/>
      <c r="LGV242" s="250"/>
      <c r="LGW242" s="250"/>
      <c r="LGX242" s="250"/>
      <c r="LGY242" s="250"/>
      <c r="LGZ242" s="250"/>
      <c r="LHA242" s="250"/>
      <c r="LHB242" s="250"/>
      <c r="LHC242" s="250"/>
      <c r="LHD242" s="250"/>
      <c r="LHE242" s="250"/>
      <c r="LHF242" s="250"/>
      <c r="LHG242" s="250"/>
      <c r="LHH242" s="250"/>
      <c r="LHI242" s="250"/>
      <c r="LHJ242" s="250"/>
      <c r="LHK242" s="250"/>
      <c r="LHL242" s="250"/>
      <c r="LHM242" s="250"/>
      <c r="LHN242" s="250"/>
      <c r="LHO242" s="250"/>
      <c r="LHP242" s="250"/>
      <c r="LHQ242" s="250"/>
      <c r="LHR242" s="250"/>
      <c r="LHS242" s="250"/>
      <c r="LHT242" s="250"/>
      <c r="LHU242" s="250"/>
      <c r="LHV242" s="250"/>
      <c r="LHW242" s="250"/>
      <c r="LHX242" s="250"/>
      <c r="LHY242" s="250"/>
      <c r="LHZ242" s="250"/>
      <c r="LIA242" s="250"/>
      <c r="LIB242" s="250"/>
      <c r="LIC242" s="250"/>
      <c r="LID242" s="250"/>
      <c r="LIE242" s="250"/>
      <c r="LIF242" s="250"/>
      <c r="LIG242" s="250"/>
      <c r="LIH242" s="250"/>
      <c r="LII242" s="250"/>
      <c r="LIJ242" s="250"/>
      <c r="LIK242" s="250"/>
      <c r="LIL242" s="250"/>
      <c r="LIM242" s="250"/>
      <c r="LIN242" s="250"/>
      <c r="LIO242" s="250"/>
      <c r="LIP242" s="250"/>
      <c r="LIQ242" s="250"/>
      <c r="LIR242" s="250"/>
      <c r="LIS242" s="250"/>
      <c r="LIT242" s="250"/>
      <c r="LIU242" s="250"/>
      <c r="LIV242" s="250"/>
      <c r="LIW242" s="250"/>
      <c r="LIX242" s="250"/>
      <c r="LIY242" s="250"/>
      <c r="LIZ242" s="250"/>
      <c r="LJA242" s="250"/>
      <c r="LJB242" s="250"/>
      <c r="LJC242" s="250"/>
      <c r="LJD242" s="250"/>
      <c r="LJE242" s="250"/>
      <c r="LJF242" s="250"/>
      <c r="LJG242" s="250"/>
      <c r="LJH242" s="250"/>
      <c r="LJI242" s="250"/>
      <c r="LJJ242" s="250"/>
      <c r="LJK242" s="250"/>
      <c r="LJL242" s="250"/>
      <c r="LJM242" s="250"/>
      <c r="LJN242" s="250"/>
      <c r="LJO242" s="250"/>
      <c r="LJP242" s="250"/>
      <c r="LJQ242" s="250"/>
      <c r="LJR242" s="250"/>
      <c r="LJS242" s="250"/>
      <c r="LJT242" s="250"/>
      <c r="LJU242" s="250"/>
      <c r="LJV242" s="250"/>
      <c r="LJW242" s="250"/>
      <c r="LJX242" s="250"/>
      <c r="LJY242" s="250"/>
      <c r="LJZ242" s="250"/>
      <c r="LKA242" s="250"/>
      <c r="LKB242" s="250"/>
      <c r="LKC242" s="250"/>
      <c r="LKD242" s="250"/>
      <c r="LKE242" s="250"/>
      <c r="LKF242" s="250"/>
      <c r="LKG242" s="250"/>
      <c r="LKH242" s="250"/>
      <c r="LKI242" s="250"/>
      <c r="LKJ242" s="250"/>
      <c r="LKK242" s="250"/>
      <c r="LKL242" s="250"/>
      <c r="LKM242" s="250"/>
      <c r="LKN242" s="250"/>
      <c r="LKO242" s="250"/>
      <c r="LKP242" s="250"/>
      <c r="LKQ242" s="250"/>
      <c r="LKR242" s="250"/>
      <c r="LKS242" s="250"/>
      <c r="LKT242" s="250"/>
      <c r="LKU242" s="250"/>
      <c r="LKV242" s="250"/>
      <c r="LKW242" s="250"/>
      <c r="LKX242" s="250"/>
      <c r="LKY242" s="250"/>
      <c r="LKZ242" s="250"/>
      <c r="LLA242" s="250"/>
      <c r="LLB242" s="250"/>
      <c r="LLC242" s="250"/>
      <c r="LLD242" s="250"/>
      <c r="LLE242" s="250"/>
      <c r="LLF242" s="250"/>
      <c r="LLG242" s="250"/>
      <c r="LLH242" s="250"/>
      <c r="LLI242" s="250"/>
      <c r="LLJ242" s="250"/>
      <c r="LLK242" s="250"/>
      <c r="LLL242" s="250"/>
      <c r="LLM242" s="250"/>
      <c r="LLN242" s="250"/>
      <c r="LLO242" s="250"/>
      <c r="LLP242" s="250"/>
      <c r="LLQ242" s="250"/>
      <c r="LLR242" s="250"/>
      <c r="LLS242" s="250"/>
      <c r="LLT242" s="250"/>
      <c r="LLU242" s="250"/>
      <c r="LLV242" s="250"/>
      <c r="LLW242" s="250"/>
      <c r="LLX242" s="250"/>
      <c r="LLY242" s="250"/>
      <c r="LLZ242" s="250"/>
      <c r="LMA242" s="250"/>
      <c r="LMB242" s="250"/>
      <c r="LMC242" s="250"/>
      <c r="LMD242" s="250"/>
      <c r="LME242" s="250"/>
      <c r="LMF242" s="250"/>
      <c r="LMG242" s="250"/>
      <c r="LMH242" s="250"/>
      <c r="LMI242" s="250"/>
      <c r="LMJ242" s="250"/>
      <c r="LMK242" s="250"/>
      <c r="LML242" s="250"/>
      <c r="LMM242" s="250"/>
      <c r="LMN242" s="250"/>
      <c r="LMO242" s="250"/>
      <c r="LMP242" s="250"/>
      <c r="LMQ242" s="250"/>
      <c r="LMR242" s="250"/>
      <c r="LMS242" s="250"/>
      <c r="LMT242" s="250"/>
      <c r="LMU242" s="250"/>
      <c r="LMV242" s="250"/>
      <c r="LMW242" s="250"/>
      <c r="LMX242" s="250"/>
      <c r="LMY242" s="250"/>
      <c r="LMZ242" s="250"/>
      <c r="LNA242" s="250"/>
      <c r="LNB242" s="250"/>
      <c r="LNC242" s="250"/>
      <c r="LND242" s="250"/>
      <c r="LNE242" s="250"/>
      <c r="LNF242" s="250"/>
      <c r="LNG242" s="250"/>
      <c r="LNH242" s="250"/>
      <c r="LNI242" s="250"/>
      <c r="LNJ242" s="250"/>
      <c r="LNK242" s="250"/>
      <c r="LNL242" s="250"/>
      <c r="LNM242" s="250"/>
      <c r="LNN242" s="250"/>
      <c r="LNO242" s="250"/>
      <c r="LNP242" s="250"/>
      <c r="LNQ242" s="250"/>
      <c r="LNR242" s="250"/>
      <c r="LNS242" s="250"/>
      <c r="LNT242" s="250"/>
      <c r="LNU242" s="250"/>
      <c r="LNV242" s="250"/>
      <c r="LNW242" s="250"/>
      <c r="LNX242" s="250"/>
      <c r="LNY242" s="250"/>
      <c r="LNZ242" s="250"/>
      <c r="LOA242" s="250"/>
      <c r="LOB242" s="250"/>
      <c r="LOC242" s="250"/>
      <c r="LOD242" s="250"/>
      <c r="LOE242" s="250"/>
      <c r="LOF242" s="250"/>
      <c r="LOG242" s="250"/>
      <c r="LOH242" s="250"/>
      <c r="LOI242" s="250"/>
      <c r="LOJ242" s="250"/>
      <c r="LOK242" s="250"/>
      <c r="LOL242" s="250"/>
      <c r="LOM242" s="250"/>
      <c r="LON242" s="250"/>
      <c r="LOO242" s="250"/>
      <c r="LOP242" s="250"/>
      <c r="LOQ242" s="250"/>
      <c r="LOR242" s="250"/>
      <c r="LOS242" s="250"/>
      <c r="LOT242" s="250"/>
      <c r="LOU242" s="250"/>
      <c r="LOV242" s="250"/>
      <c r="LOW242" s="250"/>
      <c r="LOX242" s="250"/>
      <c r="LOY242" s="250"/>
      <c r="LOZ242" s="250"/>
      <c r="LPA242" s="250"/>
      <c r="LPB242" s="250"/>
      <c r="LPC242" s="250"/>
      <c r="LPD242" s="250"/>
      <c r="LPE242" s="250"/>
      <c r="LPF242" s="250"/>
      <c r="LPG242" s="250"/>
      <c r="LPH242" s="250"/>
      <c r="LPI242" s="250"/>
      <c r="LPJ242" s="250"/>
      <c r="LPK242" s="250"/>
      <c r="LPL242" s="250"/>
      <c r="LPM242" s="250"/>
      <c r="LPN242" s="250"/>
      <c r="LPO242" s="250"/>
      <c r="LPP242" s="250"/>
      <c r="LPQ242" s="250"/>
      <c r="LPR242" s="250"/>
      <c r="LPS242" s="250"/>
      <c r="LPT242" s="250"/>
      <c r="LPU242" s="250"/>
      <c r="LPV242" s="250"/>
      <c r="LPW242" s="250"/>
      <c r="LPX242" s="250"/>
      <c r="LPY242" s="250"/>
      <c r="LPZ242" s="250"/>
      <c r="LQA242" s="250"/>
      <c r="LQB242" s="250"/>
      <c r="LQC242" s="250"/>
      <c r="LQD242" s="250"/>
      <c r="LQE242" s="250"/>
      <c r="LQF242" s="250"/>
      <c r="LQG242" s="250"/>
      <c r="LQH242" s="250"/>
      <c r="LQI242" s="250"/>
      <c r="LQJ242" s="250"/>
      <c r="LQK242" s="250"/>
      <c r="LQL242" s="250"/>
      <c r="LQM242" s="250"/>
      <c r="LQN242" s="250"/>
      <c r="LQO242" s="250"/>
      <c r="LQP242" s="250"/>
      <c r="LQQ242" s="250"/>
      <c r="LQR242" s="250"/>
      <c r="LQS242" s="250"/>
      <c r="LQT242" s="250"/>
      <c r="LQU242" s="250"/>
      <c r="LQV242" s="250"/>
      <c r="LQW242" s="250"/>
      <c r="LQX242" s="250"/>
      <c r="LQY242" s="250"/>
      <c r="LQZ242" s="250"/>
      <c r="LRA242" s="250"/>
      <c r="LRB242" s="250"/>
      <c r="LRC242" s="250"/>
      <c r="LRD242" s="250"/>
      <c r="LRE242" s="250"/>
      <c r="LRF242" s="250"/>
      <c r="LRG242" s="250"/>
      <c r="LRH242" s="250"/>
      <c r="LRI242" s="250"/>
      <c r="LRJ242" s="250"/>
      <c r="LRK242" s="250"/>
      <c r="LRL242" s="250"/>
      <c r="LRM242" s="250"/>
      <c r="LRN242" s="250"/>
      <c r="LRO242" s="250"/>
      <c r="LRP242" s="250"/>
      <c r="LRQ242" s="250"/>
      <c r="LRR242" s="250"/>
      <c r="LRS242" s="250"/>
      <c r="LRT242" s="250"/>
      <c r="LRU242" s="250"/>
      <c r="LRV242" s="250"/>
      <c r="LRW242" s="250"/>
      <c r="LRX242" s="250"/>
      <c r="LRY242" s="250"/>
      <c r="LRZ242" s="250"/>
      <c r="LSA242" s="250"/>
      <c r="LSB242" s="250"/>
      <c r="LSC242" s="250"/>
      <c r="LSD242" s="250"/>
      <c r="LSE242" s="250"/>
      <c r="LSF242" s="250"/>
      <c r="LSG242" s="250"/>
      <c r="LSH242" s="250"/>
      <c r="LSI242" s="250"/>
      <c r="LSJ242" s="250"/>
      <c r="LSK242" s="250"/>
      <c r="LSL242" s="250"/>
      <c r="LSM242" s="250"/>
      <c r="LSN242" s="250"/>
      <c r="LSO242" s="250"/>
      <c r="LSP242" s="250"/>
      <c r="LSQ242" s="250"/>
      <c r="LSR242" s="250"/>
      <c r="LSS242" s="250"/>
      <c r="LST242" s="250"/>
      <c r="LSU242" s="250"/>
      <c r="LSV242" s="250"/>
      <c r="LSW242" s="250"/>
      <c r="LSX242" s="250"/>
      <c r="LSY242" s="250"/>
      <c r="LSZ242" s="250"/>
      <c r="LTA242" s="250"/>
      <c r="LTB242" s="250"/>
      <c r="LTC242" s="250"/>
      <c r="LTD242" s="250"/>
      <c r="LTE242" s="250"/>
      <c r="LTF242" s="250"/>
      <c r="LTG242" s="250"/>
      <c r="LTH242" s="250"/>
      <c r="LTI242" s="250"/>
      <c r="LTJ242" s="250"/>
      <c r="LTK242" s="250"/>
      <c r="LTL242" s="250"/>
      <c r="LTM242" s="250"/>
      <c r="LTN242" s="250"/>
      <c r="LTO242" s="250"/>
      <c r="LTP242" s="250"/>
      <c r="LTQ242" s="250"/>
      <c r="LTR242" s="250"/>
      <c r="LTS242" s="250"/>
      <c r="LTT242" s="250"/>
      <c r="LTU242" s="250"/>
      <c r="LTV242" s="250"/>
      <c r="LTW242" s="250"/>
      <c r="LTX242" s="250"/>
      <c r="LTY242" s="250"/>
      <c r="LTZ242" s="250"/>
      <c r="LUA242" s="250"/>
      <c r="LUB242" s="250"/>
      <c r="LUC242" s="250"/>
      <c r="LUD242" s="250"/>
      <c r="LUE242" s="250"/>
      <c r="LUF242" s="250"/>
      <c r="LUG242" s="250"/>
      <c r="LUH242" s="250"/>
      <c r="LUI242" s="250"/>
      <c r="LUJ242" s="250"/>
      <c r="LUK242" s="250"/>
      <c r="LUL242" s="250"/>
      <c r="LUM242" s="250"/>
      <c r="LUN242" s="250"/>
      <c r="LUO242" s="250"/>
      <c r="LUP242" s="250"/>
      <c r="LUQ242" s="250"/>
      <c r="LUR242" s="250"/>
      <c r="LUS242" s="250"/>
      <c r="LUT242" s="250"/>
      <c r="LUU242" s="250"/>
      <c r="LUV242" s="250"/>
      <c r="LUW242" s="250"/>
      <c r="LUX242" s="250"/>
      <c r="LUY242" s="250"/>
      <c r="LUZ242" s="250"/>
      <c r="LVA242" s="250"/>
      <c r="LVB242" s="250"/>
      <c r="LVC242" s="250"/>
      <c r="LVD242" s="250"/>
      <c r="LVE242" s="250"/>
      <c r="LVF242" s="250"/>
      <c r="LVG242" s="250"/>
      <c r="LVH242" s="250"/>
      <c r="LVI242" s="250"/>
      <c r="LVJ242" s="250"/>
      <c r="LVK242" s="250"/>
      <c r="LVL242" s="250"/>
      <c r="LVM242" s="250"/>
      <c r="LVN242" s="250"/>
      <c r="LVO242" s="250"/>
      <c r="LVP242" s="250"/>
      <c r="LVQ242" s="250"/>
      <c r="LVR242" s="250"/>
      <c r="LVS242" s="250"/>
      <c r="LVT242" s="250"/>
      <c r="LVU242" s="250"/>
      <c r="LVV242" s="250"/>
      <c r="LVW242" s="250"/>
      <c r="LVX242" s="250"/>
      <c r="LVY242" s="250"/>
      <c r="LVZ242" s="250"/>
      <c r="LWA242" s="250"/>
      <c r="LWB242" s="250"/>
      <c r="LWC242" s="250"/>
      <c r="LWD242" s="250"/>
      <c r="LWE242" s="250"/>
      <c r="LWF242" s="250"/>
      <c r="LWG242" s="250"/>
      <c r="LWH242" s="250"/>
      <c r="LWI242" s="250"/>
      <c r="LWJ242" s="250"/>
      <c r="LWK242" s="250"/>
      <c r="LWL242" s="250"/>
      <c r="LWM242" s="250"/>
      <c r="LWN242" s="250"/>
      <c r="LWO242" s="250"/>
      <c r="LWP242" s="250"/>
      <c r="LWQ242" s="250"/>
      <c r="LWR242" s="250"/>
      <c r="LWS242" s="250"/>
      <c r="LWT242" s="250"/>
      <c r="LWU242" s="250"/>
      <c r="LWV242" s="250"/>
      <c r="LWW242" s="250"/>
      <c r="LWX242" s="250"/>
      <c r="LWY242" s="250"/>
      <c r="LWZ242" s="250"/>
      <c r="LXA242" s="250"/>
      <c r="LXB242" s="250"/>
      <c r="LXC242" s="250"/>
      <c r="LXD242" s="250"/>
      <c r="LXE242" s="250"/>
      <c r="LXF242" s="250"/>
      <c r="LXG242" s="250"/>
      <c r="LXH242" s="250"/>
      <c r="LXI242" s="250"/>
      <c r="LXJ242" s="250"/>
      <c r="LXK242" s="250"/>
      <c r="LXL242" s="250"/>
      <c r="LXM242" s="250"/>
      <c r="LXN242" s="250"/>
      <c r="LXO242" s="250"/>
      <c r="LXP242" s="250"/>
      <c r="LXQ242" s="250"/>
      <c r="LXR242" s="250"/>
      <c r="LXS242" s="250"/>
      <c r="LXT242" s="250"/>
      <c r="LXU242" s="250"/>
      <c r="LXV242" s="250"/>
      <c r="LXW242" s="250"/>
      <c r="LXX242" s="250"/>
      <c r="LXY242" s="250"/>
      <c r="LXZ242" s="250"/>
      <c r="LYA242" s="250"/>
      <c r="LYB242" s="250"/>
      <c r="LYC242" s="250"/>
      <c r="LYD242" s="250"/>
      <c r="LYE242" s="250"/>
      <c r="LYF242" s="250"/>
      <c r="LYG242" s="250"/>
      <c r="LYH242" s="250"/>
      <c r="LYI242" s="250"/>
      <c r="LYJ242" s="250"/>
      <c r="LYK242" s="250"/>
      <c r="LYL242" s="250"/>
      <c r="LYM242" s="250"/>
      <c r="LYN242" s="250"/>
      <c r="LYO242" s="250"/>
      <c r="LYP242" s="250"/>
      <c r="LYQ242" s="250"/>
      <c r="LYR242" s="250"/>
      <c r="LYS242" s="250"/>
      <c r="LYT242" s="250"/>
      <c r="LYU242" s="250"/>
      <c r="LYV242" s="250"/>
      <c r="LYW242" s="250"/>
      <c r="LYX242" s="250"/>
      <c r="LYY242" s="250"/>
      <c r="LYZ242" s="250"/>
      <c r="LZA242" s="250"/>
      <c r="LZB242" s="250"/>
      <c r="LZC242" s="250"/>
      <c r="LZD242" s="250"/>
      <c r="LZE242" s="250"/>
      <c r="LZF242" s="250"/>
      <c r="LZG242" s="250"/>
      <c r="LZH242" s="250"/>
      <c r="LZI242" s="250"/>
      <c r="LZJ242" s="250"/>
      <c r="LZK242" s="250"/>
      <c r="LZL242" s="250"/>
      <c r="LZM242" s="250"/>
      <c r="LZN242" s="250"/>
      <c r="LZO242" s="250"/>
      <c r="LZP242" s="250"/>
      <c r="LZQ242" s="250"/>
      <c r="LZR242" s="250"/>
      <c r="LZS242" s="250"/>
      <c r="LZT242" s="250"/>
      <c r="LZU242" s="250"/>
      <c r="LZV242" s="250"/>
      <c r="LZW242" s="250"/>
      <c r="LZX242" s="250"/>
      <c r="LZY242" s="250"/>
      <c r="LZZ242" s="250"/>
      <c r="MAA242" s="250"/>
      <c r="MAB242" s="250"/>
      <c r="MAC242" s="250"/>
      <c r="MAD242" s="250"/>
      <c r="MAE242" s="250"/>
      <c r="MAF242" s="250"/>
      <c r="MAG242" s="250"/>
      <c r="MAH242" s="250"/>
      <c r="MAI242" s="250"/>
      <c r="MAJ242" s="250"/>
      <c r="MAK242" s="250"/>
      <c r="MAL242" s="250"/>
      <c r="MAM242" s="250"/>
      <c r="MAN242" s="250"/>
      <c r="MAO242" s="250"/>
      <c r="MAP242" s="250"/>
      <c r="MAQ242" s="250"/>
      <c r="MAR242" s="250"/>
      <c r="MAS242" s="250"/>
      <c r="MAT242" s="250"/>
      <c r="MAU242" s="250"/>
      <c r="MAV242" s="250"/>
      <c r="MAW242" s="250"/>
      <c r="MAX242" s="250"/>
      <c r="MAY242" s="250"/>
      <c r="MAZ242" s="250"/>
      <c r="MBA242" s="250"/>
      <c r="MBB242" s="250"/>
      <c r="MBC242" s="250"/>
      <c r="MBD242" s="250"/>
      <c r="MBE242" s="250"/>
      <c r="MBF242" s="250"/>
      <c r="MBG242" s="250"/>
      <c r="MBH242" s="250"/>
      <c r="MBI242" s="250"/>
      <c r="MBJ242" s="250"/>
      <c r="MBK242" s="250"/>
      <c r="MBL242" s="250"/>
      <c r="MBM242" s="250"/>
      <c r="MBN242" s="250"/>
      <c r="MBO242" s="250"/>
      <c r="MBP242" s="250"/>
      <c r="MBQ242" s="250"/>
      <c r="MBR242" s="250"/>
      <c r="MBS242" s="250"/>
      <c r="MBT242" s="250"/>
      <c r="MBU242" s="250"/>
      <c r="MBV242" s="250"/>
      <c r="MBW242" s="250"/>
      <c r="MBX242" s="250"/>
      <c r="MBY242" s="250"/>
      <c r="MBZ242" s="250"/>
      <c r="MCA242" s="250"/>
      <c r="MCB242" s="250"/>
      <c r="MCC242" s="250"/>
      <c r="MCD242" s="250"/>
      <c r="MCE242" s="250"/>
      <c r="MCF242" s="250"/>
      <c r="MCG242" s="250"/>
      <c r="MCH242" s="250"/>
      <c r="MCI242" s="250"/>
      <c r="MCJ242" s="250"/>
      <c r="MCK242" s="250"/>
      <c r="MCL242" s="250"/>
      <c r="MCM242" s="250"/>
      <c r="MCN242" s="250"/>
      <c r="MCO242" s="250"/>
      <c r="MCP242" s="250"/>
      <c r="MCQ242" s="250"/>
      <c r="MCR242" s="250"/>
      <c r="MCS242" s="250"/>
      <c r="MCT242" s="250"/>
      <c r="MCU242" s="250"/>
      <c r="MCV242" s="250"/>
      <c r="MCW242" s="250"/>
      <c r="MCX242" s="250"/>
      <c r="MCY242" s="250"/>
      <c r="MCZ242" s="250"/>
      <c r="MDA242" s="250"/>
      <c r="MDB242" s="250"/>
      <c r="MDC242" s="250"/>
      <c r="MDD242" s="250"/>
      <c r="MDE242" s="250"/>
      <c r="MDF242" s="250"/>
      <c r="MDG242" s="250"/>
      <c r="MDH242" s="250"/>
      <c r="MDI242" s="250"/>
      <c r="MDJ242" s="250"/>
      <c r="MDK242" s="250"/>
      <c r="MDL242" s="250"/>
      <c r="MDM242" s="250"/>
      <c r="MDN242" s="250"/>
      <c r="MDO242" s="250"/>
      <c r="MDP242" s="250"/>
      <c r="MDQ242" s="250"/>
      <c r="MDR242" s="250"/>
      <c r="MDS242" s="250"/>
      <c r="MDT242" s="250"/>
      <c r="MDU242" s="250"/>
      <c r="MDV242" s="250"/>
      <c r="MDW242" s="250"/>
      <c r="MDX242" s="250"/>
      <c r="MDY242" s="250"/>
      <c r="MDZ242" s="250"/>
      <c r="MEA242" s="250"/>
      <c r="MEB242" s="250"/>
      <c r="MEC242" s="250"/>
      <c r="MED242" s="250"/>
      <c r="MEE242" s="250"/>
      <c r="MEF242" s="250"/>
      <c r="MEG242" s="250"/>
      <c r="MEH242" s="250"/>
      <c r="MEI242" s="250"/>
      <c r="MEJ242" s="250"/>
      <c r="MEK242" s="250"/>
      <c r="MEL242" s="250"/>
      <c r="MEM242" s="250"/>
      <c r="MEN242" s="250"/>
      <c r="MEO242" s="250"/>
      <c r="MEP242" s="250"/>
      <c r="MEQ242" s="250"/>
      <c r="MER242" s="250"/>
      <c r="MES242" s="250"/>
      <c r="MET242" s="250"/>
      <c r="MEU242" s="250"/>
      <c r="MEV242" s="250"/>
      <c r="MEW242" s="250"/>
      <c r="MEX242" s="250"/>
      <c r="MEY242" s="250"/>
      <c r="MEZ242" s="250"/>
      <c r="MFA242" s="250"/>
      <c r="MFB242" s="250"/>
      <c r="MFC242" s="250"/>
      <c r="MFD242" s="250"/>
      <c r="MFE242" s="250"/>
      <c r="MFF242" s="250"/>
      <c r="MFG242" s="250"/>
      <c r="MFH242" s="250"/>
      <c r="MFI242" s="250"/>
      <c r="MFJ242" s="250"/>
      <c r="MFK242" s="250"/>
      <c r="MFL242" s="250"/>
      <c r="MFM242" s="250"/>
      <c r="MFN242" s="250"/>
      <c r="MFO242" s="250"/>
      <c r="MFP242" s="250"/>
      <c r="MFQ242" s="250"/>
      <c r="MFR242" s="250"/>
      <c r="MFS242" s="250"/>
      <c r="MFT242" s="250"/>
      <c r="MFU242" s="250"/>
      <c r="MFV242" s="250"/>
      <c r="MFW242" s="250"/>
      <c r="MFX242" s="250"/>
      <c r="MFY242" s="250"/>
      <c r="MFZ242" s="250"/>
      <c r="MGA242" s="250"/>
      <c r="MGB242" s="250"/>
      <c r="MGC242" s="250"/>
      <c r="MGD242" s="250"/>
      <c r="MGE242" s="250"/>
      <c r="MGF242" s="250"/>
      <c r="MGG242" s="250"/>
      <c r="MGH242" s="250"/>
      <c r="MGI242" s="250"/>
      <c r="MGJ242" s="250"/>
      <c r="MGK242" s="250"/>
      <c r="MGL242" s="250"/>
      <c r="MGM242" s="250"/>
      <c r="MGN242" s="250"/>
      <c r="MGO242" s="250"/>
      <c r="MGP242" s="250"/>
      <c r="MGQ242" s="250"/>
      <c r="MGR242" s="250"/>
      <c r="MGS242" s="250"/>
      <c r="MGT242" s="250"/>
      <c r="MGU242" s="250"/>
      <c r="MGV242" s="250"/>
      <c r="MGW242" s="250"/>
      <c r="MGX242" s="250"/>
      <c r="MGY242" s="250"/>
      <c r="MGZ242" s="250"/>
      <c r="MHA242" s="250"/>
      <c r="MHB242" s="250"/>
      <c r="MHC242" s="250"/>
      <c r="MHD242" s="250"/>
      <c r="MHE242" s="250"/>
      <c r="MHF242" s="250"/>
      <c r="MHG242" s="250"/>
      <c r="MHH242" s="250"/>
      <c r="MHI242" s="250"/>
      <c r="MHJ242" s="250"/>
      <c r="MHK242" s="250"/>
      <c r="MHL242" s="250"/>
      <c r="MHM242" s="250"/>
      <c r="MHN242" s="250"/>
      <c r="MHO242" s="250"/>
      <c r="MHP242" s="250"/>
      <c r="MHQ242" s="250"/>
      <c r="MHR242" s="250"/>
      <c r="MHS242" s="250"/>
      <c r="MHT242" s="250"/>
      <c r="MHU242" s="250"/>
      <c r="MHV242" s="250"/>
      <c r="MHW242" s="250"/>
      <c r="MHX242" s="250"/>
      <c r="MHY242" s="250"/>
      <c r="MHZ242" s="250"/>
      <c r="MIA242" s="250"/>
      <c r="MIB242" s="250"/>
      <c r="MIC242" s="250"/>
      <c r="MID242" s="250"/>
      <c r="MIE242" s="250"/>
      <c r="MIF242" s="250"/>
      <c r="MIG242" s="250"/>
      <c r="MIH242" s="250"/>
      <c r="MII242" s="250"/>
      <c r="MIJ242" s="250"/>
      <c r="MIK242" s="250"/>
      <c r="MIL242" s="250"/>
      <c r="MIM242" s="250"/>
      <c r="MIN242" s="250"/>
      <c r="MIO242" s="250"/>
      <c r="MIP242" s="250"/>
      <c r="MIQ242" s="250"/>
      <c r="MIR242" s="250"/>
      <c r="MIS242" s="250"/>
      <c r="MIT242" s="250"/>
      <c r="MIU242" s="250"/>
      <c r="MIV242" s="250"/>
      <c r="MIW242" s="250"/>
      <c r="MIX242" s="250"/>
      <c r="MIY242" s="250"/>
      <c r="MIZ242" s="250"/>
      <c r="MJA242" s="250"/>
      <c r="MJB242" s="250"/>
      <c r="MJC242" s="250"/>
      <c r="MJD242" s="250"/>
      <c r="MJE242" s="250"/>
      <c r="MJF242" s="250"/>
      <c r="MJG242" s="250"/>
      <c r="MJH242" s="250"/>
      <c r="MJI242" s="250"/>
      <c r="MJJ242" s="250"/>
      <c r="MJK242" s="250"/>
      <c r="MJL242" s="250"/>
      <c r="MJM242" s="250"/>
      <c r="MJN242" s="250"/>
      <c r="MJO242" s="250"/>
      <c r="MJP242" s="250"/>
      <c r="MJQ242" s="250"/>
      <c r="MJR242" s="250"/>
      <c r="MJS242" s="250"/>
      <c r="MJT242" s="250"/>
      <c r="MJU242" s="250"/>
      <c r="MJV242" s="250"/>
      <c r="MJW242" s="250"/>
      <c r="MJX242" s="250"/>
      <c r="MJY242" s="250"/>
      <c r="MJZ242" s="250"/>
      <c r="MKA242" s="250"/>
      <c r="MKB242" s="250"/>
      <c r="MKC242" s="250"/>
      <c r="MKD242" s="250"/>
      <c r="MKE242" s="250"/>
      <c r="MKF242" s="250"/>
      <c r="MKG242" s="250"/>
      <c r="MKH242" s="250"/>
      <c r="MKI242" s="250"/>
      <c r="MKJ242" s="250"/>
      <c r="MKK242" s="250"/>
      <c r="MKL242" s="250"/>
      <c r="MKM242" s="250"/>
      <c r="MKN242" s="250"/>
      <c r="MKO242" s="250"/>
      <c r="MKP242" s="250"/>
      <c r="MKQ242" s="250"/>
      <c r="MKR242" s="250"/>
      <c r="MKS242" s="250"/>
      <c r="MKT242" s="250"/>
      <c r="MKU242" s="250"/>
      <c r="MKV242" s="250"/>
      <c r="MKW242" s="250"/>
      <c r="MKX242" s="250"/>
      <c r="MKY242" s="250"/>
      <c r="MKZ242" s="250"/>
      <c r="MLA242" s="250"/>
      <c r="MLB242" s="250"/>
      <c r="MLC242" s="250"/>
      <c r="MLD242" s="250"/>
      <c r="MLE242" s="250"/>
      <c r="MLF242" s="250"/>
      <c r="MLG242" s="250"/>
      <c r="MLH242" s="250"/>
      <c r="MLI242" s="250"/>
      <c r="MLJ242" s="250"/>
      <c r="MLK242" s="250"/>
      <c r="MLL242" s="250"/>
      <c r="MLM242" s="250"/>
      <c r="MLN242" s="250"/>
      <c r="MLO242" s="250"/>
      <c r="MLP242" s="250"/>
      <c r="MLQ242" s="250"/>
      <c r="MLR242" s="250"/>
      <c r="MLS242" s="250"/>
      <c r="MLT242" s="250"/>
      <c r="MLU242" s="250"/>
      <c r="MLV242" s="250"/>
      <c r="MLW242" s="250"/>
      <c r="MLX242" s="250"/>
      <c r="MLY242" s="250"/>
      <c r="MLZ242" s="250"/>
      <c r="MMA242" s="250"/>
      <c r="MMB242" s="250"/>
      <c r="MMC242" s="250"/>
      <c r="MMD242" s="250"/>
      <c r="MME242" s="250"/>
      <c r="MMF242" s="250"/>
      <c r="MMG242" s="250"/>
      <c r="MMH242" s="250"/>
      <c r="MMI242" s="250"/>
      <c r="MMJ242" s="250"/>
      <c r="MMK242" s="250"/>
      <c r="MML242" s="250"/>
      <c r="MMM242" s="250"/>
      <c r="MMN242" s="250"/>
      <c r="MMO242" s="250"/>
      <c r="MMP242" s="250"/>
      <c r="MMQ242" s="250"/>
      <c r="MMR242" s="250"/>
      <c r="MMS242" s="250"/>
      <c r="MMT242" s="250"/>
      <c r="MMU242" s="250"/>
      <c r="MMV242" s="250"/>
      <c r="MMW242" s="250"/>
      <c r="MMX242" s="250"/>
      <c r="MMY242" s="250"/>
      <c r="MMZ242" s="250"/>
      <c r="MNA242" s="250"/>
      <c r="MNB242" s="250"/>
      <c r="MNC242" s="250"/>
      <c r="MND242" s="250"/>
      <c r="MNE242" s="250"/>
      <c r="MNF242" s="250"/>
      <c r="MNG242" s="250"/>
      <c r="MNH242" s="250"/>
      <c r="MNI242" s="250"/>
      <c r="MNJ242" s="250"/>
      <c r="MNK242" s="250"/>
      <c r="MNL242" s="250"/>
      <c r="MNM242" s="250"/>
      <c r="MNN242" s="250"/>
      <c r="MNO242" s="250"/>
      <c r="MNP242" s="250"/>
      <c r="MNQ242" s="250"/>
      <c r="MNR242" s="250"/>
      <c r="MNS242" s="250"/>
      <c r="MNT242" s="250"/>
      <c r="MNU242" s="250"/>
      <c r="MNV242" s="250"/>
      <c r="MNW242" s="250"/>
      <c r="MNX242" s="250"/>
      <c r="MNY242" s="250"/>
      <c r="MNZ242" s="250"/>
      <c r="MOA242" s="250"/>
      <c r="MOB242" s="250"/>
      <c r="MOC242" s="250"/>
      <c r="MOD242" s="250"/>
      <c r="MOE242" s="250"/>
      <c r="MOF242" s="250"/>
      <c r="MOG242" s="250"/>
      <c r="MOH242" s="250"/>
      <c r="MOI242" s="250"/>
      <c r="MOJ242" s="250"/>
      <c r="MOK242" s="250"/>
      <c r="MOL242" s="250"/>
      <c r="MOM242" s="250"/>
      <c r="MON242" s="250"/>
      <c r="MOO242" s="250"/>
      <c r="MOP242" s="250"/>
      <c r="MOQ242" s="250"/>
      <c r="MOR242" s="250"/>
      <c r="MOS242" s="250"/>
      <c r="MOT242" s="250"/>
      <c r="MOU242" s="250"/>
      <c r="MOV242" s="250"/>
      <c r="MOW242" s="250"/>
      <c r="MOX242" s="250"/>
      <c r="MOY242" s="250"/>
      <c r="MOZ242" s="250"/>
      <c r="MPA242" s="250"/>
      <c r="MPB242" s="250"/>
      <c r="MPC242" s="250"/>
      <c r="MPD242" s="250"/>
      <c r="MPE242" s="250"/>
      <c r="MPF242" s="250"/>
      <c r="MPG242" s="250"/>
      <c r="MPH242" s="250"/>
      <c r="MPI242" s="250"/>
      <c r="MPJ242" s="250"/>
      <c r="MPK242" s="250"/>
      <c r="MPL242" s="250"/>
      <c r="MPM242" s="250"/>
      <c r="MPN242" s="250"/>
      <c r="MPO242" s="250"/>
      <c r="MPP242" s="250"/>
      <c r="MPQ242" s="250"/>
      <c r="MPR242" s="250"/>
      <c r="MPS242" s="250"/>
      <c r="MPT242" s="250"/>
      <c r="MPU242" s="250"/>
      <c r="MPV242" s="250"/>
      <c r="MPW242" s="250"/>
      <c r="MPX242" s="250"/>
      <c r="MPY242" s="250"/>
      <c r="MPZ242" s="250"/>
      <c r="MQA242" s="250"/>
      <c r="MQB242" s="250"/>
      <c r="MQC242" s="250"/>
      <c r="MQD242" s="250"/>
      <c r="MQE242" s="250"/>
      <c r="MQF242" s="250"/>
      <c r="MQG242" s="250"/>
      <c r="MQH242" s="250"/>
      <c r="MQI242" s="250"/>
      <c r="MQJ242" s="250"/>
      <c r="MQK242" s="250"/>
      <c r="MQL242" s="250"/>
      <c r="MQM242" s="250"/>
      <c r="MQN242" s="250"/>
      <c r="MQO242" s="250"/>
      <c r="MQP242" s="250"/>
      <c r="MQQ242" s="250"/>
      <c r="MQR242" s="250"/>
      <c r="MQS242" s="250"/>
      <c r="MQT242" s="250"/>
      <c r="MQU242" s="250"/>
      <c r="MQV242" s="250"/>
      <c r="MQW242" s="250"/>
      <c r="MQX242" s="250"/>
      <c r="MQY242" s="250"/>
      <c r="MQZ242" s="250"/>
      <c r="MRA242" s="250"/>
      <c r="MRB242" s="250"/>
      <c r="MRC242" s="250"/>
      <c r="MRD242" s="250"/>
      <c r="MRE242" s="250"/>
      <c r="MRF242" s="250"/>
      <c r="MRG242" s="250"/>
      <c r="MRH242" s="250"/>
      <c r="MRI242" s="250"/>
      <c r="MRJ242" s="250"/>
      <c r="MRK242" s="250"/>
      <c r="MRL242" s="250"/>
      <c r="MRM242" s="250"/>
      <c r="MRN242" s="250"/>
      <c r="MRO242" s="250"/>
      <c r="MRP242" s="250"/>
      <c r="MRQ242" s="250"/>
      <c r="MRR242" s="250"/>
      <c r="MRS242" s="250"/>
      <c r="MRT242" s="250"/>
      <c r="MRU242" s="250"/>
      <c r="MRV242" s="250"/>
      <c r="MRW242" s="250"/>
      <c r="MRX242" s="250"/>
      <c r="MRY242" s="250"/>
      <c r="MRZ242" s="250"/>
      <c r="MSA242" s="250"/>
      <c r="MSB242" s="250"/>
      <c r="MSC242" s="250"/>
      <c r="MSD242" s="250"/>
      <c r="MSE242" s="250"/>
      <c r="MSF242" s="250"/>
      <c r="MSG242" s="250"/>
      <c r="MSH242" s="250"/>
      <c r="MSI242" s="250"/>
      <c r="MSJ242" s="250"/>
      <c r="MSK242" s="250"/>
      <c r="MSL242" s="250"/>
      <c r="MSM242" s="250"/>
      <c r="MSN242" s="250"/>
      <c r="MSO242" s="250"/>
      <c r="MSP242" s="250"/>
      <c r="MSQ242" s="250"/>
      <c r="MSR242" s="250"/>
      <c r="MSS242" s="250"/>
      <c r="MST242" s="250"/>
      <c r="MSU242" s="250"/>
      <c r="MSV242" s="250"/>
      <c r="MSW242" s="250"/>
      <c r="MSX242" s="250"/>
      <c r="MSY242" s="250"/>
      <c r="MSZ242" s="250"/>
      <c r="MTA242" s="250"/>
      <c r="MTB242" s="250"/>
      <c r="MTC242" s="250"/>
      <c r="MTD242" s="250"/>
      <c r="MTE242" s="250"/>
      <c r="MTF242" s="250"/>
      <c r="MTG242" s="250"/>
      <c r="MTH242" s="250"/>
      <c r="MTI242" s="250"/>
      <c r="MTJ242" s="250"/>
      <c r="MTK242" s="250"/>
      <c r="MTL242" s="250"/>
      <c r="MTM242" s="250"/>
      <c r="MTN242" s="250"/>
      <c r="MTO242" s="250"/>
      <c r="MTP242" s="250"/>
      <c r="MTQ242" s="250"/>
      <c r="MTR242" s="250"/>
      <c r="MTS242" s="250"/>
      <c r="MTT242" s="250"/>
      <c r="MTU242" s="250"/>
      <c r="MTV242" s="250"/>
      <c r="MTW242" s="250"/>
      <c r="MTX242" s="250"/>
      <c r="MTY242" s="250"/>
      <c r="MTZ242" s="250"/>
      <c r="MUA242" s="250"/>
      <c r="MUB242" s="250"/>
      <c r="MUC242" s="250"/>
      <c r="MUD242" s="250"/>
      <c r="MUE242" s="250"/>
      <c r="MUF242" s="250"/>
      <c r="MUG242" s="250"/>
      <c r="MUH242" s="250"/>
      <c r="MUI242" s="250"/>
      <c r="MUJ242" s="250"/>
      <c r="MUK242" s="250"/>
      <c r="MUL242" s="250"/>
      <c r="MUM242" s="250"/>
      <c r="MUN242" s="250"/>
      <c r="MUO242" s="250"/>
      <c r="MUP242" s="250"/>
      <c r="MUQ242" s="250"/>
      <c r="MUR242" s="250"/>
      <c r="MUS242" s="250"/>
      <c r="MUT242" s="250"/>
      <c r="MUU242" s="250"/>
      <c r="MUV242" s="250"/>
      <c r="MUW242" s="250"/>
      <c r="MUX242" s="250"/>
      <c r="MUY242" s="250"/>
      <c r="MUZ242" s="250"/>
      <c r="MVA242" s="250"/>
      <c r="MVB242" s="250"/>
      <c r="MVC242" s="250"/>
      <c r="MVD242" s="250"/>
      <c r="MVE242" s="250"/>
      <c r="MVF242" s="250"/>
      <c r="MVG242" s="250"/>
      <c r="MVH242" s="250"/>
      <c r="MVI242" s="250"/>
      <c r="MVJ242" s="250"/>
      <c r="MVK242" s="250"/>
      <c r="MVL242" s="250"/>
      <c r="MVM242" s="250"/>
      <c r="MVN242" s="250"/>
      <c r="MVO242" s="250"/>
      <c r="MVP242" s="250"/>
      <c r="MVQ242" s="250"/>
      <c r="MVR242" s="250"/>
      <c r="MVS242" s="250"/>
      <c r="MVT242" s="250"/>
      <c r="MVU242" s="250"/>
      <c r="MVV242" s="250"/>
      <c r="MVW242" s="250"/>
      <c r="MVX242" s="250"/>
      <c r="MVY242" s="250"/>
      <c r="MVZ242" s="250"/>
      <c r="MWA242" s="250"/>
      <c r="MWB242" s="250"/>
      <c r="MWC242" s="250"/>
      <c r="MWD242" s="250"/>
      <c r="MWE242" s="250"/>
      <c r="MWF242" s="250"/>
      <c r="MWG242" s="250"/>
      <c r="MWH242" s="250"/>
      <c r="MWI242" s="250"/>
      <c r="MWJ242" s="250"/>
      <c r="MWK242" s="250"/>
      <c r="MWL242" s="250"/>
      <c r="MWM242" s="250"/>
      <c r="MWN242" s="250"/>
      <c r="MWO242" s="250"/>
      <c r="MWP242" s="250"/>
      <c r="MWQ242" s="250"/>
      <c r="MWR242" s="250"/>
      <c r="MWS242" s="250"/>
      <c r="MWT242" s="250"/>
      <c r="MWU242" s="250"/>
      <c r="MWV242" s="250"/>
      <c r="MWW242" s="250"/>
      <c r="MWX242" s="250"/>
      <c r="MWY242" s="250"/>
      <c r="MWZ242" s="250"/>
      <c r="MXA242" s="250"/>
      <c r="MXB242" s="250"/>
      <c r="MXC242" s="250"/>
      <c r="MXD242" s="250"/>
      <c r="MXE242" s="250"/>
      <c r="MXF242" s="250"/>
      <c r="MXG242" s="250"/>
      <c r="MXH242" s="250"/>
      <c r="MXI242" s="250"/>
      <c r="MXJ242" s="250"/>
      <c r="MXK242" s="250"/>
      <c r="MXL242" s="250"/>
      <c r="MXM242" s="250"/>
      <c r="MXN242" s="250"/>
      <c r="MXO242" s="250"/>
      <c r="MXP242" s="250"/>
      <c r="MXQ242" s="250"/>
      <c r="MXR242" s="250"/>
      <c r="MXS242" s="250"/>
      <c r="MXT242" s="250"/>
      <c r="MXU242" s="250"/>
      <c r="MXV242" s="250"/>
      <c r="MXW242" s="250"/>
      <c r="MXX242" s="250"/>
      <c r="MXY242" s="250"/>
      <c r="MXZ242" s="250"/>
      <c r="MYA242" s="250"/>
      <c r="MYB242" s="250"/>
      <c r="MYC242" s="250"/>
      <c r="MYD242" s="250"/>
      <c r="MYE242" s="250"/>
      <c r="MYF242" s="250"/>
      <c r="MYG242" s="250"/>
      <c r="MYH242" s="250"/>
      <c r="MYI242" s="250"/>
      <c r="MYJ242" s="250"/>
      <c r="MYK242" s="250"/>
      <c r="MYL242" s="250"/>
      <c r="MYM242" s="250"/>
      <c r="MYN242" s="250"/>
      <c r="MYO242" s="250"/>
      <c r="MYP242" s="250"/>
      <c r="MYQ242" s="250"/>
      <c r="MYR242" s="250"/>
      <c r="MYS242" s="250"/>
      <c r="MYT242" s="250"/>
      <c r="MYU242" s="250"/>
      <c r="MYV242" s="250"/>
      <c r="MYW242" s="250"/>
      <c r="MYX242" s="250"/>
      <c r="MYY242" s="250"/>
      <c r="MYZ242" s="250"/>
      <c r="MZA242" s="250"/>
      <c r="MZB242" s="250"/>
      <c r="MZC242" s="250"/>
      <c r="MZD242" s="250"/>
      <c r="MZE242" s="250"/>
      <c r="MZF242" s="250"/>
      <c r="MZG242" s="250"/>
      <c r="MZH242" s="250"/>
      <c r="MZI242" s="250"/>
      <c r="MZJ242" s="250"/>
      <c r="MZK242" s="250"/>
      <c r="MZL242" s="250"/>
      <c r="MZM242" s="250"/>
      <c r="MZN242" s="250"/>
      <c r="MZO242" s="250"/>
      <c r="MZP242" s="250"/>
      <c r="MZQ242" s="250"/>
      <c r="MZR242" s="250"/>
      <c r="MZS242" s="250"/>
      <c r="MZT242" s="250"/>
      <c r="MZU242" s="250"/>
      <c r="MZV242" s="250"/>
      <c r="MZW242" s="250"/>
      <c r="MZX242" s="250"/>
      <c r="MZY242" s="250"/>
      <c r="MZZ242" s="250"/>
      <c r="NAA242" s="250"/>
      <c r="NAB242" s="250"/>
      <c r="NAC242" s="250"/>
      <c r="NAD242" s="250"/>
      <c r="NAE242" s="250"/>
      <c r="NAF242" s="250"/>
      <c r="NAG242" s="250"/>
      <c r="NAH242" s="250"/>
      <c r="NAI242" s="250"/>
      <c r="NAJ242" s="250"/>
      <c r="NAK242" s="250"/>
      <c r="NAL242" s="250"/>
      <c r="NAM242" s="250"/>
      <c r="NAN242" s="250"/>
      <c r="NAO242" s="250"/>
      <c r="NAP242" s="250"/>
      <c r="NAQ242" s="250"/>
      <c r="NAR242" s="250"/>
      <c r="NAS242" s="250"/>
      <c r="NAT242" s="250"/>
      <c r="NAU242" s="250"/>
      <c r="NAV242" s="250"/>
      <c r="NAW242" s="250"/>
      <c r="NAX242" s="250"/>
      <c r="NAY242" s="250"/>
      <c r="NAZ242" s="250"/>
      <c r="NBA242" s="250"/>
      <c r="NBB242" s="250"/>
      <c r="NBC242" s="250"/>
      <c r="NBD242" s="250"/>
      <c r="NBE242" s="250"/>
      <c r="NBF242" s="250"/>
      <c r="NBG242" s="250"/>
      <c r="NBH242" s="250"/>
      <c r="NBI242" s="250"/>
      <c r="NBJ242" s="250"/>
      <c r="NBK242" s="250"/>
      <c r="NBL242" s="250"/>
      <c r="NBM242" s="250"/>
      <c r="NBN242" s="250"/>
      <c r="NBO242" s="250"/>
      <c r="NBP242" s="250"/>
      <c r="NBQ242" s="250"/>
      <c r="NBR242" s="250"/>
      <c r="NBS242" s="250"/>
      <c r="NBT242" s="250"/>
      <c r="NBU242" s="250"/>
      <c r="NBV242" s="250"/>
      <c r="NBW242" s="250"/>
      <c r="NBX242" s="250"/>
      <c r="NBY242" s="250"/>
      <c r="NBZ242" s="250"/>
      <c r="NCA242" s="250"/>
      <c r="NCB242" s="250"/>
      <c r="NCC242" s="250"/>
      <c r="NCD242" s="250"/>
      <c r="NCE242" s="250"/>
      <c r="NCF242" s="250"/>
      <c r="NCG242" s="250"/>
      <c r="NCH242" s="250"/>
      <c r="NCI242" s="250"/>
      <c r="NCJ242" s="250"/>
      <c r="NCK242" s="250"/>
      <c r="NCL242" s="250"/>
      <c r="NCM242" s="250"/>
      <c r="NCN242" s="250"/>
      <c r="NCO242" s="250"/>
      <c r="NCP242" s="250"/>
      <c r="NCQ242" s="250"/>
      <c r="NCR242" s="250"/>
      <c r="NCS242" s="250"/>
      <c r="NCT242" s="250"/>
      <c r="NCU242" s="250"/>
      <c r="NCV242" s="250"/>
      <c r="NCW242" s="250"/>
      <c r="NCX242" s="250"/>
      <c r="NCY242" s="250"/>
      <c r="NCZ242" s="250"/>
      <c r="NDA242" s="250"/>
      <c r="NDB242" s="250"/>
      <c r="NDC242" s="250"/>
      <c r="NDD242" s="250"/>
      <c r="NDE242" s="250"/>
      <c r="NDF242" s="250"/>
      <c r="NDG242" s="250"/>
      <c r="NDH242" s="250"/>
      <c r="NDI242" s="250"/>
      <c r="NDJ242" s="250"/>
      <c r="NDK242" s="250"/>
      <c r="NDL242" s="250"/>
      <c r="NDM242" s="250"/>
      <c r="NDN242" s="250"/>
      <c r="NDO242" s="250"/>
      <c r="NDP242" s="250"/>
      <c r="NDQ242" s="250"/>
      <c r="NDR242" s="250"/>
      <c r="NDS242" s="250"/>
      <c r="NDT242" s="250"/>
      <c r="NDU242" s="250"/>
      <c r="NDV242" s="250"/>
      <c r="NDW242" s="250"/>
      <c r="NDX242" s="250"/>
      <c r="NDY242" s="250"/>
      <c r="NDZ242" s="250"/>
      <c r="NEA242" s="250"/>
      <c r="NEB242" s="250"/>
      <c r="NEC242" s="250"/>
      <c r="NED242" s="250"/>
      <c r="NEE242" s="250"/>
      <c r="NEF242" s="250"/>
      <c r="NEG242" s="250"/>
      <c r="NEH242" s="250"/>
      <c r="NEI242" s="250"/>
      <c r="NEJ242" s="250"/>
      <c r="NEK242" s="250"/>
      <c r="NEL242" s="250"/>
      <c r="NEM242" s="250"/>
      <c r="NEN242" s="250"/>
      <c r="NEO242" s="250"/>
      <c r="NEP242" s="250"/>
      <c r="NEQ242" s="250"/>
      <c r="NER242" s="250"/>
      <c r="NES242" s="250"/>
      <c r="NET242" s="250"/>
      <c r="NEU242" s="250"/>
      <c r="NEV242" s="250"/>
      <c r="NEW242" s="250"/>
      <c r="NEX242" s="250"/>
      <c r="NEY242" s="250"/>
      <c r="NEZ242" s="250"/>
      <c r="NFA242" s="250"/>
      <c r="NFB242" s="250"/>
      <c r="NFC242" s="250"/>
      <c r="NFD242" s="250"/>
      <c r="NFE242" s="250"/>
      <c r="NFF242" s="250"/>
      <c r="NFG242" s="250"/>
      <c r="NFH242" s="250"/>
      <c r="NFI242" s="250"/>
      <c r="NFJ242" s="250"/>
      <c r="NFK242" s="250"/>
      <c r="NFL242" s="250"/>
      <c r="NFM242" s="250"/>
      <c r="NFN242" s="250"/>
      <c r="NFO242" s="250"/>
      <c r="NFP242" s="250"/>
      <c r="NFQ242" s="250"/>
      <c r="NFR242" s="250"/>
      <c r="NFS242" s="250"/>
      <c r="NFT242" s="250"/>
      <c r="NFU242" s="250"/>
      <c r="NFV242" s="250"/>
      <c r="NFW242" s="250"/>
      <c r="NFX242" s="250"/>
      <c r="NFY242" s="250"/>
      <c r="NFZ242" s="250"/>
      <c r="NGA242" s="250"/>
      <c r="NGB242" s="250"/>
      <c r="NGC242" s="250"/>
      <c r="NGD242" s="250"/>
      <c r="NGE242" s="250"/>
      <c r="NGF242" s="250"/>
      <c r="NGG242" s="250"/>
      <c r="NGH242" s="250"/>
      <c r="NGI242" s="250"/>
      <c r="NGJ242" s="250"/>
      <c r="NGK242" s="250"/>
      <c r="NGL242" s="250"/>
      <c r="NGM242" s="250"/>
      <c r="NGN242" s="250"/>
      <c r="NGO242" s="250"/>
      <c r="NGP242" s="250"/>
      <c r="NGQ242" s="250"/>
      <c r="NGR242" s="250"/>
      <c r="NGS242" s="250"/>
      <c r="NGT242" s="250"/>
      <c r="NGU242" s="250"/>
      <c r="NGV242" s="250"/>
      <c r="NGW242" s="250"/>
      <c r="NGX242" s="250"/>
      <c r="NGY242" s="250"/>
      <c r="NGZ242" s="250"/>
      <c r="NHA242" s="250"/>
      <c r="NHB242" s="250"/>
      <c r="NHC242" s="250"/>
      <c r="NHD242" s="250"/>
      <c r="NHE242" s="250"/>
      <c r="NHF242" s="250"/>
      <c r="NHG242" s="250"/>
      <c r="NHH242" s="250"/>
      <c r="NHI242" s="250"/>
      <c r="NHJ242" s="250"/>
      <c r="NHK242" s="250"/>
      <c r="NHL242" s="250"/>
      <c r="NHM242" s="250"/>
      <c r="NHN242" s="250"/>
      <c r="NHO242" s="250"/>
      <c r="NHP242" s="250"/>
      <c r="NHQ242" s="250"/>
      <c r="NHR242" s="250"/>
      <c r="NHS242" s="250"/>
      <c r="NHT242" s="250"/>
      <c r="NHU242" s="250"/>
      <c r="NHV242" s="250"/>
      <c r="NHW242" s="250"/>
      <c r="NHX242" s="250"/>
      <c r="NHY242" s="250"/>
      <c r="NHZ242" s="250"/>
      <c r="NIA242" s="250"/>
      <c r="NIB242" s="250"/>
      <c r="NIC242" s="250"/>
      <c r="NID242" s="250"/>
      <c r="NIE242" s="250"/>
      <c r="NIF242" s="250"/>
      <c r="NIG242" s="250"/>
      <c r="NIH242" s="250"/>
      <c r="NII242" s="250"/>
      <c r="NIJ242" s="250"/>
      <c r="NIK242" s="250"/>
      <c r="NIL242" s="250"/>
      <c r="NIM242" s="250"/>
      <c r="NIN242" s="250"/>
      <c r="NIO242" s="250"/>
      <c r="NIP242" s="250"/>
      <c r="NIQ242" s="250"/>
      <c r="NIR242" s="250"/>
      <c r="NIS242" s="250"/>
      <c r="NIT242" s="250"/>
      <c r="NIU242" s="250"/>
      <c r="NIV242" s="250"/>
      <c r="NIW242" s="250"/>
      <c r="NIX242" s="250"/>
      <c r="NIY242" s="250"/>
      <c r="NIZ242" s="250"/>
      <c r="NJA242" s="250"/>
      <c r="NJB242" s="250"/>
      <c r="NJC242" s="250"/>
      <c r="NJD242" s="250"/>
      <c r="NJE242" s="250"/>
      <c r="NJF242" s="250"/>
      <c r="NJG242" s="250"/>
      <c r="NJH242" s="250"/>
      <c r="NJI242" s="250"/>
      <c r="NJJ242" s="250"/>
      <c r="NJK242" s="250"/>
      <c r="NJL242" s="250"/>
      <c r="NJM242" s="250"/>
      <c r="NJN242" s="250"/>
      <c r="NJO242" s="250"/>
      <c r="NJP242" s="250"/>
      <c r="NJQ242" s="250"/>
      <c r="NJR242" s="250"/>
      <c r="NJS242" s="250"/>
      <c r="NJT242" s="250"/>
      <c r="NJU242" s="250"/>
      <c r="NJV242" s="250"/>
      <c r="NJW242" s="250"/>
      <c r="NJX242" s="250"/>
      <c r="NJY242" s="250"/>
      <c r="NJZ242" s="250"/>
      <c r="NKA242" s="250"/>
      <c r="NKB242" s="250"/>
      <c r="NKC242" s="250"/>
      <c r="NKD242" s="250"/>
      <c r="NKE242" s="250"/>
      <c r="NKF242" s="250"/>
      <c r="NKG242" s="250"/>
      <c r="NKH242" s="250"/>
      <c r="NKI242" s="250"/>
      <c r="NKJ242" s="250"/>
      <c r="NKK242" s="250"/>
      <c r="NKL242" s="250"/>
      <c r="NKM242" s="250"/>
      <c r="NKN242" s="250"/>
      <c r="NKO242" s="250"/>
      <c r="NKP242" s="250"/>
      <c r="NKQ242" s="250"/>
      <c r="NKR242" s="250"/>
      <c r="NKS242" s="250"/>
      <c r="NKT242" s="250"/>
      <c r="NKU242" s="250"/>
      <c r="NKV242" s="250"/>
      <c r="NKW242" s="250"/>
      <c r="NKX242" s="250"/>
      <c r="NKY242" s="250"/>
      <c r="NKZ242" s="250"/>
      <c r="NLA242" s="250"/>
      <c r="NLB242" s="250"/>
      <c r="NLC242" s="250"/>
      <c r="NLD242" s="250"/>
      <c r="NLE242" s="250"/>
      <c r="NLF242" s="250"/>
      <c r="NLG242" s="250"/>
      <c r="NLH242" s="250"/>
      <c r="NLI242" s="250"/>
      <c r="NLJ242" s="250"/>
      <c r="NLK242" s="250"/>
      <c r="NLL242" s="250"/>
      <c r="NLM242" s="250"/>
      <c r="NLN242" s="250"/>
      <c r="NLO242" s="250"/>
      <c r="NLP242" s="250"/>
      <c r="NLQ242" s="250"/>
      <c r="NLR242" s="250"/>
      <c r="NLS242" s="250"/>
      <c r="NLT242" s="250"/>
      <c r="NLU242" s="250"/>
      <c r="NLV242" s="250"/>
      <c r="NLW242" s="250"/>
      <c r="NLX242" s="250"/>
      <c r="NLY242" s="250"/>
      <c r="NLZ242" s="250"/>
      <c r="NMA242" s="250"/>
      <c r="NMB242" s="250"/>
      <c r="NMC242" s="250"/>
      <c r="NMD242" s="250"/>
      <c r="NME242" s="250"/>
      <c r="NMF242" s="250"/>
      <c r="NMG242" s="250"/>
      <c r="NMH242" s="250"/>
      <c r="NMI242" s="250"/>
      <c r="NMJ242" s="250"/>
      <c r="NMK242" s="250"/>
      <c r="NML242" s="250"/>
      <c r="NMM242" s="250"/>
      <c r="NMN242" s="250"/>
      <c r="NMO242" s="250"/>
      <c r="NMP242" s="250"/>
      <c r="NMQ242" s="250"/>
      <c r="NMR242" s="250"/>
      <c r="NMS242" s="250"/>
      <c r="NMT242" s="250"/>
      <c r="NMU242" s="250"/>
      <c r="NMV242" s="250"/>
      <c r="NMW242" s="250"/>
      <c r="NMX242" s="250"/>
      <c r="NMY242" s="250"/>
      <c r="NMZ242" s="250"/>
      <c r="NNA242" s="250"/>
      <c r="NNB242" s="250"/>
      <c r="NNC242" s="250"/>
      <c r="NND242" s="250"/>
      <c r="NNE242" s="250"/>
      <c r="NNF242" s="250"/>
      <c r="NNG242" s="250"/>
      <c r="NNH242" s="250"/>
      <c r="NNI242" s="250"/>
      <c r="NNJ242" s="250"/>
      <c r="NNK242" s="250"/>
      <c r="NNL242" s="250"/>
      <c r="NNM242" s="250"/>
      <c r="NNN242" s="250"/>
      <c r="NNO242" s="250"/>
      <c r="NNP242" s="250"/>
      <c r="NNQ242" s="250"/>
      <c r="NNR242" s="250"/>
      <c r="NNS242" s="250"/>
      <c r="NNT242" s="250"/>
      <c r="NNU242" s="250"/>
      <c r="NNV242" s="250"/>
      <c r="NNW242" s="250"/>
      <c r="NNX242" s="250"/>
      <c r="NNY242" s="250"/>
      <c r="NNZ242" s="250"/>
      <c r="NOA242" s="250"/>
      <c r="NOB242" s="250"/>
      <c r="NOC242" s="250"/>
      <c r="NOD242" s="250"/>
      <c r="NOE242" s="250"/>
      <c r="NOF242" s="250"/>
      <c r="NOG242" s="250"/>
      <c r="NOH242" s="250"/>
      <c r="NOI242" s="250"/>
      <c r="NOJ242" s="250"/>
      <c r="NOK242" s="250"/>
      <c r="NOL242" s="250"/>
      <c r="NOM242" s="250"/>
      <c r="NON242" s="250"/>
      <c r="NOO242" s="250"/>
      <c r="NOP242" s="250"/>
      <c r="NOQ242" s="250"/>
      <c r="NOR242" s="250"/>
      <c r="NOS242" s="250"/>
      <c r="NOT242" s="250"/>
      <c r="NOU242" s="250"/>
      <c r="NOV242" s="250"/>
      <c r="NOW242" s="250"/>
      <c r="NOX242" s="250"/>
      <c r="NOY242" s="250"/>
      <c r="NOZ242" s="250"/>
      <c r="NPA242" s="250"/>
      <c r="NPB242" s="250"/>
      <c r="NPC242" s="250"/>
      <c r="NPD242" s="250"/>
      <c r="NPE242" s="250"/>
      <c r="NPF242" s="250"/>
      <c r="NPG242" s="250"/>
      <c r="NPH242" s="250"/>
      <c r="NPI242" s="250"/>
      <c r="NPJ242" s="250"/>
      <c r="NPK242" s="250"/>
      <c r="NPL242" s="250"/>
      <c r="NPM242" s="250"/>
      <c r="NPN242" s="250"/>
      <c r="NPO242" s="250"/>
      <c r="NPP242" s="250"/>
      <c r="NPQ242" s="250"/>
      <c r="NPR242" s="250"/>
      <c r="NPS242" s="250"/>
      <c r="NPT242" s="250"/>
      <c r="NPU242" s="250"/>
      <c r="NPV242" s="250"/>
      <c r="NPW242" s="250"/>
      <c r="NPX242" s="250"/>
      <c r="NPY242" s="250"/>
      <c r="NPZ242" s="250"/>
      <c r="NQA242" s="250"/>
      <c r="NQB242" s="250"/>
      <c r="NQC242" s="250"/>
      <c r="NQD242" s="250"/>
      <c r="NQE242" s="250"/>
      <c r="NQF242" s="250"/>
      <c r="NQG242" s="250"/>
      <c r="NQH242" s="250"/>
      <c r="NQI242" s="250"/>
      <c r="NQJ242" s="250"/>
      <c r="NQK242" s="250"/>
      <c r="NQL242" s="250"/>
      <c r="NQM242" s="250"/>
      <c r="NQN242" s="250"/>
      <c r="NQO242" s="250"/>
      <c r="NQP242" s="250"/>
      <c r="NQQ242" s="250"/>
      <c r="NQR242" s="250"/>
      <c r="NQS242" s="250"/>
      <c r="NQT242" s="250"/>
      <c r="NQU242" s="250"/>
      <c r="NQV242" s="250"/>
      <c r="NQW242" s="250"/>
      <c r="NQX242" s="250"/>
      <c r="NQY242" s="250"/>
      <c r="NQZ242" s="250"/>
      <c r="NRA242" s="250"/>
      <c r="NRB242" s="250"/>
      <c r="NRC242" s="250"/>
      <c r="NRD242" s="250"/>
      <c r="NRE242" s="250"/>
      <c r="NRF242" s="250"/>
      <c r="NRG242" s="250"/>
      <c r="NRH242" s="250"/>
      <c r="NRI242" s="250"/>
      <c r="NRJ242" s="250"/>
      <c r="NRK242" s="250"/>
      <c r="NRL242" s="250"/>
      <c r="NRM242" s="250"/>
      <c r="NRN242" s="250"/>
      <c r="NRO242" s="250"/>
      <c r="NRP242" s="250"/>
      <c r="NRQ242" s="250"/>
      <c r="NRR242" s="250"/>
      <c r="NRS242" s="250"/>
      <c r="NRT242" s="250"/>
      <c r="NRU242" s="250"/>
      <c r="NRV242" s="250"/>
      <c r="NRW242" s="250"/>
      <c r="NRX242" s="250"/>
      <c r="NRY242" s="250"/>
      <c r="NRZ242" s="250"/>
      <c r="NSA242" s="250"/>
      <c r="NSB242" s="250"/>
      <c r="NSC242" s="250"/>
      <c r="NSD242" s="250"/>
      <c r="NSE242" s="250"/>
      <c r="NSF242" s="250"/>
      <c r="NSG242" s="250"/>
      <c r="NSH242" s="250"/>
      <c r="NSI242" s="250"/>
      <c r="NSJ242" s="250"/>
      <c r="NSK242" s="250"/>
      <c r="NSL242" s="250"/>
      <c r="NSM242" s="250"/>
      <c r="NSN242" s="250"/>
      <c r="NSO242" s="250"/>
      <c r="NSP242" s="250"/>
      <c r="NSQ242" s="250"/>
      <c r="NSR242" s="250"/>
      <c r="NSS242" s="250"/>
      <c r="NST242" s="250"/>
      <c r="NSU242" s="250"/>
      <c r="NSV242" s="250"/>
      <c r="NSW242" s="250"/>
      <c r="NSX242" s="250"/>
      <c r="NSY242" s="250"/>
      <c r="NSZ242" s="250"/>
      <c r="NTA242" s="250"/>
      <c r="NTB242" s="250"/>
      <c r="NTC242" s="250"/>
      <c r="NTD242" s="250"/>
      <c r="NTE242" s="250"/>
      <c r="NTF242" s="250"/>
      <c r="NTG242" s="250"/>
      <c r="NTH242" s="250"/>
      <c r="NTI242" s="250"/>
      <c r="NTJ242" s="250"/>
      <c r="NTK242" s="250"/>
      <c r="NTL242" s="250"/>
      <c r="NTM242" s="250"/>
      <c r="NTN242" s="250"/>
      <c r="NTO242" s="250"/>
      <c r="NTP242" s="250"/>
      <c r="NTQ242" s="250"/>
      <c r="NTR242" s="250"/>
      <c r="NTS242" s="250"/>
      <c r="NTT242" s="250"/>
      <c r="NTU242" s="250"/>
      <c r="NTV242" s="250"/>
      <c r="NTW242" s="250"/>
      <c r="NTX242" s="250"/>
      <c r="NTY242" s="250"/>
      <c r="NTZ242" s="250"/>
      <c r="NUA242" s="250"/>
      <c r="NUB242" s="250"/>
      <c r="NUC242" s="250"/>
      <c r="NUD242" s="250"/>
      <c r="NUE242" s="250"/>
      <c r="NUF242" s="250"/>
      <c r="NUG242" s="250"/>
      <c r="NUH242" s="250"/>
      <c r="NUI242" s="250"/>
      <c r="NUJ242" s="250"/>
      <c r="NUK242" s="250"/>
      <c r="NUL242" s="250"/>
      <c r="NUM242" s="250"/>
      <c r="NUN242" s="250"/>
      <c r="NUO242" s="250"/>
      <c r="NUP242" s="250"/>
      <c r="NUQ242" s="250"/>
      <c r="NUR242" s="250"/>
      <c r="NUS242" s="250"/>
      <c r="NUT242" s="250"/>
      <c r="NUU242" s="250"/>
      <c r="NUV242" s="250"/>
      <c r="NUW242" s="250"/>
      <c r="NUX242" s="250"/>
      <c r="NUY242" s="250"/>
      <c r="NUZ242" s="250"/>
      <c r="NVA242" s="250"/>
      <c r="NVB242" s="250"/>
      <c r="NVC242" s="250"/>
      <c r="NVD242" s="250"/>
      <c r="NVE242" s="250"/>
      <c r="NVF242" s="250"/>
      <c r="NVG242" s="250"/>
      <c r="NVH242" s="250"/>
      <c r="NVI242" s="250"/>
      <c r="NVJ242" s="250"/>
      <c r="NVK242" s="250"/>
      <c r="NVL242" s="250"/>
      <c r="NVM242" s="250"/>
      <c r="NVN242" s="250"/>
      <c r="NVO242" s="250"/>
      <c r="NVP242" s="250"/>
      <c r="NVQ242" s="250"/>
      <c r="NVR242" s="250"/>
      <c r="NVS242" s="250"/>
      <c r="NVT242" s="250"/>
      <c r="NVU242" s="250"/>
      <c r="NVV242" s="250"/>
      <c r="NVW242" s="250"/>
      <c r="NVX242" s="250"/>
      <c r="NVY242" s="250"/>
      <c r="NVZ242" s="250"/>
      <c r="NWA242" s="250"/>
      <c r="NWB242" s="250"/>
      <c r="NWC242" s="250"/>
      <c r="NWD242" s="250"/>
      <c r="NWE242" s="250"/>
      <c r="NWF242" s="250"/>
      <c r="NWG242" s="250"/>
      <c r="NWH242" s="250"/>
      <c r="NWI242" s="250"/>
      <c r="NWJ242" s="250"/>
      <c r="NWK242" s="250"/>
      <c r="NWL242" s="250"/>
      <c r="NWM242" s="250"/>
      <c r="NWN242" s="250"/>
      <c r="NWO242" s="250"/>
      <c r="NWP242" s="250"/>
      <c r="NWQ242" s="250"/>
      <c r="NWR242" s="250"/>
      <c r="NWS242" s="250"/>
      <c r="NWT242" s="250"/>
      <c r="NWU242" s="250"/>
      <c r="NWV242" s="250"/>
      <c r="NWW242" s="250"/>
      <c r="NWX242" s="250"/>
      <c r="NWY242" s="250"/>
      <c r="NWZ242" s="250"/>
      <c r="NXA242" s="250"/>
      <c r="NXB242" s="250"/>
      <c r="NXC242" s="250"/>
      <c r="NXD242" s="250"/>
      <c r="NXE242" s="250"/>
      <c r="NXF242" s="250"/>
      <c r="NXG242" s="250"/>
      <c r="NXH242" s="250"/>
      <c r="NXI242" s="250"/>
      <c r="NXJ242" s="250"/>
      <c r="NXK242" s="250"/>
      <c r="NXL242" s="250"/>
      <c r="NXM242" s="250"/>
      <c r="NXN242" s="250"/>
      <c r="NXO242" s="250"/>
      <c r="NXP242" s="250"/>
      <c r="NXQ242" s="250"/>
      <c r="NXR242" s="250"/>
      <c r="NXS242" s="250"/>
      <c r="NXT242" s="250"/>
      <c r="NXU242" s="250"/>
      <c r="NXV242" s="250"/>
      <c r="NXW242" s="250"/>
      <c r="NXX242" s="250"/>
      <c r="NXY242" s="250"/>
      <c r="NXZ242" s="250"/>
      <c r="NYA242" s="250"/>
      <c r="NYB242" s="250"/>
      <c r="NYC242" s="250"/>
      <c r="NYD242" s="250"/>
      <c r="NYE242" s="250"/>
      <c r="NYF242" s="250"/>
      <c r="NYG242" s="250"/>
      <c r="NYH242" s="250"/>
      <c r="NYI242" s="250"/>
      <c r="NYJ242" s="250"/>
      <c r="NYK242" s="250"/>
      <c r="NYL242" s="250"/>
      <c r="NYM242" s="250"/>
      <c r="NYN242" s="250"/>
      <c r="NYO242" s="250"/>
      <c r="NYP242" s="250"/>
      <c r="NYQ242" s="250"/>
      <c r="NYR242" s="250"/>
      <c r="NYS242" s="250"/>
      <c r="NYT242" s="250"/>
      <c r="NYU242" s="250"/>
      <c r="NYV242" s="250"/>
      <c r="NYW242" s="250"/>
      <c r="NYX242" s="250"/>
      <c r="NYY242" s="250"/>
      <c r="NYZ242" s="250"/>
      <c r="NZA242" s="250"/>
      <c r="NZB242" s="250"/>
      <c r="NZC242" s="250"/>
      <c r="NZD242" s="250"/>
      <c r="NZE242" s="250"/>
      <c r="NZF242" s="250"/>
      <c r="NZG242" s="250"/>
      <c r="NZH242" s="250"/>
      <c r="NZI242" s="250"/>
      <c r="NZJ242" s="250"/>
      <c r="NZK242" s="250"/>
      <c r="NZL242" s="250"/>
      <c r="NZM242" s="250"/>
      <c r="NZN242" s="250"/>
      <c r="NZO242" s="250"/>
      <c r="NZP242" s="250"/>
      <c r="NZQ242" s="250"/>
      <c r="NZR242" s="250"/>
      <c r="NZS242" s="250"/>
      <c r="NZT242" s="250"/>
      <c r="NZU242" s="250"/>
      <c r="NZV242" s="250"/>
      <c r="NZW242" s="250"/>
      <c r="NZX242" s="250"/>
      <c r="NZY242" s="250"/>
      <c r="NZZ242" s="250"/>
      <c r="OAA242" s="250"/>
      <c r="OAB242" s="250"/>
      <c r="OAC242" s="250"/>
      <c r="OAD242" s="250"/>
      <c r="OAE242" s="250"/>
      <c r="OAF242" s="250"/>
      <c r="OAG242" s="250"/>
      <c r="OAH242" s="250"/>
      <c r="OAI242" s="250"/>
      <c r="OAJ242" s="250"/>
      <c r="OAK242" s="250"/>
      <c r="OAL242" s="250"/>
      <c r="OAM242" s="250"/>
      <c r="OAN242" s="250"/>
      <c r="OAO242" s="250"/>
      <c r="OAP242" s="250"/>
      <c r="OAQ242" s="250"/>
      <c r="OAR242" s="250"/>
      <c r="OAS242" s="250"/>
      <c r="OAT242" s="250"/>
      <c r="OAU242" s="250"/>
      <c r="OAV242" s="250"/>
      <c r="OAW242" s="250"/>
      <c r="OAX242" s="250"/>
      <c r="OAY242" s="250"/>
      <c r="OAZ242" s="250"/>
      <c r="OBA242" s="250"/>
      <c r="OBB242" s="250"/>
      <c r="OBC242" s="250"/>
      <c r="OBD242" s="250"/>
      <c r="OBE242" s="250"/>
      <c r="OBF242" s="250"/>
      <c r="OBG242" s="250"/>
      <c r="OBH242" s="250"/>
      <c r="OBI242" s="250"/>
      <c r="OBJ242" s="250"/>
      <c r="OBK242" s="250"/>
      <c r="OBL242" s="250"/>
      <c r="OBM242" s="250"/>
      <c r="OBN242" s="250"/>
      <c r="OBO242" s="250"/>
      <c r="OBP242" s="250"/>
      <c r="OBQ242" s="250"/>
      <c r="OBR242" s="250"/>
      <c r="OBS242" s="250"/>
      <c r="OBT242" s="250"/>
      <c r="OBU242" s="250"/>
      <c r="OBV242" s="250"/>
      <c r="OBW242" s="250"/>
      <c r="OBX242" s="250"/>
      <c r="OBY242" s="250"/>
      <c r="OBZ242" s="250"/>
      <c r="OCA242" s="250"/>
      <c r="OCB242" s="250"/>
      <c r="OCC242" s="250"/>
      <c r="OCD242" s="250"/>
      <c r="OCE242" s="250"/>
      <c r="OCF242" s="250"/>
      <c r="OCG242" s="250"/>
      <c r="OCH242" s="250"/>
      <c r="OCI242" s="250"/>
      <c r="OCJ242" s="250"/>
      <c r="OCK242" s="250"/>
      <c r="OCL242" s="250"/>
      <c r="OCM242" s="250"/>
      <c r="OCN242" s="250"/>
      <c r="OCO242" s="250"/>
      <c r="OCP242" s="250"/>
      <c r="OCQ242" s="250"/>
      <c r="OCR242" s="250"/>
      <c r="OCS242" s="250"/>
      <c r="OCT242" s="250"/>
      <c r="OCU242" s="250"/>
      <c r="OCV242" s="250"/>
      <c r="OCW242" s="250"/>
      <c r="OCX242" s="250"/>
      <c r="OCY242" s="250"/>
      <c r="OCZ242" s="250"/>
      <c r="ODA242" s="250"/>
      <c r="ODB242" s="250"/>
      <c r="ODC242" s="250"/>
      <c r="ODD242" s="250"/>
      <c r="ODE242" s="250"/>
      <c r="ODF242" s="250"/>
      <c r="ODG242" s="250"/>
      <c r="ODH242" s="250"/>
      <c r="ODI242" s="250"/>
      <c r="ODJ242" s="250"/>
      <c r="ODK242" s="250"/>
      <c r="ODL242" s="250"/>
      <c r="ODM242" s="250"/>
      <c r="ODN242" s="250"/>
      <c r="ODO242" s="250"/>
      <c r="ODP242" s="250"/>
      <c r="ODQ242" s="250"/>
      <c r="ODR242" s="250"/>
      <c r="ODS242" s="250"/>
      <c r="ODT242" s="250"/>
      <c r="ODU242" s="250"/>
      <c r="ODV242" s="250"/>
      <c r="ODW242" s="250"/>
      <c r="ODX242" s="250"/>
      <c r="ODY242" s="250"/>
      <c r="ODZ242" s="250"/>
      <c r="OEA242" s="250"/>
      <c r="OEB242" s="250"/>
      <c r="OEC242" s="250"/>
      <c r="OED242" s="250"/>
      <c r="OEE242" s="250"/>
      <c r="OEF242" s="250"/>
      <c r="OEG242" s="250"/>
      <c r="OEH242" s="250"/>
      <c r="OEI242" s="250"/>
      <c r="OEJ242" s="250"/>
      <c r="OEK242" s="250"/>
      <c r="OEL242" s="250"/>
      <c r="OEM242" s="250"/>
      <c r="OEN242" s="250"/>
      <c r="OEO242" s="250"/>
      <c r="OEP242" s="250"/>
      <c r="OEQ242" s="250"/>
      <c r="OER242" s="250"/>
      <c r="OES242" s="250"/>
      <c r="OET242" s="250"/>
      <c r="OEU242" s="250"/>
      <c r="OEV242" s="250"/>
      <c r="OEW242" s="250"/>
      <c r="OEX242" s="250"/>
      <c r="OEY242" s="250"/>
      <c r="OEZ242" s="250"/>
      <c r="OFA242" s="250"/>
      <c r="OFB242" s="250"/>
      <c r="OFC242" s="250"/>
      <c r="OFD242" s="250"/>
      <c r="OFE242" s="250"/>
      <c r="OFF242" s="250"/>
      <c r="OFG242" s="250"/>
      <c r="OFH242" s="250"/>
      <c r="OFI242" s="250"/>
      <c r="OFJ242" s="250"/>
      <c r="OFK242" s="250"/>
      <c r="OFL242" s="250"/>
      <c r="OFM242" s="250"/>
      <c r="OFN242" s="250"/>
      <c r="OFO242" s="250"/>
      <c r="OFP242" s="250"/>
      <c r="OFQ242" s="250"/>
      <c r="OFR242" s="250"/>
      <c r="OFS242" s="250"/>
      <c r="OFT242" s="250"/>
      <c r="OFU242" s="250"/>
      <c r="OFV242" s="250"/>
      <c r="OFW242" s="250"/>
      <c r="OFX242" s="250"/>
      <c r="OFY242" s="250"/>
      <c r="OFZ242" s="250"/>
      <c r="OGA242" s="250"/>
      <c r="OGB242" s="250"/>
      <c r="OGC242" s="250"/>
      <c r="OGD242" s="250"/>
      <c r="OGE242" s="250"/>
      <c r="OGF242" s="250"/>
      <c r="OGG242" s="250"/>
      <c r="OGH242" s="250"/>
      <c r="OGI242" s="250"/>
      <c r="OGJ242" s="250"/>
      <c r="OGK242" s="250"/>
      <c r="OGL242" s="250"/>
      <c r="OGM242" s="250"/>
      <c r="OGN242" s="250"/>
      <c r="OGO242" s="250"/>
      <c r="OGP242" s="250"/>
      <c r="OGQ242" s="250"/>
      <c r="OGR242" s="250"/>
      <c r="OGS242" s="250"/>
      <c r="OGT242" s="250"/>
      <c r="OGU242" s="250"/>
      <c r="OGV242" s="250"/>
      <c r="OGW242" s="250"/>
      <c r="OGX242" s="250"/>
      <c r="OGY242" s="250"/>
      <c r="OGZ242" s="250"/>
      <c r="OHA242" s="250"/>
      <c r="OHB242" s="250"/>
      <c r="OHC242" s="250"/>
      <c r="OHD242" s="250"/>
      <c r="OHE242" s="250"/>
      <c r="OHF242" s="250"/>
      <c r="OHG242" s="250"/>
      <c r="OHH242" s="250"/>
      <c r="OHI242" s="250"/>
      <c r="OHJ242" s="250"/>
      <c r="OHK242" s="250"/>
      <c r="OHL242" s="250"/>
      <c r="OHM242" s="250"/>
      <c r="OHN242" s="250"/>
      <c r="OHO242" s="250"/>
      <c r="OHP242" s="250"/>
      <c r="OHQ242" s="250"/>
      <c r="OHR242" s="250"/>
      <c r="OHS242" s="250"/>
      <c r="OHT242" s="250"/>
      <c r="OHU242" s="250"/>
      <c r="OHV242" s="250"/>
      <c r="OHW242" s="250"/>
      <c r="OHX242" s="250"/>
      <c r="OHY242" s="250"/>
      <c r="OHZ242" s="250"/>
      <c r="OIA242" s="250"/>
      <c r="OIB242" s="250"/>
      <c r="OIC242" s="250"/>
      <c r="OID242" s="250"/>
      <c r="OIE242" s="250"/>
      <c r="OIF242" s="250"/>
      <c r="OIG242" s="250"/>
      <c r="OIH242" s="250"/>
      <c r="OII242" s="250"/>
      <c r="OIJ242" s="250"/>
      <c r="OIK242" s="250"/>
      <c r="OIL242" s="250"/>
      <c r="OIM242" s="250"/>
      <c r="OIN242" s="250"/>
      <c r="OIO242" s="250"/>
      <c r="OIP242" s="250"/>
      <c r="OIQ242" s="250"/>
      <c r="OIR242" s="250"/>
      <c r="OIS242" s="250"/>
      <c r="OIT242" s="250"/>
      <c r="OIU242" s="250"/>
      <c r="OIV242" s="250"/>
      <c r="OIW242" s="250"/>
      <c r="OIX242" s="250"/>
      <c r="OIY242" s="250"/>
      <c r="OIZ242" s="250"/>
      <c r="OJA242" s="250"/>
      <c r="OJB242" s="250"/>
      <c r="OJC242" s="250"/>
      <c r="OJD242" s="250"/>
      <c r="OJE242" s="250"/>
      <c r="OJF242" s="250"/>
      <c r="OJG242" s="250"/>
      <c r="OJH242" s="250"/>
      <c r="OJI242" s="250"/>
      <c r="OJJ242" s="250"/>
      <c r="OJK242" s="250"/>
      <c r="OJL242" s="250"/>
      <c r="OJM242" s="250"/>
      <c r="OJN242" s="250"/>
      <c r="OJO242" s="250"/>
      <c r="OJP242" s="250"/>
      <c r="OJQ242" s="250"/>
      <c r="OJR242" s="250"/>
      <c r="OJS242" s="250"/>
      <c r="OJT242" s="250"/>
      <c r="OJU242" s="250"/>
      <c r="OJV242" s="250"/>
      <c r="OJW242" s="250"/>
      <c r="OJX242" s="250"/>
      <c r="OJY242" s="250"/>
      <c r="OJZ242" s="250"/>
      <c r="OKA242" s="250"/>
      <c r="OKB242" s="250"/>
      <c r="OKC242" s="250"/>
      <c r="OKD242" s="250"/>
      <c r="OKE242" s="250"/>
      <c r="OKF242" s="250"/>
      <c r="OKG242" s="250"/>
      <c r="OKH242" s="250"/>
      <c r="OKI242" s="250"/>
      <c r="OKJ242" s="250"/>
      <c r="OKK242" s="250"/>
      <c r="OKL242" s="250"/>
      <c r="OKM242" s="250"/>
      <c r="OKN242" s="250"/>
      <c r="OKO242" s="250"/>
      <c r="OKP242" s="250"/>
      <c r="OKQ242" s="250"/>
      <c r="OKR242" s="250"/>
      <c r="OKS242" s="250"/>
      <c r="OKT242" s="250"/>
      <c r="OKU242" s="250"/>
      <c r="OKV242" s="250"/>
      <c r="OKW242" s="250"/>
      <c r="OKX242" s="250"/>
      <c r="OKY242" s="250"/>
      <c r="OKZ242" s="250"/>
      <c r="OLA242" s="250"/>
      <c r="OLB242" s="250"/>
      <c r="OLC242" s="250"/>
      <c r="OLD242" s="250"/>
      <c r="OLE242" s="250"/>
      <c r="OLF242" s="250"/>
      <c r="OLG242" s="250"/>
      <c r="OLH242" s="250"/>
      <c r="OLI242" s="250"/>
      <c r="OLJ242" s="250"/>
      <c r="OLK242" s="250"/>
      <c r="OLL242" s="250"/>
      <c r="OLM242" s="250"/>
      <c r="OLN242" s="250"/>
      <c r="OLO242" s="250"/>
      <c r="OLP242" s="250"/>
      <c r="OLQ242" s="250"/>
      <c r="OLR242" s="250"/>
      <c r="OLS242" s="250"/>
      <c r="OLT242" s="250"/>
      <c r="OLU242" s="250"/>
      <c r="OLV242" s="250"/>
      <c r="OLW242" s="250"/>
      <c r="OLX242" s="250"/>
      <c r="OLY242" s="250"/>
      <c r="OLZ242" s="250"/>
      <c r="OMA242" s="250"/>
      <c r="OMB242" s="250"/>
      <c r="OMC242" s="250"/>
      <c r="OMD242" s="250"/>
      <c r="OME242" s="250"/>
      <c r="OMF242" s="250"/>
      <c r="OMG242" s="250"/>
      <c r="OMH242" s="250"/>
      <c r="OMI242" s="250"/>
      <c r="OMJ242" s="250"/>
      <c r="OMK242" s="250"/>
      <c r="OML242" s="250"/>
      <c r="OMM242" s="250"/>
      <c r="OMN242" s="250"/>
      <c r="OMO242" s="250"/>
      <c r="OMP242" s="250"/>
      <c r="OMQ242" s="250"/>
      <c r="OMR242" s="250"/>
      <c r="OMS242" s="250"/>
      <c r="OMT242" s="250"/>
      <c r="OMU242" s="250"/>
      <c r="OMV242" s="250"/>
      <c r="OMW242" s="250"/>
      <c r="OMX242" s="250"/>
      <c r="OMY242" s="250"/>
      <c r="OMZ242" s="250"/>
      <c r="ONA242" s="250"/>
      <c r="ONB242" s="250"/>
      <c r="ONC242" s="250"/>
      <c r="OND242" s="250"/>
      <c r="ONE242" s="250"/>
      <c r="ONF242" s="250"/>
      <c r="ONG242" s="250"/>
      <c r="ONH242" s="250"/>
      <c r="ONI242" s="250"/>
      <c r="ONJ242" s="250"/>
      <c r="ONK242" s="250"/>
      <c r="ONL242" s="250"/>
      <c r="ONM242" s="250"/>
      <c r="ONN242" s="250"/>
      <c r="ONO242" s="250"/>
      <c r="ONP242" s="250"/>
      <c r="ONQ242" s="250"/>
      <c r="ONR242" s="250"/>
      <c r="ONS242" s="250"/>
      <c r="ONT242" s="250"/>
      <c r="ONU242" s="250"/>
      <c r="ONV242" s="250"/>
      <c r="ONW242" s="250"/>
      <c r="ONX242" s="250"/>
      <c r="ONY242" s="250"/>
      <c r="ONZ242" s="250"/>
      <c r="OOA242" s="250"/>
      <c r="OOB242" s="250"/>
      <c r="OOC242" s="250"/>
      <c r="OOD242" s="250"/>
      <c r="OOE242" s="250"/>
      <c r="OOF242" s="250"/>
      <c r="OOG242" s="250"/>
      <c r="OOH242" s="250"/>
      <c r="OOI242" s="250"/>
      <c r="OOJ242" s="250"/>
      <c r="OOK242" s="250"/>
      <c r="OOL242" s="250"/>
      <c r="OOM242" s="250"/>
      <c r="OON242" s="250"/>
      <c r="OOO242" s="250"/>
      <c r="OOP242" s="250"/>
      <c r="OOQ242" s="250"/>
      <c r="OOR242" s="250"/>
      <c r="OOS242" s="250"/>
      <c r="OOT242" s="250"/>
      <c r="OOU242" s="250"/>
      <c r="OOV242" s="250"/>
      <c r="OOW242" s="250"/>
      <c r="OOX242" s="250"/>
      <c r="OOY242" s="250"/>
      <c r="OOZ242" s="250"/>
      <c r="OPA242" s="250"/>
      <c r="OPB242" s="250"/>
      <c r="OPC242" s="250"/>
      <c r="OPD242" s="250"/>
      <c r="OPE242" s="250"/>
      <c r="OPF242" s="250"/>
      <c r="OPG242" s="250"/>
      <c r="OPH242" s="250"/>
      <c r="OPI242" s="250"/>
      <c r="OPJ242" s="250"/>
      <c r="OPK242" s="250"/>
      <c r="OPL242" s="250"/>
      <c r="OPM242" s="250"/>
      <c r="OPN242" s="250"/>
      <c r="OPO242" s="250"/>
      <c r="OPP242" s="250"/>
      <c r="OPQ242" s="250"/>
      <c r="OPR242" s="250"/>
      <c r="OPS242" s="250"/>
      <c r="OPT242" s="250"/>
      <c r="OPU242" s="250"/>
      <c r="OPV242" s="250"/>
      <c r="OPW242" s="250"/>
      <c r="OPX242" s="250"/>
      <c r="OPY242" s="250"/>
      <c r="OPZ242" s="250"/>
      <c r="OQA242" s="250"/>
      <c r="OQB242" s="250"/>
      <c r="OQC242" s="250"/>
      <c r="OQD242" s="250"/>
      <c r="OQE242" s="250"/>
      <c r="OQF242" s="250"/>
      <c r="OQG242" s="250"/>
      <c r="OQH242" s="250"/>
      <c r="OQI242" s="250"/>
      <c r="OQJ242" s="250"/>
      <c r="OQK242" s="250"/>
      <c r="OQL242" s="250"/>
      <c r="OQM242" s="250"/>
      <c r="OQN242" s="250"/>
      <c r="OQO242" s="250"/>
      <c r="OQP242" s="250"/>
      <c r="OQQ242" s="250"/>
      <c r="OQR242" s="250"/>
      <c r="OQS242" s="250"/>
      <c r="OQT242" s="250"/>
      <c r="OQU242" s="250"/>
      <c r="OQV242" s="250"/>
      <c r="OQW242" s="250"/>
      <c r="OQX242" s="250"/>
      <c r="OQY242" s="250"/>
      <c r="OQZ242" s="250"/>
      <c r="ORA242" s="250"/>
      <c r="ORB242" s="250"/>
      <c r="ORC242" s="250"/>
      <c r="ORD242" s="250"/>
      <c r="ORE242" s="250"/>
      <c r="ORF242" s="250"/>
      <c r="ORG242" s="250"/>
      <c r="ORH242" s="250"/>
      <c r="ORI242" s="250"/>
      <c r="ORJ242" s="250"/>
      <c r="ORK242" s="250"/>
      <c r="ORL242" s="250"/>
      <c r="ORM242" s="250"/>
      <c r="ORN242" s="250"/>
      <c r="ORO242" s="250"/>
      <c r="ORP242" s="250"/>
      <c r="ORQ242" s="250"/>
      <c r="ORR242" s="250"/>
      <c r="ORS242" s="250"/>
      <c r="ORT242" s="250"/>
      <c r="ORU242" s="250"/>
      <c r="ORV242" s="250"/>
      <c r="ORW242" s="250"/>
      <c r="ORX242" s="250"/>
      <c r="ORY242" s="250"/>
      <c r="ORZ242" s="250"/>
      <c r="OSA242" s="250"/>
      <c r="OSB242" s="250"/>
      <c r="OSC242" s="250"/>
      <c r="OSD242" s="250"/>
      <c r="OSE242" s="250"/>
      <c r="OSF242" s="250"/>
      <c r="OSG242" s="250"/>
      <c r="OSH242" s="250"/>
      <c r="OSI242" s="250"/>
      <c r="OSJ242" s="250"/>
      <c r="OSK242" s="250"/>
      <c r="OSL242" s="250"/>
      <c r="OSM242" s="250"/>
      <c r="OSN242" s="250"/>
      <c r="OSO242" s="250"/>
      <c r="OSP242" s="250"/>
      <c r="OSQ242" s="250"/>
      <c r="OSR242" s="250"/>
      <c r="OSS242" s="250"/>
      <c r="OST242" s="250"/>
      <c r="OSU242" s="250"/>
      <c r="OSV242" s="250"/>
      <c r="OSW242" s="250"/>
      <c r="OSX242" s="250"/>
      <c r="OSY242" s="250"/>
      <c r="OSZ242" s="250"/>
      <c r="OTA242" s="250"/>
      <c r="OTB242" s="250"/>
      <c r="OTC242" s="250"/>
      <c r="OTD242" s="250"/>
      <c r="OTE242" s="250"/>
      <c r="OTF242" s="250"/>
      <c r="OTG242" s="250"/>
      <c r="OTH242" s="250"/>
      <c r="OTI242" s="250"/>
      <c r="OTJ242" s="250"/>
      <c r="OTK242" s="250"/>
      <c r="OTL242" s="250"/>
      <c r="OTM242" s="250"/>
      <c r="OTN242" s="250"/>
      <c r="OTO242" s="250"/>
      <c r="OTP242" s="250"/>
      <c r="OTQ242" s="250"/>
      <c r="OTR242" s="250"/>
      <c r="OTS242" s="250"/>
      <c r="OTT242" s="250"/>
      <c r="OTU242" s="250"/>
      <c r="OTV242" s="250"/>
      <c r="OTW242" s="250"/>
      <c r="OTX242" s="250"/>
      <c r="OTY242" s="250"/>
      <c r="OTZ242" s="250"/>
      <c r="OUA242" s="250"/>
      <c r="OUB242" s="250"/>
      <c r="OUC242" s="250"/>
      <c r="OUD242" s="250"/>
      <c r="OUE242" s="250"/>
      <c r="OUF242" s="250"/>
      <c r="OUG242" s="250"/>
      <c r="OUH242" s="250"/>
      <c r="OUI242" s="250"/>
      <c r="OUJ242" s="250"/>
      <c r="OUK242" s="250"/>
      <c r="OUL242" s="250"/>
      <c r="OUM242" s="250"/>
      <c r="OUN242" s="250"/>
      <c r="OUO242" s="250"/>
      <c r="OUP242" s="250"/>
      <c r="OUQ242" s="250"/>
      <c r="OUR242" s="250"/>
      <c r="OUS242" s="250"/>
      <c r="OUT242" s="250"/>
      <c r="OUU242" s="250"/>
      <c r="OUV242" s="250"/>
      <c r="OUW242" s="250"/>
      <c r="OUX242" s="250"/>
      <c r="OUY242" s="250"/>
      <c r="OUZ242" s="250"/>
      <c r="OVA242" s="250"/>
      <c r="OVB242" s="250"/>
      <c r="OVC242" s="250"/>
      <c r="OVD242" s="250"/>
      <c r="OVE242" s="250"/>
      <c r="OVF242" s="250"/>
      <c r="OVG242" s="250"/>
      <c r="OVH242" s="250"/>
      <c r="OVI242" s="250"/>
      <c r="OVJ242" s="250"/>
      <c r="OVK242" s="250"/>
      <c r="OVL242" s="250"/>
      <c r="OVM242" s="250"/>
      <c r="OVN242" s="250"/>
      <c r="OVO242" s="250"/>
      <c r="OVP242" s="250"/>
      <c r="OVQ242" s="250"/>
      <c r="OVR242" s="250"/>
      <c r="OVS242" s="250"/>
      <c r="OVT242" s="250"/>
      <c r="OVU242" s="250"/>
      <c r="OVV242" s="250"/>
      <c r="OVW242" s="250"/>
      <c r="OVX242" s="250"/>
      <c r="OVY242" s="250"/>
      <c r="OVZ242" s="250"/>
      <c r="OWA242" s="250"/>
      <c r="OWB242" s="250"/>
      <c r="OWC242" s="250"/>
      <c r="OWD242" s="250"/>
      <c r="OWE242" s="250"/>
      <c r="OWF242" s="250"/>
      <c r="OWG242" s="250"/>
      <c r="OWH242" s="250"/>
      <c r="OWI242" s="250"/>
      <c r="OWJ242" s="250"/>
      <c r="OWK242" s="250"/>
      <c r="OWL242" s="250"/>
      <c r="OWM242" s="250"/>
      <c r="OWN242" s="250"/>
      <c r="OWO242" s="250"/>
      <c r="OWP242" s="250"/>
      <c r="OWQ242" s="250"/>
      <c r="OWR242" s="250"/>
      <c r="OWS242" s="250"/>
      <c r="OWT242" s="250"/>
      <c r="OWU242" s="250"/>
      <c r="OWV242" s="250"/>
      <c r="OWW242" s="250"/>
      <c r="OWX242" s="250"/>
      <c r="OWY242" s="250"/>
      <c r="OWZ242" s="250"/>
      <c r="OXA242" s="250"/>
      <c r="OXB242" s="250"/>
      <c r="OXC242" s="250"/>
      <c r="OXD242" s="250"/>
      <c r="OXE242" s="250"/>
      <c r="OXF242" s="250"/>
      <c r="OXG242" s="250"/>
      <c r="OXH242" s="250"/>
      <c r="OXI242" s="250"/>
      <c r="OXJ242" s="250"/>
      <c r="OXK242" s="250"/>
      <c r="OXL242" s="250"/>
      <c r="OXM242" s="250"/>
      <c r="OXN242" s="250"/>
      <c r="OXO242" s="250"/>
      <c r="OXP242" s="250"/>
      <c r="OXQ242" s="250"/>
      <c r="OXR242" s="250"/>
      <c r="OXS242" s="250"/>
      <c r="OXT242" s="250"/>
      <c r="OXU242" s="250"/>
      <c r="OXV242" s="250"/>
      <c r="OXW242" s="250"/>
      <c r="OXX242" s="250"/>
      <c r="OXY242" s="250"/>
      <c r="OXZ242" s="250"/>
      <c r="OYA242" s="250"/>
      <c r="OYB242" s="250"/>
      <c r="OYC242" s="250"/>
      <c r="OYD242" s="250"/>
      <c r="OYE242" s="250"/>
      <c r="OYF242" s="250"/>
      <c r="OYG242" s="250"/>
      <c r="OYH242" s="250"/>
      <c r="OYI242" s="250"/>
      <c r="OYJ242" s="250"/>
      <c r="OYK242" s="250"/>
      <c r="OYL242" s="250"/>
      <c r="OYM242" s="250"/>
      <c r="OYN242" s="250"/>
      <c r="OYO242" s="250"/>
      <c r="OYP242" s="250"/>
      <c r="OYQ242" s="250"/>
      <c r="OYR242" s="250"/>
      <c r="OYS242" s="250"/>
      <c r="OYT242" s="250"/>
      <c r="OYU242" s="250"/>
      <c r="OYV242" s="250"/>
      <c r="OYW242" s="250"/>
      <c r="OYX242" s="250"/>
      <c r="OYY242" s="250"/>
      <c r="OYZ242" s="250"/>
      <c r="OZA242" s="250"/>
      <c r="OZB242" s="250"/>
      <c r="OZC242" s="250"/>
      <c r="OZD242" s="250"/>
      <c r="OZE242" s="250"/>
      <c r="OZF242" s="250"/>
      <c r="OZG242" s="250"/>
      <c r="OZH242" s="250"/>
      <c r="OZI242" s="250"/>
      <c r="OZJ242" s="250"/>
      <c r="OZK242" s="250"/>
      <c r="OZL242" s="250"/>
      <c r="OZM242" s="250"/>
      <c r="OZN242" s="250"/>
      <c r="OZO242" s="250"/>
      <c r="OZP242" s="250"/>
      <c r="OZQ242" s="250"/>
      <c r="OZR242" s="250"/>
      <c r="OZS242" s="250"/>
      <c r="OZT242" s="250"/>
      <c r="OZU242" s="250"/>
      <c r="OZV242" s="250"/>
      <c r="OZW242" s="250"/>
      <c r="OZX242" s="250"/>
      <c r="OZY242" s="250"/>
      <c r="OZZ242" s="250"/>
      <c r="PAA242" s="250"/>
      <c r="PAB242" s="250"/>
      <c r="PAC242" s="250"/>
      <c r="PAD242" s="250"/>
      <c r="PAE242" s="250"/>
      <c r="PAF242" s="250"/>
      <c r="PAG242" s="250"/>
      <c r="PAH242" s="250"/>
      <c r="PAI242" s="250"/>
      <c r="PAJ242" s="250"/>
      <c r="PAK242" s="250"/>
      <c r="PAL242" s="250"/>
      <c r="PAM242" s="250"/>
      <c r="PAN242" s="250"/>
      <c r="PAO242" s="250"/>
      <c r="PAP242" s="250"/>
      <c r="PAQ242" s="250"/>
      <c r="PAR242" s="250"/>
      <c r="PAS242" s="250"/>
      <c r="PAT242" s="250"/>
      <c r="PAU242" s="250"/>
      <c r="PAV242" s="250"/>
      <c r="PAW242" s="250"/>
      <c r="PAX242" s="250"/>
      <c r="PAY242" s="250"/>
      <c r="PAZ242" s="250"/>
      <c r="PBA242" s="250"/>
      <c r="PBB242" s="250"/>
      <c r="PBC242" s="250"/>
      <c r="PBD242" s="250"/>
      <c r="PBE242" s="250"/>
      <c r="PBF242" s="250"/>
      <c r="PBG242" s="250"/>
      <c r="PBH242" s="250"/>
      <c r="PBI242" s="250"/>
      <c r="PBJ242" s="250"/>
      <c r="PBK242" s="250"/>
      <c r="PBL242" s="250"/>
      <c r="PBM242" s="250"/>
      <c r="PBN242" s="250"/>
      <c r="PBO242" s="250"/>
      <c r="PBP242" s="250"/>
      <c r="PBQ242" s="250"/>
      <c r="PBR242" s="250"/>
      <c r="PBS242" s="250"/>
      <c r="PBT242" s="250"/>
      <c r="PBU242" s="250"/>
      <c r="PBV242" s="250"/>
      <c r="PBW242" s="250"/>
      <c r="PBX242" s="250"/>
      <c r="PBY242" s="250"/>
      <c r="PBZ242" s="250"/>
      <c r="PCA242" s="250"/>
      <c r="PCB242" s="250"/>
      <c r="PCC242" s="250"/>
      <c r="PCD242" s="250"/>
      <c r="PCE242" s="250"/>
      <c r="PCF242" s="250"/>
      <c r="PCG242" s="250"/>
      <c r="PCH242" s="250"/>
      <c r="PCI242" s="250"/>
      <c r="PCJ242" s="250"/>
      <c r="PCK242" s="250"/>
      <c r="PCL242" s="250"/>
      <c r="PCM242" s="250"/>
      <c r="PCN242" s="250"/>
      <c r="PCO242" s="250"/>
      <c r="PCP242" s="250"/>
      <c r="PCQ242" s="250"/>
      <c r="PCR242" s="250"/>
      <c r="PCS242" s="250"/>
      <c r="PCT242" s="250"/>
      <c r="PCU242" s="250"/>
      <c r="PCV242" s="250"/>
      <c r="PCW242" s="250"/>
      <c r="PCX242" s="250"/>
      <c r="PCY242" s="250"/>
      <c r="PCZ242" s="250"/>
      <c r="PDA242" s="250"/>
      <c r="PDB242" s="250"/>
      <c r="PDC242" s="250"/>
      <c r="PDD242" s="250"/>
      <c r="PDE242" s="250"/>
      <c r="PDF242" s="250"/>
      <c r="PDG242" s="250"/>
      <c r="PDH242" s="250"/>
      <c r="PDI242" s="250"/>
      <c r="PDJ242" s="250"/>
      <c r="PDK242" s="250"/>
      <c r="PDL242" s="250"/>
      <c r="PDM242" s="250"/>
      <c r="PDN242" s="250"/>
      <c r="PDO242" s="250"/>
      <c r="PDP242" s="250"/>
      <c r="PDQ242" s="250"/>
      <c r="PDR242" s="250"/>
      <c r="PDS242" s="250"/>
      <c r="PDT242" s="250"/>
      <c r="PDU242" s="250"/>
      <c r="PDV242" s="250"/>
      <c r="PDW242" s="250"/>
      <c r="PDX242" s="250"/>
      <c r="PDY242" s="250"/>
      <c r="PDZ242" s="250"/>
      <c r="PEA242" s="250"/>
      <c r="PEB242" s="250"/>
      <c r="PEC242" s="250"/>
      <c r="PED242" s="250"/>
      <c r="PEE242" s="250"/>
      <c r="PEF242" s="250"/>
      <c r="PEG242" s="250"/>
      <c r="PEH242" s="250"/>
      <c r="PEI242" s="250"/>
      <c r="PEJ242" s="250"/>
      <c r="PEK242" s="250"/>
      <c r="PEL242" s="250"/>
      <c r="PEM242" s="250"/>
      <c r="PEN242" s="250"/>
      <c r="PEO242" s="250"/>
      <c r="PEP242" s="250"/>
      <c r="PEQ242" s="250"/>
      <c r="PER242" s="250"/>
      <c r="PES242" s="250"/>
      <c r="PET242" s="250"/>
      <c r="PEU242" s="250"/>
      <c r="PEV242" s="250"/>
      <c r="PEW242" s="250"/>
      <c r="PEX242" s="250"/>
      <c r="PEY242" s="250"/>
      <c r="PEZ242" s="250"/>
      <c r="PFA242" s="250"/>
      <c r="PFB242" s="250"/>
      <c r="PFC242" s="250"/>
      <c r="PFD242" s="250"/>
      <c r="PFE242" s="250"/>
      <c r="PFF242" s="250"/>
      <c r="PFG242" s="250"/>
      <c r="PFH242" s="250"/>
      <c r="PFI242" s="250"/>
      <c r="PFJ242" s="250"/>
      <c r="PFK242" s="250"/>
      <c r="PFL242" s="250"/>
      <c r="PFM242" s="250"/>
      <c r="PFN242" s="250"/>
      <c r="PFO242" s="250"/>
      <c r="PFP242" s="250"/>
      <c r="PFQ242" s="250"/>
      <c r="PFR242" s="250"/>
      <c r="PFS242" s="250"/>
      <c r="PFT242" s="250"/>
      <c r="PFU242" s="250"/>
      <c r="PFV242" s="250"/>
      <c r="PFW242" s="250"/>
      <c r="PFX242" s="250"/>
      <c r="PFY242" s="250"/>
      <c r="PFZ242" s="250"/>
      <c r="PGA242" s="250"/>
      <c r="PGB242" s="250"/>
      <c r="PGC242" s="250"/>
      <c r="PGD242" s="250"/>
      <c r="PGE242" s="250"/>
      <c r="PGF242" s="250"/>
      <c r="PGG242" s="250"/>
      <c r="PGH242" s="250"/>
      <c r="PGI242" s="250"/>
      <c r="PGJ242" s="250"/>
      <c r="PGK242" s="250"/>
      <c r="PGL242" s="250"/>
      <c r="PGM242" s="250"/>
      <c r="PGN242" s="250"/>
      <c r="PGO242" s="250"/>
      <c r="PGP242" s="250"/>
      <c r="PGQ242" s="250"/>
      <c r="PGR242" s="250"/>
      <c r="PGS242" s="250"/>
      <c r="PGT242" s="250"/>
      <c r="PGU242" s="250"/>
      <c r="PGV242" s="250"/>
      <c r="PGW242" s="250"/>
      <c r="PGX242" s="250"/>
      <c r="PGY242" s="250"/>
      <c r="PGZ242" s="250"/>
      <c r="PHA242" s="250"/>
      <c r="PHB242" s="250"/>
      <c r="PHC242" s="250"/>
      <c r="PHD242" s="250"/>
      <c r="PHE242" s="250"/>
      <c r="PHF242" s="250"/>
      <c r="PHG242" s="250"/>
      <c r="PHH242" s="250"/>
      <c r="PHI242" s="250"/>
      <c r="PHJ242" s="250"/>
      <c r="PHK242" s="250"/>
      <c r="PHL242" s="250"/>
      <c r="PHM242" s="250"/>
      <c r="PHN242" s="250"/>
      <c r="PHO242" s="250"/>
      <c r="PHP242" s="250"/>
      <c r="PHQ242" s="250"/>
      <c r="PHR242" s="250"/>
      <c r="PHS242" s="250"/>
      <c r="PHT242" s="250"/>
      <c r="PHU242" s="250"/>
      <c r="PHV242" s="250"/>
      <c r="PHW242" s="250"/>
      <c r="PHX242" s="250"/>
      <c r="PHY242" s="250"/>
      <c r="PHZ242" s="250"/>
      <c r="PIA242" s="250"/>
      <c r="PIB242" s="250"/>
      <c r="PIC242" s="250"/>
      <c r="PID242" s="250"/>
      <c r="PIE242" s="250"/>
      <c r="PIF242" s="250"/>
      <c r="PIG242" s="250"/>
      <c r="PIH242" s="250"/>
      <c r="PII242" s="250"/>
      <c r="PIJ242" s="250"/>
      <c r="PIK242" s="250"/>
      <c r="PIL242" s="250"/>
      <c r="PIM242" s="250"/>
      <c r="PIN242" s="250"/>
      <c r="PIO242" s="250"/>
      <c r="PIP242" s="250"/>
      <c r="PIQ242" s="250"/>
      <c r="PIR242" s="250"/>
      <c r="PIS242" s="250"/>
      <c r="PIT242" s="250"/>
      <c r="PIU242" s="250"/>
      <c r="PIV242" s="250"/>
      <c r="PIW242" s="250"/>
      <c r="PIX242" s="250"/>
      <c r="PIY242" s="250"/>
      <c r="PIZ242" s="250"/>
      <c r="PJA242" s="250"/>
      <c r="PJB242" s="250"/>
      <c r="PJC242" s="250"/>
      <c r="PJD242" s="250"/>
      <c r="PJE242" s="250"/>
      <c r="PJF242" s="250"/>
      <c r="PJG242" s="250"/>
      <c r="PJH242" s="250"/>
      <c r="PJI242" s="250"/>
      <c r="PJJ242" s="250"/>
      <c r="PJK242" s="250"/>
      <c r="PJL242" s="250"/>
      <c r="PJM242" s="250"/>
      <c r="PJN242" s="250"/>
      <c r="PJO242" s="250"/>
      <c r="PJP242" s="250"/>
      <c r="PJQ242" s="250"/>
      <c r="PJR242" s="250"/>
      <c r="PJS242" s="250"/>
      <c r="PJT242" s="250"/>
      <c r="PJU242" s="250"/>
      <c r="PJV242" s="250"/>
      <c r="PJW242" s="250"/>
      <c r="PJX242" s="250"/>
      <c r="PJY242" s="250"/>
      <c r="PJZ242" s="250"/>
      <c r="PKA242" s="250"/>
      <c r="PKB242" s="250"/>
      <c r="PKC242" s="250"/>
      <c r="PKD242" s="250"/>
      <c r="PKE242" s="250"/>
      <c r="PKF242" s="250"/>
      <c r="PKG242" s="250"/>
      <c r="PKH242" s="250"/>
      <c r="PKI242" s="250"/>
      <c r="PKJ242" s="250"/>
      <c r="PKK242" s="250"/>
      <c r="PKL242" s="250"/>
      <c r="PKM242" s="250"/>
      <c r="PKN242" s="250"/>
      <c r="PKO242" s="250"/>
      <c r="PKP242" s="250"/>
      <c r="PKQ242" s="250"/>
      <c r="PKR242" s="250"/>
      <c r="PKS242" s="250"/>
      <c r="PKT242" s="250"/>
      <c r="PKU242" s="250"/>
      <c r="PKV242" s="250"/>
      <c r="PKW242" s="250"/>
      <c r="PKX242" s="250"/>
      <c r="PKY242" s="250"/>
      <c r="PKZ242" s="250"/>
      <c r="PLA242" s="250"/>
      <c r="PLB242" s="250"/>
      <c r="PLC242" s="250"/>
      <c r="PLD242" s="250"/>
      <c r="PLE242" s="250"/>
      <c r="PLF242" s="250"/>
      <c r="PLG242" s="250"/>
      <c r="PLH242" s="250"/>
      <c r="PLI242" s="250"/>
      <c r="PLJ242" s="250"/>
      <c r="PLK242" s="250"/>
      <c r="PLL242" s="250"/>
      <c r="PLM242" s="250"/>
      <c r="PLN242" s="250"/>
      <c r="PLO242" s="250"/>
      <c r="PLP242" s="250"/>
      <c r="PLQ242" s="250"/>
      <c r="PLR242" s="250"/>
      <c r="PLS242" s="250"/>
      <c r="PLT242" s="250"/>
      <c r="PLU242" s="250"/>
      <c r="PLV242" s="250"/>
      <c r="PLW242" s="250"/>
      <c r="PLX242" s="250"/>
      <c r="PLY242" s="250"/>
      <c r="PLZ242" s="250"/>
      <c r="PMA242" s="250"/>
      <c r="PMB242" s="250"/>
      <c r="PMC242" s="250"/>
      <c r="PMD242" s="250"/>
      <c r="PME242" s="250"/>
      <c r="PMF242" s="250"/>
      <c r="PMG242" s="250"/>
      <c r="PMH242" s="250"/>
      <c r="PMI242" s="250"/>
      <c r="PMJ242" s="250"/>
      <c r="PMK242" s="250"/>
      <c r="PML242" s="250"/>
      <c r="PMM242" s="250"/>
      <c r="PMN242" s="250"/>
      <c r="PMO242" s="250"/>
      <c r="PMP242" s="250"/>
      <c r="PMQ242" s="250"/>
      <c r="PMR242" s="250"/>
      <c r="PMS242" s="250"/>
      <c r="PMT242" s="250"/>
      <c r="PMU242" s="250"/>
      <c r="PMV242" s="250"/>
      <c r="PMW242" s="250"/>
      <c r="PMX242" s="250"/>
      <c r="PMY242" s="250"/>
      <c r="PMZ242" s="250"/>
      <c r="PNA242" s="250"/>
      <c r="PNB242" s="250"/>
      <c r="PNC242" s="250"/>
      <c r="PND242" s="250"/>
      <c r="PNE242" s="250"/>
      <c r="PNF242" s="250"/>
      <c r="PNG242" s="250"/>
      <c r="PNH242" s="250"/>
      <c r="PNI242" s="250"/>
      <c r="PNJ242" s="250"/>
      <c r="PNK242" s="250"/>
      <c r="PNL242" s="250"/>
      <c r="PNM242" s="250"/>
      <c r="PNN242" s="250"/>
      <c r="PNO242" s="250"/>
      <c r="PNP242" s="250"/>
      <c r="PNQ242" s="250"/>
      <c r="PNR242" s="250"/>
      <c r="PNS242" s="250"/>
      <c r="PNT242" s="250"/>
      <c r="PNU242" s="250"/>
      <c r="PNV242" s="250"/>
      <c r="PNW242" s="250"/>
      <c r="PNX242" s="250"/>
      <c r="PNY242" s="250"/>
      <c r="PNZ242" s="250"/>
      <c r="POA242" s="250"/>
      <c r="POB242" s="250"/>
      <c r="POC242" s="250"/>
      <c r="POD242" s="250"/>
      <c r="POE242" s="250"/>
      <c r="POF242" s="250"/>
      <c r="POG242" s="250"/>
      <c r="POH242" s="250"/>
      <c r="POI242" s="250"/>
      <c r="POJ242" s="250"/>
      <c r="POK242" s="250"/>
      <c r="POL242" s="250"/>
      <c r="POM242" s="250"/>
      <c r="PON242" s="250"/>
      <c r="POO242" s="250"/>
      <c r="POP242" s="250"/>
      <c r="POQ242" s="250"/>
      <c r="POR242" s="250"/>
      <c r="POS242" s="250"/>
      <c r="POT242" s="250"/>
      <c r="POU242" s="250"/>
      <c r="POV242" s="250"/>
      <c r="POW242" s="250"/>
      <c r="POX242" s="250"/>
      <c r="POY242" s="250"/>
      <c r="POZ242" s="250"/>
      <c r="PPA242" s="250"/>
      <c r="PPB242" s="250"/>
      <c r="PPC242" s="250"/>
      <c r="PPD242" s="250"/>
      <c r="PPE242" s="250"/>
      <c r="PPF242" s="250"/>
      <c r="PPG242" s="250"/>
      <c r="PPH242" s="250"/>
      <c r="PPI242" s="250"/>
      <c r="PPJ242" s="250"/>
      <c r="PPK242" s="250"/>
      <c r="PPL242" s="250"/>
      <c r="PPM242" s="250"/>
      <c r="PPN242" s="250"/>
      <c r="PPO242" s="250"/>
      <c r="PPP242" s="250"/>
      <c r="PPQ242" s="250"/>
      <c r="PPR242" s="250"/>
      <c r="PPS242" s="250"/>
      <c r="PPT242" s="250"/>
      <c r="PPU242" s="250"/>
      <c r="PPV242" s="250"/>
      <c r="PPW242" s="250"/>
      <c r="PPX242" s="250"/>
      <c r="PPY242" s="250"/>
      <c r="PPZ242" s="250"/>
      <c r="PQA242" s="250"/>
      <c r="PQB242" s="250"/>
      <c r="PQC242" s="250"/>
      <c r="PQD242" s="250"/>
      <c r="PQE242" s="250"/>
      <c r="PQF242" s="250"/>
      <c r="PQG242" s="250"/>
      <c r="PQH242" s="250"/>
      <c r="PQI242" s="250"/>
      <c r="PQJ242" s="250"/>
      <c r="PQK242" s="250"/>
      <c r="PQL242" s="250"/>
      <c r="PQM242" s="250"/>
      <c r="PQN242" s="250"/>
      <c r="PQO242" s="250"/>
      <c r="PQP242" s="250"/>
      <c r="PQQ242" s="250"/>
      <c r="PQR242" s="250"/>
      <c r="PQS242" s="250"/>
      <c r="PQT242" s="250"/>
      <c r="PQU242" s="250"/>
      <c r="PQV242" s="250"/>
      <c r="PQW242" s="250"/>
      <c r="PQX242" s="250"/>
      <c r="PQY242" s="250"/>
      <c r="PQZ242" s="250"/>
      <c r="PRA242" s="250"/>
      <c r="PRB242" s="250"/>
      <c r="PRC242" s="250"/>
      <c r="PRD242" s="250"/>
      <c r="PRE242" s="250"/>
      <c r="PRF242" s="250"/>
      <c r="PRG242" s="250"/>
      <c r="PRH242" s="250"/>
      <c r="PRI242" s="250"/>
      <c r="PRJ242" s="250"/>
      <c r="PRK242" s="250"/>
      <c r="PRL242" s="250"/>
      <c r="PRM242" s="250"/>
      <c r="PRN242" s="250"/>
      <c r="PRO242" s="250"/>
      <c r="PRP242" s="250"/>
      <c r="PRQ242" s="250"/>
      <c r="PRR242" s="250"/>
      <c r="PRS242" s="250"/>
      <c r="PRT242" s="250"/>
      <c r="PRU242" s="250"/>
      <c r="PRV242" s="250"/>
      <c r="PRW242" s="250"/>
      <c r="PRX242" s="250"/>
      <c r="PRY242" s="250"/>
      <c r="PRZ242" s="250"/>
      <c r="PSA242" s="250"/>
      <c r="PSB242" s="250"/>
      <c r="PSC242" s="250"/>
      <c r="PSD242" s="250"/>
      <c r="PSE242" s="250"/>
      <c r="PSF242" s="250"/>
      <c r="PSG242" s="250"/>
      <c r="PSH242" s="250"/>
      <c r="PSI242" s="250"/>
      <c r="PSJ242" s="250"/>
      <c r="PSK242" s="250"/>
      <c r="PSL242" s="250"/>
      <c r="PSM242" s="250"/>
      <c r="PSN242" s="250"/>
      <c r="PSO242" s="250"/>
      <c r="PSP242" s="250"/>
      <c r="PSQ242" s="250"/>
      <c r="PSR242" s="250"/>
      <c r="PSS242" s="250"/>
      <c r="PST242" s="250"/>
      <c r="PSU242" s="250"/>
      <c r="PSV242" s="250"/>
      <c r="PSW242" s="250"/>
      <c r="PSX242" s="250"/>
      <c r="PSY242" s="250"/>
      <c r="PSZ242" s="250"/>
      <c r="PTA242" s="250"/>
      <c r="PTB242" s="250"/>
      <c r="PTC242" s="250"/>
      <c r="PTD242" s="250"/>
      <c r="PTE242" s="250"/>
      <c r="PTF242" s="250"/>
      <c r="PTG242" s="250"/>
      <c r="PTH242" s="250"/>
      <c r="PTI242" s="250"/>
      <c r="PTJ242" s="250"/>
      <c r="PTK242" s="250"/>
      <c r="PTL242" s="250"/>
      <c r="PTM242" s="250"/>
      <c r="PTN242" s="250"/>
      <c r="PTO242" s="250"/>
      <c r="PTP242" s="250"/>
      <c r="PTQ242" s="250"/>
      <c r="PTR242" s="250"/>
      <c r="PTS242" s="250"/>
      <c r="PTT242" s="250"/>
      <c r="PTU242" s="250"/>
      <c r="PTV242" s="250"/>
      <c r="PTW242" s="250"/>
      <c r="PTX242" s="250"/>
      <c r="PTY242" s="250"/>
      <c r="PTZ242" s="250"/>
      <c r="PUA242" s="250"/>
      <c r="PUB242" s="250"/>
      <c r="PUC242" s="250"/>
      <c r="PUD242" s="250"/>
      <c r="PUE242" s="250"/>
      <c r="PUF242" s="250"/>
      <c r="PUG242" s="250"/>
      <c r="PUH242" s="250"/>
      <c r="PUI242" s="250"/>
      <c r="PUJ242" s="250"/>
      <c r="PUK242" s="250"/>
      <c r="PUL242" s="250"/>
      <c r="PUM242" s="250"/>
      <c r="PUN242" s="250"/>
      <c r="PUO242" s="250"/>
      <c r="PUP242" s="250"/>
      <c r="PUQ242" s="250"/>
      <c r="PUR242" s="250"/>
      <c r="PUS242" s="250"/>
      <c r="PUT242" s="250"/>
      <c r="PUU242" s="250"/>
      <c r="PUV242" s="250"/>
      <c r="PUW242" s="250"/>
      <c r="PUX242" s="250"/>
      <c r="PUY242" s="250"/>
      <c r="PUZ242" s="250"/>
      <c r="PVA242" s="250"/>
      <c r="PVB242" s="250"/>
      <c r="PVC242" s="250"/>
      <c r="PVD242" s="250"/>
      <c r="PVE242" s="250"/>
      <c r="PVF242" s="250"/>
      <c r="PVG242" s="250"/>
      <c r="PVH242" s="250"/>
      <c r="PVI242" s="250"/>
      <c r="PVJ242" s="250"/>
      <c r="PVK242" s="250"/>
      <c r="PVL242" s="250"/>
      <c r="PVM242" s="250"/>
      <c r="PVN242" s="250"/>
      <c r="PVO242" s="250"/>
      <c r="PVP242" s="250"/>
      <c r="PVQ242" s="250"/>
      <c r="PVR242" s="250"/>
      <c r="PVS242" s="250"/>
      <c r="PVT242" s="250"/>
      <c r="PVU242" s="250"/>
      <c r="PVV242" s="250"/>
      <c r="PVW242" s="250"/>
      <c r="PVX242" s="250"/>
      <c r="PVY242" s="250"/>
      <c r="PVZ242" s="250"/>
      <c r="PWA242" s="250"/>
      <c r="PWB242" s="250"/>
      <c r="PWC242" s="250"/>
      <c r="PWD242" s="250"/>
      <c r="PWE242" s="250"/>
      <c r="PWF242" s="250"/>
      <c r="PWG242" s="250"/>
      <c r="PWH242" s="250"/>
      <c r="PWI242" s="250"/>
      <c r="PWJ242" s="250"/>
      <c r="PWK242" s="250"/>
      <c r="PWL242" s="250"/>
      <c r="PWM242" s="250"/>
      <c r="PWN242" s="250"/>
      <c r="PWO242" s="250"/>
      <c r="PWP242" s="250"/>
      <c r="PWQ242" s="250"/>
      <c r="PWR242" s="250"/>
      <c r="PWS242" s="250"/>
      <c r="PWT242" s="250"/>
      <c r="PWU242" s="250"/>
      <c r="PWV242" s="250"/>
      <c r="PWW242" s="250"/>
      <c r="PWX242" s="250"/>
      <c r="PWY242" s="250"/>
      <c r="PWZ242" s="250"/>
      <c r="PXA242" s="250"/>
      <c r="PXB242" s="250"/>
      <c r="PXC242" s="250"/>
      <c r="PXD242" s="250"/>
      <c r="PXE242" s="250"/>
      <c r="PXF242" s="250"/>
      <c r="PXG242" s="250"/>
      <c r="PXH242" s="250"/>
      <c r="PXI242" s="250"/>
      <c r="PXJ242" s="250"/>
      <c r="PXK242" s="250"/>
      <c r="PXL242" s="250"/>
      <c r="PXM242" s="250"/>
      <c r="PXN242" s="250"/>
      <c r="PXO242" s="250"/>
      <c r="PXP242" s="250"/>
      <c r="PXQ242" s="250"/>
      <c r="PXR242" s="250"/>
      <c r="PXS242" s="250"/>
      <c r="PXT242" s="250"/>
      <c r="PXU242" s="250"/>
      <c r="PXV242" s="250"/>
      <c r="PXW242" s="250"/>
      <c r="PXX242" s="250"/>
      <c r="PXY242" s="250"/>
      <c r="PXZ242" s="250"/>
      <c r="PYA242" s="250"/>
      <c r="PYB242" s="250"/>
      <c r="PYC242" s="250"/>
      <c r="PYD242" s="250"/>
      <c r="PYE242" s="250"/>
      <c r="PYF242" s="250"/>
      <c r="PYG242" s="250"/>
      <c r="PYH242" s="250"/>
      <c r="PYI242" s="250"/>
      <c r="PYJ242" s="250"/>
      <c r="PYK242" s="250"/>
      <c r="PYL242" s="250"/>
      <c r="PYM242" s="250"/>
      <c r="PYN242" s="250"/>
      <c r="PYO242" s="250"/>
      <c r="PYP242" s="250"/>
      <c r="PYQ242" s="250"/>
      <c r="PYR242" s="250"/>
      <c r="PYS242" s="250"/>
      <c r="PYT242" s="250"/>
      <c r="PYU242" s="250"/>
      <c r="PYV242" s="250"/>
      <c r="PYW242" s="250"/>
      <c r="PYX242" s="250"/>
      <c r="PYY242" s="250"/>
      <c r="PYZ242" s="250"/>
      <c r="PZA242" s="250"/>
      <c r="PZB242" s="250"/>
      <c r="PZC242" s="250"/>
      <c r="PZD242" s="250"/>
      <c r="PZE242" s="250"/>
      <c r="PZF242" s="250"/>
      <c r="PZG242" s="250"/>
      <c r="PZH242" s="250"/>
      <c r="PZI242" s="250"/>
      <c r="PZJ242" s="250"/>
      <c r="PZK242" s="250"/>
      <c r="PZL242" s="250"/>
      <c r="PZM242" s="250"/>
      <c r="PZN242" s="250"/>
      <c r="PZO242" s="250"/>
      <c r="PZP242" s="250"/>
      <c r="PZQ242" s="250"/>
      <c r="PZR242" s="250"/>
      <c r="PZS242" s="250"/>
      <c r="PZT242" s="250"/>
      <c r="PZU242" s="250"/>
      <c r="PZV242" s="250"/>
      <c r="PZW242" s="250"/>
      <c r="PZX242" s="250"/>
      <c r="PZY242" s="250"/>
      <c r="PZZ242" s="250"/>
      <c r="QAA242" s="250"/>
      <c r="QAB242" s="250"/>
      <c r="QAC242" s="250"/>
      <c r="QAD242" s="250"/>
      <c r="QAE242" s="250"/>
      <c r="QAF242" s="250"/>
      <c r="QAG242" s="250"/>
      <c r="QAH242" s="250"/>
      <c r="QAI242" s="250"/>
      <c r="QAJ242" s="250"/>
      <c r="QAK242" s="250"/>
      <c r="QAL242" s="250"/>
      <c r="QAM242" s="250"/>
      <c r="QAN242" s="250"/>
      <c r="QAO242" s="250"/>
      <c r="QAP242" s="250"/>
      <c r="QAQ242" s="250"/>
      <c r="QAR242" s="250"/>
      <c r="QAS242" s="250"/>
      <c r="QAT242" s="250"/>
      <c r="QAU242" s="250"/>
      <c r="QAV242" s="250"/>
      <c r="QAW242" s="250"/>
      <c r="QAX242" s="250"/>
      <c r="QAY242" s="250"/>
      <c r="QAZ242" s="250"/>
      <c r="QBA242" s="250"/>
      <c r="QBB242" s="250"/>
      <c r="QBC242" s="250"/>
      <c r="QBD242" s="250"/>
      <c r="QBE242" s="250"/>
      <c r="QBF242" s="250"/>
      <c r="QBG242" s="250"/>
      <c r="QBH242" s="250"/>
      <c r="QBI242" s="250"/>
      <c r="QBJ242" s="250"/>
      <c r="QBK242" s="250"/>
      <c r="QBL242" s="250"/>
      <c r="QBM242" s="250"/>
      <c r="QBN242" s="250"/>
      <c r="QBO242" s="250"/>
      <c r="QBP242" s="250"/>
      <c r="QBQ242" s="250"/>
      <c r="QBR242" s="250"/>
      <c r="QBS242" s="250"/>
      <c r="QBT242" s="250"/>
      <c r="QBU242" s="250"/>
      <c r="QBV242" s="250"/>
      <c r="QBW242" s="250"/>
      <c r="QBX242" s="250"/>
      <c r="QBY242" s="250"/>
      <c r="QBZ242" s="250"/>
      <c r="QCA242" s="250"/>
      <c r="QCB242" s="250"/>
      <c r="QCC242" s="250"/>
      <c r="QCD242" s="250"/>
      <c r="QCE242" s="250"/>
      <c r="QCF242" s="250"/>
      <c r="QCG242" s="250"/>
      <c r="QCH242" s="250"/>
      <c r="QCI242" s="250"/>
      <c r="QCJ242" s="250"/>
      <c r="QCK242" s="250"/>
      <c r="QCL242" s="250"/>
      <c r="QCM242" s="250"/>
      <c r="QCN242" s="250"/>
      <c r="QCO242" s="250"/>
      <c r="QCP242" s="250"/>
      <c r="QCQ242" s="250"/>
      <c r="QCR242" s="250"/>
      <c r="QCS242" s="250"/>
      <c r="QCT242" s="250"/>
      <c r="QCU242" s="250"/>
      <c r="QCV242" s="250"/>
      <c r="QCW242" s="250"/>
      <c r="QCX242" s="250"/>
      <c r="QCY242" s="250"/>
      <c r="QCZ242" s="250"/>
      <c r="QDA242" s="250"/>
      <c r="QDB242" s="250"/>
      <c r="QDC242" s="250"/>
      <c r="QDD242" s="250"/>
      <c r="QDE242" s="250"/>
      <c r="QDF242" s="250"/>
      <c r="QDG242" s="250"/>
      <c r="QDH242" s="250"/>
      <c r="QDI242" s="250"/>
      <c r="QDJ242" s="250"/>
      <c r="QDK242" s="250"/>
      <c r="QDL242" s="250"/>
      <c r="QDM242" s="250"/>
      <c r="QDN242" s="250"/>
      <c r="QDO242" s="250"/>
      <c r="QDP242" s="250"/>
      <c r="QDQ242" s="250"/>
      <c r="QDR242" s="250"/>
      <c r="QDS242" s="250"/>
      <c r="QDT242" s="250"/>
      <c r="QDU242" s="250"/>
      <c r="QDV242" s="250"/>
      <c r="QDW242" s="250"/>
      <c r="QDX242" s="250"/>
      <c r="QDY242" s="250"/>
      <c r="QDZ242" s="250"/>
      <c r="QEA242" s="250"/>
      <c r="QEB242" s="250"/>
      <c r="QEC242" s="250"/>
      <c r="QED242" s="250"/>
      <c r="QEE242" s="250"/>
      <c r="QEF242" s="250"/>
      <c r="QEG242" s="250"/>
      <c r="QEH242" s="250"/>
      <c r="QEI242" s="250"/>
      <c r="QEJ242" s="250"/>
      <c r="QEK242" s="250"/>
      <c r="QEL242" s="250"/>
      <c r="QEM242" s="250"/>
      <c r="QEN242" s="250"/>
      <c r="QEO242" s="250"/>
      <c r="QEP242" s="250"/>
      <c r="QEQ242" s="250"/>
      <c r="QER242" s="250"/>
      <c r="QES242" s="250"/>
      <c r="QET242" s="250"/>
      <c r="QEU242" s="250"/>
      <c r="QEV242" s="250"/>
      <c r="QEW242" s="250"/>
      <c r="QEX242" s="250"/>
      <c r="QEY242" s="250"/>
      <c r="QEZ242" s="250"/>
      <c r="QFA242" s="250"/>
      <c r="QFB242" s="250"/>
      <c r="QFC242" s="250"/>
      <c r="QFD242" s="250"/>
      <c r="QFE242" s="250"/>
      <c r="QFF242" s="250"/>
      <c r="QFG242" s="250"/>
      <c r="QFH242" s="250"/>
      <c r="QFI242" s="250"/>
      <c r="QFJ242" s="250"/>
      <c r="QFK242" s="250"/>
      <c r="QFL242" s="250"/>
      <c r="QFM242" s="250"/>
      <c r="QFN242" s="250"/>
      <c r="QFO242" s="250"/>
      <c r="QFP242" s="250"/>
      <c r="QFQ242" s="250"/>
      <c r="QFR242" s="250"/>
      <c r="QFS242" s="250"/>
      <c r="QFT242" s="250"/>
      <c r="QFU242" s="250"/>
      <c r="QFV242" s="250"/>
      <c r="QFW242" s="250"/>
      <c r="QFX242" s="250"/>
      <c r="QFY242" s="250"/>
      <c r="QFZ242" s="250"/>
      <c r="QGA242" s="250"/>
      <c r="QGB242" s="250"/>
      <c r="QGC242" s="250"/>
      <c r="QGD242" s="250"/>
      <c r="QGE242" s="250"/>
      <c r="QGF242" s="250"/>
      <c r="QGG242" s="250"/>
      <c r="QGH242" s="250"/>
      <c r="QGI242" s="250"/>
      <c r="QGJ242" s="250"/>
      <c r="QGK242" s="250"/>
      <c r="QGL242" s="250"/>
      <c r="QGM242" s="250"/>
      <c r="QGN242" s="250"/>
      <c r="QGO242" s="250"/>
      <c r="QGP242" s="250"/>
      <c r="QGQ242" s="250"/>
      <c r="QGR242" s="250"/>
      <c r="QGS242" s="250"/>
      <c r="QGT242" s="250"/>
      <c r="QGU242" s="250"/>
      <c r="QGV242" s="250"/>
      <c r="QGW242" s="250"/>
      <c r="QGX242" s="250"/>
      <c r="QGY242" s="250"/>
      <c r="QGZ242" s="250"/>
      <c r="QHA242" s="250"/>
      <c r="QHB242" s="250"/>
      <c r="QHC242" s="250"/>
      <c r="QHD242" s="250"/>
      <c r="QHE242" s="250"/>
      <c r="QHF242" s="250"/>
      <c r="QHG242" s="250"/>
      <c r="QHH242" s="250"/>
      <c r="QHI242" s="250"/>
      <c r="QHJ242" s="250"/>
      <c r="QHK242" s="250"/>
      <c r="QHL242" s="250"/>
      <c r="QHM242" s="250"/>
      <c r="QHN242" s="250"/>
      <c r="QHO242" s="250"/>
      <c r="QHP242" s="250"/>
      <c r="QHQ242" s="250"/>
      <c r="QHR242" s="250"/>
      <c r="QHS242" s="250"/>
      <c r="QHT242" s="250"/>
      <c r="QHU242" s="250"/>
      <c r="QHV242" s="250"/>
      <c r="QHW242" s="250"/>
      <c r="QHX242" s="250"/>
      <c r="QHY242" s="250"/>
      <c r="QHZ242" s="250"/>
      <c r="QIA242" s="250"/>
      <c r="QIB242" s="250"/>
      <c r="QIC242" s="250"/>
      <c r="QID242" s="250"/>
      <c r="QIE242" s="250"/>
      <c r="QIF242" s="250"/>
      <c r="QIG242" s="250"/>
      <c r="QIH242" s="250"/>
      <c r="QII242" s="250"/>
      <c r="QIJ242" s="250"/>
      <c r="QIK242" s="250"/>
      <c r="QIL242" s="250"/>
      <c r="QIM242" s="250"/>
      <c r="QIN242" s="250"/>
      <c r="QIO242" s="250"/>
      <c r="QIP242" s="250"/>
      <c r="QIQ242" s="250"/>
      <c r="QIR242" s="250"/>
      <c r="QIS242" s="250"/>
      <c r="QIT242" s="250"/>
      <c r="QIU242" s="250"/>
      <c r="QIV242" s="250"/>
      <c r="QIW242" s="250"/>
      <c r="QIX242" s="250"/>
      <c r="QIY242" s="250"/>
      <c r="QIZ242" s="250"/>
      <c r="QJA242" s="250"/>
      <c r="QJB242" s="250"/>
      <c r="QJC242" s="250"/>
      <c r="QJD242" s="250"/>
      <c r="QJE242" s="250"/>
      <c r="QJF242" s="250"/>
      <c r="QJG242" s="250"/>
      <c r="QJH242" s="250"/>
      <c r="QJI242" s="250"/>
      <c r="QJJ242" s="250"/>
      <c r="QJK242" s="250"/>
      <c r="QJL242" s="250"/>
      <c r="QJM242" s="250"/>
      <c r="QJN242" s="250"/>
      <c r="QJO242" s="250"/>
      <c r="QJP242" s="250"/>
      <c r="QJQ242" s="250"/>
      <c r="QJR242" s="250"/>
      <c r="QJS242" s="250"/>
      <c r="QJT242" s="250"/>
      <c r="QJU242" s="250"/>
      <c r="QJV242" s="250"/>
      <c r="QJW242" s="250"/>
      <c r="QJX242" s="250"/>
      <c r="QJY242" s="250"/>
      <c r="QJZ242" s="250"/>
      <c r="QKA242" s="250"/>
      <c r="QKB242" s="250"/>
      <c r="QKC242" s="250"/>
      <c r="QKD242" s="250"/>
      <c r="QKE242" s="250"/>
      <c r="QKF242" s="250"/>
      <c r="QKG242" s="250"/>
      <c r="QKH242" s="250"/>
      <c r="QKI242" s="250"/>
      <c r="QKJ242" s="250"/>
      <c r="QKK242" s="250"/>
      <c r="QKL242" s="250"/>
      <c r="QKM242" s="250"/>
      <c r="QKN242" s="250"/>
      <c r="QKO242" s="250"/>
      <c r="QKP242" s="250"/>
      <c r="QKQ242" s="250"/>
      <c r="QKR242" s="250"/>
      <c r="QKS242" s="250"/>
      <c r="QKT242" s="250"/>
      <c r="QKU242" s="250"/>
      <c r="QKV242" s="250"/>
      <c r="QKW242" s="250"/>
      <c r="QKX242" s="250"/>
      <c r="QKY242" s="250"/>
      <c r="QKZ242" s="250"/>
      <c r="QLA242" s="250"/>
      <c r="QLB242" s="250"/>
      <c r="QLC242" s="250"/>
      <c r="QLD242" s="250"/>
      <c r="QLE242" s="250"/>
      <c r="QLF242" s="250"/>
      <c r="QLG242" s="250"/>
      <c r="QLH242" s="250"/>
      <c r="QLI242" s="250"/>
      <c r="QLJ242" s="250"/>
      <c r="QLK242" s="250"/>
      <c r="QLL242" s="250"/>
      <c r="QLM242" s="250"/>
      <c r="QLN242" s="250"/>
      <c r="QLO242" s="250"/>
      <c r="QLP242" s="250"/>
      <c r="QLQ242" s="250"/>
      <c r="QLR242" s="250"/>
      <c r="QLS242" s="250"/>
      <c r="QLT242" s="250"/>
      <c r="QLU242" s="250"/>
      <c r="QLV242" s="250"/>
      <c r="QLW242" s="250"/>
      <c r="QLX242" s="250"/>
      <c r="QLY242" s="250"/>
      <c r="QLZ242" s="250"/>
      <c r="QMA242" s="250"/>
      <c r="QMB242" s="250"/>
      <c r="QMC242" s="250"/>
      <c r="QMD242" s="250"/>
      <c r="QME242" s="250"/>
      <c r="QMF242" s="250"/>
      <c r="QMG242" s="250"/>
      <c r="QMH242" s="250"/>
      <c r="QMI242" s="250"/>
      <c r="QMJ242" s="250"/>
      <c r="QMK242" s="250"/>
      <c r="QML242" s="250"/>
      <c r="QMM242" s="250"/>
      <c r="QMN242" s="250"/>
      <c r="QMO242" s="250"/>
      <c r="QMP242" s="250"/>
      <c r="QMQ242" s="250"/>
      <c r="QMR242" s="250"/>
      <c r="QMS242" s="250"/>
      <c r="QMT242" s="250"/>
      <c r="QMU242" s="250"/>
      <c r="QMV242" s="250"/>
      <c r="QMW242" s="250"/>
      <c r="QMX242" s="250"/>
      <c r="QMY242" s="250"/>
      <c r="QMZ242" s="250"/>
      <c r="QNA242" s="250"/>
      <c r="QNB242" s="250"/>
      <c r="QNC242" s="250"/>
      <c r="QND242" s="250"/>
      <c r="QNE242" s="250"/>
      <c r="QNF242" s="250"/>
      <c r="QNG242" s="250"/>
      <c r="QNH242" s="250"/>
      <c r="QNI242" s="250"/>
      <c r="QNJ242" s="250"/>
      <c r="QNK242" s="250"/>
      <c r="QNL242" s="250"/>
      <c r="QNM242" s="250"/>
      <c r="QNN242" s="250"/>
      <c r="QNO242" s="250"/>
      <c r="QNP242" s="250"/>
      <c r="QNQ242" s="250"/>
      <c r="QNR242" s="250"/>
      <c r="QNS242" s="250"/>
      <c r="QNT242" s="250"/>
      <c r="QNU242" s="250"/>
      <c r="QNV242" s="250"/>
      <c r="QNW242" s="250"/>
      <c r="QNX242" s="250"/>
      <c r="QNY242" s="250"/>
      <c r="QNZ242" s="250"/>
      <c r="QOA242" s="250"/>
      <c r="QOB242" s="250"/>
      <c r="QOC242" s="250"/>
      <c r="QOD242" s="250"/>
      <c r="QOE242" s="250"/>
      <c r="QOF242" s="250"/>
      <c r="QOG242" s="250"/>
      <c r="QOH242" s="250"/>
      <c r="QOI242" s="250"/>
      <c r="QOJ242" s="250"/>
      <c r="QOK242" s="250"/>
      <c r="QOL242" s="250"/>
      <c r="QOM242" s="250"/>
      <c r="QON242" s="250"/>
      <c r="QOO242" s="250"/>
      <c r="QOP242" s="250"/>
      <c r="QOQ242" s="250"/>
      <c r="QOR242" s="250"/>
      <c r="QOS242" s="250"/>
      <c r="QOT242" s="250"/>
      <c r="QOU242" s="250"/>
      <c r="QOV242" s="250"/>
      <c r="QOW242" s="250"/>
      <c r="QOX242" s="250"/>
      <c r="QOY242" s="250"/>
      <c r="QOZ242" s="250"/>
      <c r="QPA242" s="250"/>
      <c r="QPB242" s="250"/>
      <c r="QPC242" s="250"/>
      <c r="QPD242" s="250"/>
      <c r="QPE242" s="250"/>
      <c r="QPF242" s="250"/>
      <c r="QPG242" s="250"/>
      <c r="QPH242" s="250"/>
      <c r="QPI242" s="250"/>
      <c r="QPJ242" s="250"/>
      <c r="QPK242" s="250"/>
      <c r="QPL242" s="250"/>
      <c r="QPM242" s="250"/>
      <c r="QPN242" s="250"/>
      <c r="QPO242" s="250"/>
      <c r="QPP242" s="250"/>
      <c r="QPQ242" s="250"/>
      <c r="QPR242" s="250"/>
      <c r="QPS242" s="250"/>
      <c r="QPT242" s="250"/>
      <c r="QPU242" s="250"/>
      <c r="QPV242" s="250"/>
      <c r="QPW242" s="250"/>
      <c r="QPX242" s="250"/>
      <c r="QPY242" s="250"/>
      <c r="QPZ242" s="250"/>
      <c r="QQA242" s="250"/>
      <c r="QQB242" s="250"/>
      <c r="QQC242" s="250"/>
      <c r="QQD242" s="250"/>
      <c r="QQE242" s="250"/>
      <c r="QQF242" s="250"/>
      <c r="QQG242" s="250"/>
      <c r="QQH242" s="250"/>
      <c r="QQI242" s="250"/>
      <c r="QQJ242" s="250"/>
      <c r="QQK242" s="250"/>
      <c r="QQL242" s="250"/>
      <c r="QQM242" s="250"/>
      <c r="QQN242" s="250"/>
      <c r="QQO242" s="250"/>
      <c r="QQP242" s="250"/>
      <c r="QQQ242" s="250"/>
      <c r="QQR242" s="250"/>
      <c r="QQS242" s="250"/>
      <c r="QQT242" s="250"/>
      <c r="QQU242" s="250"/>
      <c r="QQV242" s="250"/>
      <c r="QQW242" s="250"/>
      <c r="QQX242" s="250"/>
      <c r="QQY242" s="250"/>
      <c r="QQZ242" s="250"/>
      <c r="QRA242" s="250"/>
      <c r="QRB242" s="250"/>
      <c r="QRC242" s="250"/>
      <c r="QRD242" s="250"/>
      <c r="QRE242" s="250"/>
      <c r="QRF242" s="250"/>
      <c r="QRG242" s="250"/>
      <c r="QRH242" s="250"/>
      <c r="QRI242" s="250"/>
      <c r="QRJ242" s="250"/>
      <c r="QRK242" s="250"/>
      <c r="QRL242" s="250"/>
      <c r="QRM242" s="250"/>
      <c r="QRN242" s="250"/>
      <c r="QRO242" s="250"/>
      <c r="QRP242" s="250"/>
      <c r="QRQ242" s="250"/>
      <c r="QRR242" s="250"/>
      <c r="QRS242" s="250"/>
      <c r="QRT242" s="250"/>
      <c r="QRU242" s="250"/>
      <c r="QRV242" s="250"/>
      <c r="QRW242" s="250"/>
      <c r="QRX242" s="250"/>
      <c r="QRY242" s="250"/>
      <c r="QRZ242" s="250"/>
      <c r="QSA242" s="250"/>
      <c r="QSB242" s="250"/>
      <c r="QSC242" s="250"/>
      <c r="QSD242" s="250"/>
      <c r="QSE242" s="250"/>
      <c r="QSF242" s="250"/>
      <c r="QSG242" s="250"/>
      <c r="QSH242" s="250"/>
      <c r="QSI242" s="250"/>
      <c r="QSJ242" s="250"/>
      <c r="QSK242" s="250"/>
      <c r="QSL242" s="250"/>
      <c r="QSM242" s="250"/>
      <c r="QSN242" s="250"/>
      <c r="QSO242" s="250"/>
      <c r="QSP242" s="250"/>
      <c r="QSQ242" s="250"/>
      <c r="QSR242" s="250"/>
      <c r="QSS242" s="250"/>
      <c r="QST242" s="250"/>
      <c r="QSU242" s="250"/>
      <c r="QSV242" s="250"/>
      <c r="QSW242" s="250"/>
      <c r="QSX242" s="250"/>
      <c r="QSY242" s="250"/>
      <c r="QSZ242" s="250"/>
      <c r="QTA242" s="250"/>
      <c r="QTB242" s="250"/>
      <c r="QTC242" s="250"/>
      <c r="QTD242" s="250"/>
      <c r="QTE242" s="250"/>
      <c r="QTF242" s="250"/>
      <c r="QTG242" s="250"/>
      <c r="QTH242" s="250"/>
      <c r="QTI242" s="250"/>
      <c r="QTJ242" s="250"/>
      <c r="QTK242" s="250"/>
      <c r="QTL242" s="250"/>
      <c r="QTM242" s="250"/>
      <c r="QTN242" s="250"/>
      <c r="QTO242" s="250"/>
      <c r="QTP242" s="250"/>
      <c r="QTQ242" s="250"/>
      <c r="QTR242" s="250"/>
      <c r="QTS242" s="250"/>
      <c r="QTT242" s="250"/>
      <c r="QTU242" s="250"/>
      <c r="QTV242" s="250"/>
      <c r="QTW242" s="250"/>
      <c r="QTX242" s="250"/>
      <c r="QTY242" s="250"/>
      <c r="QTZ242" s="250"/>
      <c r="QUA242" s="250"/>
      <c r="QUB242" s="250"/>
      <c r="QUC242" s="250"/>
      <c r="QUD242" s="250"/>
      <c r="QUE242" s="250"/>
      <c r="QUF242" s="250"/>
      <c r="QUG242" s="250"/>
      <c r="QUH242" s="250"/>
      <c r="QUI242" s="250"/>
      <c r="QUJ242" s="250"/>
      <c r="QUK242" s="250"/>
      <c r="QUL242" s="250"/>
      <c r="QUM242" s="250"/>
      <c r="QUN242" s="250"/>
      <c r="QUO242" s="250"/>
      <c r="QUP242" s="250"/>
      <c r="QUQ242" s="250"/>
      <c r="QUR242" s="250"/>
      <c r="QUS242" s="250"/>
      <c r="QUT242" s="250"/>
      <c r="QUU242" s="250"/>
      <c r="QUV242" s="250"/>
      <c r="QUW242" s="250"/>
      <c r="QUX242" s="250"/>
      <c r="QUY242" s="250"/>
      <c r="QUZ242" s="250"/>
      <c r="QVA242" s="250"/>
      <c r="QVB242" s="250"/>
      <c r="QVC242" s="250"/>
      <c r="QVD242" s="250"/>
      <c r="QVE242" s="250"/>
      <c r="QVF242" s="250"/>
      <c r="QVG242" s="250"/>
      <c r="QVH242" s="250"/>
      <c r="QVI242" s="250"/>
      <c r="QVJ242" s="250"/>
      <c r="QVK242" s="250"/>
      <c r="QVL242" s="250"/>
      <c r="QVM242" s="250"/>
      <c r="QVN242" s="250"/>
      <c r="QVO242" s="250"/>
      <c r="QVP242" s="250"/>
      <c r="QVQ242" s="250"/>
      <c r="QVR242" s="250"/>
      <c r="QVS242" s="250"/>
      <c r="QVT242" s="250"/>
      <c r="QVU242" s="250"/>
      <c r="QVV242" s="250"/>
      <c r="QVW242" s="250"/>
      <c r="QVX242" s="250"/>
      <c r="QVY242" s="250"/>
      <c r="QVZ242" s="250"/>
      <c r="QWA242" s="250"/>
      <c r="QWB242" s="250"/>
      <c r="QWC242" s="250"/>
      <c r="QWD242" s="250"/>
      <c r="QWE242" s="250"/>
      <c r="QWF242" s="250"/>
      <c r="QWG242" s="250"/>
      <c r="QWH242" s="250"/>
      <c r="QWI242" s="250"/>
      <c r="QWJ242" s="250"/>
      <c r="QWK242" s="250"/>
      <c r="QWL242" s="250"/>
      <c r="QWM242" s="250"/>
      <c r="QWN242" s="250"/>
      <c r="QWO242" s="250"/>
      <c r="QWP242" s="250"/>
      <c r="QWQ242" s="250"/>
      <c r="QWR242" s="250"/>
      <c r="QWS242" s="250"/>
      <c r="QWT242" s="250"/>
      <c r="QWU242" s="250"/>
      <c r="QWV242" s="250"/>
      <c r="QWW242" s="250"/>
      <c r="QWX242" s="250"/>
      <c r="QWY242" s="250"/>
      <c r="QWZ242" s="250"/>
      <c r="QXA242" s="250"/>
      <c r="QXB242" s="250"/>
      <c r="QXC242" s="250"/>
      <c r="QXD242" s="250"/>
      <c r="QXE242" s="250"/>
      <c r="QXF242" s="250"/>
      <c r="QXG242" s="250"/>
      <c r="QXH242" s="250"/>
      <c r="QXI242" s="250"/>
      <c r="QXJ242" s="250"/>
      <c r="QXK242" s="250"/>
      <c r="QXL242" s="250"/>
      <c r="QXM242" s="250"/>
      <c r="QXN242" s="250"/>
      <c r="QXO242" s="250"/>
      <c r="QXP242" s="250"/>
      <c r="QXQ242" s="250"/>
      <c r="QXR242" s="250"/>
      <c r="QXS242" s="250"/>
      <c r="QXT242" s="250"/>
      <c r="QXU242" s="250"/>
      <c r="QXV242" s="250"/>
      <c r="QXW242" s="250"/>
      <c r="QXX242" s="250"/>
      <c r="QXY242" s="250"/>
      <c r="QXZ242" s="250"/>
      <c r="QYA242" s="250"/>
      <c r="QYB242" s="250"/>
      <c r="QYC242" s="250"/>
      <c r="QYD242" s="250"/>
      <c r="QYE242" s="250"/>
      <c r="QYF242" s="250"/>
      <c r="QYG242" s="250"/>
      <c r="QYH242" s="250"/>
      <c r="QYI242" s="250"/>
      <c r="QYJ242" s="250"/>
      <c r="QYK242" s="250"/>
      <c r="QYL242" s="250"/>
      <c r="QYM242" s="250"/>
      <c r="QYN242" s="250"/>
      <c r="QYO242" s="250"/>
      <c r="QYP242" s="250"/>
      <c r="QYQ242" s="250"/>
      <c r="QYR242" s="250"/>
      <c r="QYS242" s="250"/>
      <c r="QYT242" s="250"/>
      <c r="QYU242" s="250"/>
      <c r="QYV242" s="250"/>
      <c r="QYW242" s="250"/>
      <c r="QYX242" s="250"/>
      <c r="QYY242" s="250"/>
      <c r="QYZ242" s="250"/>
      <c r="QZA242" s="250"/>
      <c r="QZB242" s="250"/>
      <c r="QZC242" s="250"/>
      <c r="QZD242" s="250"/>
      <c r="QZE242" s="250"/>
      <c r="QZF242" s="250"/>
      <c r="QZG242" s="250"/>
      <c r="QZH242" s="250"/>
      <c r="QZI242" s="250"/>
      <c r="QZJ242" s="250"/>
      <c r="QZK242" s="250"/>
      <c r="QZL242" s="250"/>
      <c r="QZM242" s="250"/>
      <c r="QZN242" s="250"/>
      <c r="QZO242" s="250"/>
      <c r="QZP242" s="250"/>
      <c r="QZQ242" s="250"/>
      <c r="QZR242" s="250"/>
      <c r="QZS242" s="250"/>
      <c r="QZT242" s="250"/>
      <c r="QZU242" s="250"/>
      <c r="QZV242" s="250"/>
      <c r="QZW242" s="250"/>
      <c r="QZX242" s="250"/>
      <c r="QZY242" s="250"/>
      <c r="QZZ242" s="250"/>
      <c r="RAA242" s="250"/>
      <c r="RAB242" s="250"/>
      <c r="RAC242" s="250"/>
      <c r="RAD242" s="250"/>
      <c r="RAE242" s="250"/>
      <c r="RAF242" s="250"/>
      <c r="RAG242" s="250"/>
      <c r="RAH242" s="250"/>
      <c r="RAI242" s="250"/>
      <c r="RAJ242" s="250"/>
      <c r="RAK242" s="250"/>
      <c r="RAL242" s="250"/>
      <c r="RAM242" s="250"/>
      <c r="RAN242" s="250"/>
      <c r="RAO242" s="250"/>
      <c r="RAP242" s="250"/>
      <c r="RAQ242" s="250"/>
      <c r="RAR242" s="250"/>
      <c r="RAS242" s="250"/>
      <c r="RAT242" s="250"/>
      <c r="RAU242" s="250"/>
      <c r="RAV242" s="250"/>
      <c r="RAW242" s="250"/>
      <c r="RAX242" s="250"/>
      <c r="RAY242" s="250"/>
      <c r="RAZ242" s="250"/>
      <c r="RBA242" s="250"/>
      <c r="RBB242" s="250"/>
      <c r="RBC242" s="250"/>
      <c r="RBD242" s="250"/>
      <c r="RBE242" s="250"/>
      <c r="RBF242" s="250"/>
      <c r="RBG242" s="250"/>
      <c r="RBH242" s="250"/>
      <c r="RBI242" s="250"/>
      <c r="RBJ242" s="250"/>
      <c r="RBK242" s="250"/>
      <c r="RBL242" s="250"/>
      <c r="RBM242" s="250"/>
      <c r="RBN242" s="250"/>
      <c r="RBO242" s="250"/>
      <c r="RBP242" s="250"/>
      <c r="RBQ242" s="250"/>
      <c r="RBR242" s="250"/>
      <c r="RBS242" s="250"/>
      <c r="RBT242" s="250"/>
      <c r="RBU242" s="250"/>
      <c r="RBV242" s="250"/>
      <c r="RBW242" s="250"/>
      <c r="RBX242" s="250"/>
      <c r="RBY242" s="250"/>
      <c r="RBZ242" s="250"/>
      <c r="RCA242" s="250"/>
      <c r="RCB242" s="250"/>
      <c r="RCC242" s="250"/>
      <c r="RCD242" s="250"/>
      <c r="RCE242" s="250"/>
      <c r="RCF242" s="250"/>
      <c r="RCG242" s="250"/>
      <c r="RCH242" s="250"/>
      <c r="RCI242" s="250"/>
      <c r="RCJ242" s="250"/>
      <c r="RCK242" s="250"/>
      <c r="RCL242" s="250"/>
      <c r="RCM242" s="250"/>
      <c r="RCN242" s="250"/>
      <c r="RCO242" s="250"/>
      <c r="RCP242" s="250"/>
      <c r="RCQ242" s="250"/>
      <c r="RCR242" s="250"/>
      <c r="RCS242" s="250"/>
      <c r="RCT242" s="250"/>
      <c r="RCU242" s="250"/>
      <c r="RCV242" s="250"/>
      <c r="RCW242" s="250"/>
      <c r="RCX242" s="250"/>
      <c r="RCY242" s="250"/>
      <c r="RCZ242" s="250"/>
      <c r="RDA242" s="250"/>
      <c r="RDB242" s="250"/>
      <c r="RDC242" s="250"/>
      <c r="RDD242" s="250"/>
      <c r="RDE242" s="250"/>
      <c r="RDF242" s="250"/>
      <c r="RDG242" s="250"/>
      <c r="RDH242" s="250"/>
      <c r="RDI242" s="250"/>
      <c r="RDJ242" s="250"/>
      <c r="RDK242" s="250"/>
      <c r="RDL242" s="250"/>
      <c r="RDM242" s="250"/>
      <c r="RDN242" s="250"/>
      <c r="RDO242" s="250"/>
      <c r="RDP242" s="250"/>
      <c r="RDQ242" s="250"/>
      <c r="RDR242" s="250"/>
      <c r="RDS242" s="250"/>
      <c r="RDT242" s="250"/>
      <c r="RDU242" s="250"/>
      <c r="RDV242" s="250"/>
      <c r="RDW242" s="250"/>
      <c r="RDX242" s="250"/>
      <c r="RDY242" s="250"/>
      <c r="RDZ242" s="250"/>
      <c r="REA242" s="250"/>
      <c r="REB242" s="250"/>
      <c r="REC242" s="250"/>
      <c r="RED242" s="250"/>
      <c r="REE242" s="250"/>
      <c r="REF242" s="250"/>
      <c r="REG242" s="250"/>
      <c r="REH242" s="250"/>
      <c r="REI242" s="250"/>
      <c r="REJ242" s="250"/>
      <c r="REK242" s="250"/>
      <c r="REL242" s="250"/>
      <c r="REM242" s="250"/>
      <c r="REN242" s="250"/>
      <c r="REO242" s="250"/>
      <c r="REP242" s="250"/>
      <c r="REQ242" s="250"/>
      <c r="RER242" s="250"/>
      <c r="RES242" s="250"/>
      <c r="RET242" s="250"/>
      <c r="REU242" s="250"/>
      <c r="REV242" s="250"/>
      <c r="REW242" s="250"/>
      <c r="REX242" s="250"/>
      <c r="REY242" s="250"/>
      <c r="REZ242" s="250"/>
      <c r="RFA242" s="250"/>
      <c r="RFB242" s="250"/>
      <c r="RFC242" s="250"/>
      <c r="RFD242" s="250"/>
      <c r="RFE242" s="250"/>
      <c r="RFF242" s="250"/>
      <c r="RFG242" s="250"/>
      <c r="RFH242" s="250"/>
      <c r="RFI242" s="250"/>
      <c r="RFJ242" s="250"/>
      <c r="RFK242" s="250"/>
      <c r="RFL242" s="250"/>
      <c r="RFM242" s="250"/>
      <c r="RFN242" s="250"/>
      <c r="RFO242" s="250"/>
      <c r="RFP242" s="250"/>
      <c r="RFQ242" s="250"/>
      <c r="RFR242" s="250"/>
      <c r="RFS242" s="250"/>
      <c r="RFT242" s="250"/>
      <c r="RFU242" s="250"/>
      <c r="RFV242" s="250"/>
      <c r="RFW242" s="250"/>
      <c r="RFX242" s="250"/>
      <c r="RFY242" s="250"/>
      <c r="RFZ242" s="250"/>
      <c r="RGA242" s="250"/>
      <c r="RGB242" s="250"/>
      <c r="RGC242" s="250"/>
      <c r="RGD242" s="250"/>
      <c r="RGE242" s="250"/>
      <c r="RGF242" s="250"/>
      <c r="RGG242" s="250"/>
      <c r="RGH242" s="250"/>
      <c r="RGI242" s="250"/>
      <c r="RGJ242" s="250"/>
      <c r="RGK242" s="250"/>
      <c r="RGL242" s="250"/>
      <c r="RGM242" s="250"/>
      <c r="RGN242" s="250"/>
      <c r="RGO242" s="250"/>
      <c r="RGP242" s="250"/>
      <c r="RGQ242" s="250"/>
      <c r="RGR242" s="250"/>
      <c r="RGS242" s="250"/>
      <c r="RGT242" s="250"/>
      <c r="RGU242" s="250"/>
      <c r="RGV242" s="250"/>
      <c r="RGW242" s="250"/>
      <c r="RGX242" s="250"/>
      <c r="RGY242" s="250"/>
      <c r="RGZ242" s="250"/>
      <c r="RHA242" s="250"/>
      <c r="RHB242" s="250"/>
      <c r="RHC242" s="250"/>
      <c r="RHD242" s="250"/>
      <c r="RHE242" s="250"/>
      <c r="RHF242" s="250"/>
      <c r="RHG242" s="250"/>
      <c r="RHH242" s="250"/>
      <c r="RHI242" s="250"/>
      <c r="RHJ242" s="250"/>
      <c r="RHK242" s="250"/>
      <c r="RHL242" s="250"/>
      <c r="RHM242" s="250"/>
      <c r="RHN242" s="250"/>
      <c r="RHO242" s="250"/>
      <c r="RHP242" s="250"/>
      <c r="RHQ242" s="250"/>
      <c r="RHR242" s="250"/>
      <c r="RHS242" s="250"/>
      <c r="RHT242" s="250"/>
      <c r="RHU242" s="250"/>
      <c r="RHV242" s="250"/>
      <c r="RHW242" s="250"/>
      <c r="RHX242" s="250"/>
      <c r="RHY242" s="250"/>
      <c r="RHZ242" s="250"/>
      <c r="RIA242" s="250"/>
      <c r="RIB242" s="250"/>
      <c r="RIC242" s="250"/>
      <c r="RID242" s="250"/>
      <c r="RIE242" s="250"/>
      <c r="RIF242" s="250"/>
      <c r="RIG242" s="250"/>
      <c r="RIH242" s="250"/>
      <c r="RII242" s="250"/>
      <c r="RIJ242" s="250"/>
      <c r="RIK242" s="250"/>
      <c r="RIL242" s="250"/>
      <c r="RIM242" s="250"/>
      <c r="RIN242" s="250"/>
      <c r="RIO242" s="250"/>
      <c r="RIP242" s="250"/>
      <c r="RIQ242" s="250"/>
      <c r="RIR242" s="250"/>
      <c r="RIS242" s="250"/>
      <c r="RIT242" s="250"/>
      <c r="RIU242" s="250"/>
      <c r="RIV242" s="250"/>
      <c r="RIW242" s="250"/>
      <c r="RIX242" s="250"/>
      <c r="RIY242" s="250"/>
      <c r="RIZ242" s="250"/>
      <c r="RJA242" s="250"/>
      <c r="RJB242" s="250"/>
      <c r="RJC242" s="250"/>
      <c r="RJD242" s="250"/>
      <c r="RJE242" s="250"/>
      <c r="RJF242" s="250"/>
      <c r="RJG242" s="250"/>
      <c r="RJH242" s="250"/>
      <c r="RJI242" s="250"/>
      <c r="RJJ242" s="250"/>
      <c r="RJK242" s="250"/>
      <c r="RJL242" s="250"/>
      <c r="RJM242" s="250"/>
      <c r="RJN242" s="250"/>
      <c r="RJO242" s="250"/>
      <c r="RJP242" s="250"/>
      <c r="RJQ242" s="250"/>
      <c r="RJR242" s="250"/>
      <c r="RJS242" s="250"/>
      <c r="RJT242" s="250"/>
      <c r="RJU242" s="250"/>
      <c r="RJV242" s="250"/>
      <c r="RJW242" s="250"/>
      <c r="RJX242" s="250"/>
      <c r="RJY242" s="250"/>
      <c r="RJZ242" s="250"/>
      <c r="RKA242" s="250"/>
      <c r="RKB242" s="250"/>
      <c r="RKC242" s="250"/>
      <c r="RKD242" s="250"/>
      <c r="RKE242" s="250"/>
      <c r="RKF242" s="250"/>
      <c r="RKG242" s="250"/>
      <c r="RKH242" s="250"/>
      <c r="RKI242" s="250"/>
      <c r="RKJ242" s="250"/>
      <c r="RKK242" s="250"/>
      <c r="RKL242" s="250"/>
      <c r="RKM242" s="250"/>
      <c r="RKN242" s="250"/>
      <c r="RKO242" s="250"/>
      <c r="RKP242" s="250"/>
      <c r="RKQ242" s="250"/>
      <c r="RKR242" s="250"/>
      <c r="RKS242" s="250"/>
      <c r="RKT242" s="250"/>
      <c r="RKU242" s="250"/>
      <c r="RKV242" s="250"/>
      <c r="RKW242" s="250"/>
      <c r="RKX242" s="250"/>
      <c r="RKY242" s="250"/>
      <c r="RKZ242" s="250"/>
      <c r="RLA242" s="250"/>
      <c r="RLB242" s="250"/>
      <c r="RLC242" s="250"/>
      <c r="RLD242" s="250"/>
      <c r="RLE242" s="250"/>
      <c r="RLF242" s="250"/>
      <c r="RLG242" s="250"/>
      <c r="RLH242" s="250"/>
      <c r="RLI242" s="250"/>
      <c r="RLJ242" s="250"/>
      <c r="RLK242" s="250"/>
      <c r="RLL242" s="250"/>
      <c r="RLM242" s="250"/>
      <c r="RLN242" s="250"/>
      <c r="RLO242" s="250"/>
      <c r="RLP242" s="250"/>
      <c r="RLQ242" s="250"/>
      <c r="RLR242" s="250"/>
      <c r="RLS242" s="250"/>
      <c r="RLT242" s="250"/>
      <c r="RLU242" s="250"/>
      <c r="RLV242" s="250"/>
      <c r="RLW242" s="250"/>
      <c r="RLX242" s="250"/>
      <c r="RLY242" s="250"/>
      <c r="RLZ242" s="250"/>
      <c r="RMA242" s="250"/>
      <c r="RMB242" s="250"/>
      <c r="RMC242" s="250"/>
      <c r="RMD242" s="250"/>
      <c r="RME242" s="250"/>
      <c r="RMF242" s="250"/>
      <c r="RMG242" s="250"/>
      <c r="RMH242" s="250"/>
      <c r="RMI242" s="250"/>
      <c r="RMJ242" s="250"/>
      <c r="RMK242" s="250"/>
      <c r="RML242" s="250"/>
      <c r="RMM242" s="250"/>
      <c r="RMN242" s="250"/>
      <c r="RMO242" s="250"/>
      <c r="RMP242" s="250"/>
      <c r="RMQ242" s="250"/>
      <c r="RMR242" s="250"/>
      <c r="RMS242" s="250"/>
      <c r="RMT242" s="250"/>
      <c r="RMU242" s="250"/>
      <c r="RMV242" s="250"/>
      <c r="RMW242" s="250"/>
      <c r="RMX242" s="250"/>
      <c r="RMY242" s="250"/>
      <c r="RMZ242" s="250"/>
      <c r="RNA242" s="250"/>
      <c r="RNB242" s="250"/>
      <c r="RNC242" s="250"/>
      <c r="RND242" s="250"/>
      <c r="RNE242" s="250"/>
      <c r="RNF242" s="250"/>
      <c r="RNG242" s="250"/>
      <c r="RNH242" s="250"/>
      <c r="RNI242" s="250"/>
      <c r="RNJ242" s="250"/>
      <c r="RNK242" s="250"/>
      <c r="RNL242" s="250"/>
      <c r="RNM242" s="250"/>
      <c r="RNN242" s="250"/>
      <c r="RNO242" s="250"/>
      <c r="RNP242" s="250"/>
      <c r="RNQ242" s="250"/>
      <c r="RNR242" s="250"/>
      <c r="RNS242" s="250"/>
      <c r="RNT242" s="250"/>
      <c r="RNU242" s="250"/>
      <c r="RNV242" s="250"/>
      <c r="RNW242" s="250"/>
      <c r="RNX242" s="250"/>
      <c r="RNY242" s="250"/>
      <c r="RNZ242" s="250"/>
      <c r="ROA242" s="250"/>
      <c r="ROB242" s="250"/>
      <c r="ROC242" s="250"/>
      <c r="ROD242" s="250"/>
      <c r="ROE242" s="250"/>
      <c r="ROF242" s="250"/>
      <c r="ROG242" s="250"/>
      <c r="ROH242" s="250"/>
      <c r="ROI242" s="250"/>
      <c r="ROJ242" s="250"/>
      <c r="ROK242" s="250"/>
      <c r="ROL242" s="250"/>
      <c r="ROM242" s="250"/>
      <c r="RON242" s="250"/>
      <c r="ROO242" s="250"/>
      <c r="ROP242" s="250"/>
      <c r="ROQ242" s="250"/>
      <c r="ROR242" s="250"/>
      <c r="ROS242" s="250"/>
      <c r="ROT242" s="250"/>
      <c r="ROU242" s="250"/>
      <c r="ROV242" s="250"/>
      <c r="ROW242" s="250"/>
      <c r="ROX242" s="250"/>
      <c r="ROY242" s="250"/>
      <c r="ROZ242" s="250"/>
      <c r="RPA242" s="250"/>
      <c r="RPB242" s="250"/>
      <c r="RPC242" s="250"/>
      <c r="RPD242" s="250"/>
      <c r="RPE242" s="250"/>
      <c r="RPF242" s="250"/>
      <c r="RPG242" s="250"/>
      <c r="RPH242" s="250"/>
      <c r="RPI242" s="250"/>
      <c r="RPJ242" s="250"/>
      <c r="RPK242" s="250"/>
      <c r="RPL242" s="250"/>
      <c r="RPM242" s="250"/>
      <c r="RPN242" s="250"/>
      <c r="RPO242" s="250"/>
      <c r="RPP242" s="250"/>
      <c r="RPQ242" s="250"/>
      <c r="RPR242" s="250"/>
      <c r="RPS242" s="250"/>
      <c r="RPT242" s="250"/>
      <c r="RPU242" s="250"/>
      <c r="RPV242" s="250"/>
      <c r="RPW242" s="250"/>
      <c r="RPX242" s="250"/>
      <c r="RPY242" s="250"/>
      <c r="RPZ242" s="250"/>
      <c r="RQA242" s="250"/>
      <c r="RQB242" s="250"/>
      <c r="RQC242" s="250"/>
      <c r="RQD242" s="250"/>
      <c r="RQE242" s="250"/>
      <c r="RQF242" s="250"/>
      <c r="RQG242" s="250"/>
      <c r="RQH242" s="250"/>
      <c r="RQI242" s="250"/>
      <c r="RQJ242" s="250"/>
      <c r="RQK242" s="250"/>
      <c r="RQL242" s="250"/>
      <c r="RQM242" s="250"/>
      <c r="RQN242" s="250"/>
      <c r="RQO242" s="250"/>
      <c r="RQP242" s="250"/>
      <c r="RQQ242" s="250"/>
      <c r="RQR242" s="250"/>
      <c r="RQS242" s="250"/>
      <c r="RQT242" s="250"/>
      <c r="RQU242" s="250"/>
      <c r="RQV242" s="250"/>
      <c r="RQW242" s="250"/>
      <c r="RQX242" s="250"/>
      <c r="RQY242" s="250"/>
      <c r="RQZ242" s="250"/>
      <c r="RRA242" s="250"/>
      <c r="RRB242" s="250"/>
      <c r="RRC242" s="250"/>
      <c r="RRD242" s="250"/>
      <c r="RRE242" s="250"/>
      <c r="RRF242" s="250"/>
      <c r="RRG242" s="250"/>
      <c r="RRH242" s="250"/>
      <c r="RRI242" s="250"/>
      <c r="RRJ242" s="250"/>
      <c r="RRK242" s="250"/>
      <c r="RRL242" s="250"/>
      <c r="RRM242" s="250"/>
      <c r="RRN242" s="250"/>
      <c r="RRO242" s="250"/>
      <c r="RRP242" s="250"/>
      <c r="RRQ242" s="250"/>
      <c r="RRR242" s="250"/>
      <c r="RRS242" s="250"/>
      <c r="RRT242" s="250"/>
      <c r="RRU242" s="250"/>
      <c r="RRV242" s="250"/>
      <c r="RRW242" s="250"/>
      <c r="RRX242" s="250"/>
      <c r="RRY242" s="250"/>
      <c r="RRZ242" s="250"/>
      <c r="RSA242" s="250"/>
      <c r="RSB242" s="250"/>
      <c r="RSC242" s="250"/>
      <c r="RSD242" s="250"/>
      <c r="RSE242" s="250"/>
      <c r="RSF242" s="250"/>
      <c r="RSG242" s="250"/>
      <c r="RSH242" s="250"/>
      <c r="RSI242" s="250"/>
      <c r="RSJ242" s="250"/>
      <c r="RSK242" s="250"/>
      <c r="RSL242" s="250"/>
      <c r="RSM242" s="250"/>
      <c r="RSN242" s="250"/>
      <c r="RSO242" s="250"/>
      <c r="RSP242" s="250"/>
      <c r="RSQ242" s="250"/>
      <c r="RSR242" s="250"/>
      <c r="RSS242" s="250"/>
      <c r="RST242" s="250"/>
      <c r="RSU242" s="250"/>
      <c r="RSV242" s="250"/>
      <c r="RSW242" s="250"/>
      <c r="RSX242" s="250"/>
      <c r="RSY242" s="250"/>
      <c r="RSZ242" s="250"/>
      <c r="RTA242" s="250"/>
      <c r="RTB242" s="250"/>
      <c r="RTC242" s="250"/>
      <c r="RTD242" s="250"/>
      <c r="RTE242" s="250"/>
      <c r="RTF242" s="250"/>
      <c r="RTG242" s="250"/>
      <c r="RTH242" s="250"/>
      <c r="RTI242" s="250"/>
      <c r="RTJ242" s="250"/>
      <c r="RTK242" s="250"/>
      <c r="RTL242" s="250"/>
      <c r="RTM242" s="250"/>
      <c r="RTN242" s="250"/>
      <c r="RTO242" s="250"/>
      <c r="RTP242" s="250"/>
      <c r="RTQ242" s="250"/>
      <c r="RTR242" s="250"/>
      <c r="RTS242" s="250"/>
      <c r="RTT242" s="250"/>
      <c r="RTU242" s="250"/>
      <c r="RTV242" s="250"/>
      <c r="RTW242" s="250"/>
      <c r="RTX242" s="250"/>
      <c r="RTY242" s="250"/>
      <c r="RTZ242" s="250"/>
      <c r="RUA242" s="250"/>
      <c r="RUB242" s="250"/>
      <c r="RUC242" s="250"/>
      <c r="RUD242" s="250"/>
      <c r="RUE242" s="250"/>
      <c r="RUF242" s="250"/>
      <c r="RUG242" s="250"/>
      <c r="RUH242" s="250"/>
      <c r="RUI242" s="250"/>
      <c r="RUJ242" s="250"/>
      <c r="RUK242" s="250"/>
      <c r="RUL242" s="250"/>
      <c r="RUM242" s="250"/>
      <c r="RUN242" s="250"/>
      <c r="RUO242" s="250"/>
      <c r="RUP242" s="250"/>
      <c r="RUQ242" s="250"/>
      <c r="RUR242" s="250"/>
      <c r="RUS242" s="250"/>
      <c r="RUT242" s="250"/>
      <c r="RUU242" s="250"/>
      <c r="RUV242" s="250"/>
      <c r="RUW242" s="250"/>
      <c r="RUX242" s="250"/>
      <c r="RUY242" s="250"/>
      <c r="RUZ242" s="250"/>
      <c r="RVA242" s="250"/>
      <c r="RVB242" s="250"/>
      <c r="RVC242" s="250"/>
      <c r="RVD242" s="250"/>
      <c r="RVE242" s="250"/>
      <c r="RVF242" s="250"/>
      <c r="RVG242" s="250"/>
      <c r="RVH242" s="250"/>
      <c r="RVI242" s="250"/>
      <c r="RVJ242" s="250"/>
      <c r="RVK242" s="250"/>
      <c r="RVL242" s="250"/>
      <c r="RVM242" s="250"/>
      <c r="RVN242" s="250"/>
      <c r="RVO242" s="250"/>
      <c r="RVP242" s="250"/>
      <c r="RVQ242" s="250"/>
      <c r="RVR242" s="250"/>
      <c r="RVS242" s="250"/>
      <c r="RVT242" s="250"/>
      <c r="RVU242" s="250"/>
      <c r="RVV242" s="250"/>
      <c r="RVW242" s="250"/>
      <c r="RVX242" s="250"/>
      <c r="RVY242" s="250"/>
      <c r="RVZ242" s="250"/>
      <c r="RWA242" s="250"/>
      <c r="RWB242" s="250"/>
      <c r="RWC242" s="250"/>
      <c r="RWD242" s="250"/>
      <c r="RWE242" s="250"/>
      <c r="RWF242" s="250"/>
      <c r="RWG242" s="250"/>
      <c r="RWH242" s="250"/>
      <c r="RWI242" s="250"/>
      <c r="RWJ242" s="250"/>
      <c r="RWK242" s="250"/>
      <c r="RWL242" s="250"/>
      <c r="RWM242" s="250"/>
      <c r="RWN242" s="250"/>
      <c r="RWO242" s="250"/>
      <c r="RWP242" s="250"/>
      <c r="RWQ242" s="250"/>
      <c r="RWR242" s="250"/>
      <c r="RWS242" s="250"/>
      <c r="RWT242" s="250"/>
      <c r="RWU242" s="250"/>
      <c r="RWV242" s="250"/>
      <c r="RWW242" s="250"/>
      <c r="RWX242" s="250"/>
      <c r="RWY242" s="250"/>
      <c r="RWZ242" s="250"/>
      <c r="RXA242" s="250"/>
      <c r="RXB242" s="250"/>
      <c r="RXC242" s="250"/>
      <c r="RXD242" s="250"/>
      <c r="RXE242" s="250"/>
      <c r="RXF242" s="250"/>
      <c r="RXG242" s="250"/>
      <c r="RXH242" s="250"/>
      <c r="RXI242" s="250"/>
      <c r="RXJ242" s="250"/>
      <c r="RXK242" s="250"/>
      <c r="RXL242" s="250"/>
      <c r="RXM242" s="250"/>
      <c r="RXN242" s="250"/>
      <c r="RXO242" s="250"/>
      <c r="RXP242" s="250"/>
      <c r="RXQ242" s="250"/>
      <c r="RXR242" s="250"/>
      <c r="RXS242" s="250"/>
      <c r="RXT242" s="250"/>
      <c r="RXU242" s="250"/>
      <c r="RXV242" s="250"/>
      <c r="RXW242" s="250"/>
      <c r="RXX242" s="250"/>
      <c r="RXY242" s="250"/>
      <c r="RXZ242" s="250"/>
      <c r="RYA242" s="250"/>
      <c r="RYB242" s="250"/>
      <c r="RYC242" s="250"/>
      <c r="RYD242" s="250"/>
      <c r="RYE242" s="250"/>
      <c r="RYF242" s="250"/>
      <c r="RYG242" s="250"/>
      <c r="RYH242" s="250"/>
      <c r="RYI242" s="250"/>
      <c r="RYJ242" s="250"/>
      <c r="RYK242" s="250"/>
      <c r="RYL242" s="250"/>
      <c r="RYM242" s="250"/>
      <c r="RYN242" s="250"/>
      <c r="RYO242" s="250"/>
      <c r="RYP242" s="250"/>
      <c r="RYQ242" s="250"/>
      <c r="RYR242" s="250"/>
      <c r="RYS242" s="250"/>
      <c r="RYT242" s="250"/>
      <c r="RYU242" s="250"/>
      <c r="RYV242" s="250"/>
      <c r="RYW242" s="250"/>
      <c r="RYX242" s="250"/>
      <c r="RYY242" s="250"/>
      <c r="RYZ242" s="250"/>
      <c r="RZA242" s="250"/>
      <c r="RZB242" s="250"/>
      <c r="RZC242" s="250"/>
      <c r="RZD242" s="250"/>
      <c r="RZE242" s="250"/>
      <c r="RZF242" s="250"/>
      <c r="RZG242" s="250"/>
      <c r="RZH242" s="250"/>
      <c r="RZI242" s="250"/>
      <c r="RZJ242" s="250"/>
      <c r="RZK242" s="250"/>
      <c r="RZL242" s="250"/>
      <c r="RZM242" s="250"/>
      <c r="RZN242" s="250"/>
      <c r="RZO242" s="250"/>
      <c r="RZP242" s="250"/>
      <c r="RZQ242" s="250"/>
      <c r="RZR242" s="250"/>
      <c r="RZS242" s="250"/>
      <c r="RZT242" s="250"/>
      <c r="RZU242" s="250"/>
      <c r="RZV242" s="250"/>
      <c r="RZW242" s="250"/>
      <c r="RZX242" s="250"/>
      <c r="RZY242" s="250"/>
      <c r="RZZ242" s="250"/>
      <c r="SAA242" s="250"/>
      <c r="SAB242" s="250"/>
      <c r="SAC242" s="250"/>
      <c r="SAD242" s="250"/>
      <c r="SAE242" s="250"/>
      <c r="SAF242" s="250"/>
      <c r="SAG242" s="250"/>
      <c r="SAH242" s="250"/>
      <c r="SAI242" s="250"/>
      <c r="SAJ242" s="250"/>
      <c r="SAK242" s="250"/>
      <c r="SAL242" s="250"/>
      <c r="SAM242" s="250"/>
      <c r="SAN242" s="250"/>
      <c r="SAO242" s="250"/>
      <c r="SAP242" s="250"/>
      <c r="SAQ242" s="250"/>
      <c r="SAR242" s="250"/>
      <c r="SAS242" s="250"/>
      <c r="SAT242" s="250"/>
      <c r="SAU242" s="250"/>
      <c r="SAV242" s="250"/>
      <c r="SAW242" s="250"/>
      <c r="SAX242" s="250"/>
      <c r="SAY242" s="250"/>
      <c r="SAZ242" s="250"/>
      <c r="SBA242" s="250"/>
      <c r="SBB242" s="250"/>
      <c r="SBC242" s="250"/>
      <c r="SBD242" s="250"/>
      <c r="SBE242" s="250"/>
      <c r="SBF242" s="250"/>
      <c r="SBG242" s="250"/>
      <c r="SBH242" s="250"/>
      <c r="SBI242" s="250"/>
      <c r="SBJ242" s="250"/>
      <c r="SBK242" s="250"/>
      <c r="SBL242" s="250"/>
      <c r="SBM242" s="250"/>
      <c r="SBN242" s="250"/>
      <c r="SBO242" s="250"/>
      <c r="SBP242" s="250"/>
      <c r="SBQ242" s="250"/>
      <c r="SBR242" s="250"/>
      <c r="SBS242" s="250"/>
      <c r="SBT242" s="250"/>
      <c r="SBU242" s="250"/>
      <c r="SBV242" s="250"/>
      <c r="SBW242" s="250"/>
      <c r="SBX242" s="250"/>
      <c r="SBY242" s="250"/>
      <c r="SBZ242" s="250"/>
      <c r="SCA242" s="250"/>
      <c r="SCB242" s="250"/>
      <c r="SCC242" s="250"/>
      <c r="SCD242" s="250"/>
      <c r="SCE242" s="250"/>
      <c r="SCF242" s="250"/>
      <c r="SCG242" s="250"/>
      <c r="SCH242" s="250"/>
      <c r="SCI242" s="250"/>
      <c r="SCJ242" s="250"/>
      <c r="SCK242" s="250"/>
      <c r="SCL242" s="250"/>
      <c r="SCM242" s="250"/>
      <c r="SCN242" s="250"/>
      <c r="SCO242" s="250"/>
      <c r="SCP242" s="250"/>
      <c r="SCQ242" s="250"/>
      <c r="SCR242" s="250"/>
      <c r="SCS242" s="250"/>
      <c r="SCT242" s="250"/>
      <c r="SCU242" s="250"/>
      <c r="SCV242" s="250"/>
      <c r="SCW242" s="250"/>
      <c r="SCX242" s="250"/>
      <c r="SCY242" s="250"/>
      <c r="SCZ242" s="250"/>
      <c r="SDA242" s="250"/>
      <c r="SDB242" s="250"/>
      <c r="SDC242" s="250"/>
      <c r="SDD242" s="250"/>
      <c r="SDE242" s="250"/>
      <c r="SDF242" s="250"/>
      <c r="SDG242" s="250"/>
      <c r="SDH242" s="250"/>
      <c r="SDI242" s="250"/>
      <c r="SDJ242" s="250"/>
      <c r="SDK242" s="250"/>
      <c r="SDL242" s="250"/>
      <c r="SDM242" s="250"/>
      <c r="SDN242" s="250"/>
      <c r="SDO242" s="250"/>
      <c r="SDP242" s="250"/>
      <c r="SDQ242" s="250"/>
      <c r="SDR242" s="250"/>
      <c r="SDS242" s="250"/>
      <c r="SDT242" s="250"/>
      <c r="SDU242" s="250"/>
      <c r="SDV242" s="250"/>
      <c r="SDW242" s="250"/>
      <c r="SDX242" s="250"/>
      <c r="SDY242" s="250"/>
      <c r="SDZ242" s="250"/>
      <c r="SEA242" s="250"/>
      <c r="SEB242" s="250"/>
      <c r="SEC242" s="250"/>
      <c r="SED242" s="250"/>
      <c r="SEE242" s="250"/>
      <c r="SEF242" s="250"/>
      <c r="SEG242" s="250"/>
      <c r="SEH242" s="250"/>
      <c r="SEI242" s="250"/>
      <c r="SEJ242" s="250"/>
      <c r="SEK242" s="250"/>
      <c r="SEL242" s="250"/>
      <c r="SEM242" s="250"/>
      <c r="SEN242" s="250"/>
      <c r="SEO242" s="250"/>
      <c r="SEP242" s="250"/>
      <c r="SEQ242" s="250"/>
      <c r="SER242" s="250"/>
      <c r="SES242" s="250"/>
      <c r="SET242" s="250"/>
      <c r="SEU242" s="250"/>
      <c r="SEV242" s="250"/>
      <c r="SEW242" s="250"/>
      <c r="SEX242" s="250"/>
      <c r="SEY242" s="250"/>
      <c r="SEZ242" s="250"/>
      <c r="SFA242" s="250"/>
      <c r="SFB242" s="250"/>
      <c r="SFC242" s="250"/>
      <c r="SFD242" s="250"/>
      <c r="SFE242" s="250"/>
      <c r="SFF242" s="250"/>
      <c r="SFG242" s="250"/>
      <c r="SFH242" s="250"/>
      <c r="SFI242" s="250"/>
      <c r="SFJ242" s="250"/>
      <c r="SFK242" s="250"/>
      <c r="SFL242" s="250"/>
      <c r="SFM242" s="250"/>
      <c r="SFN242" s="250"/>
      <c r="SFO242" s="250"/>
      <c r="SFP242" s="250"/>
      <c r="SFQ242" s="250"/>
      <c r="SFR242" s="250"/>
      <c r="SFS242" s="250"/>
      <c r="SFT242" s="250"/>
      <c r="SFU242" s="250"/>
      <c r="SFV242" s="250"/>
      <c r="SFW242" s="250"/>
      <c r="SFX242" s="250"/>
      <c r="SFY242" s="250"/>
      <c r="SFZ242" s="250"/>
      <c r="SGA242" s="250"/>
      <c r="SGB242" s="250"/>
      <c r="SGC242" s="250"/>
      <c r="SGD242" s="250"/>
      <c r="SGE242" s="250"/>
      <c r="SGF242" s="250"/>
      <c r="SGG242" s="250"/>
      <c r="SGH242" s="250"/>
      <c r="SGI242" s="250"/>
      <c r="SGJ242" s="250"/>
      <c r="SGK242" s="250"/>
      <c r="SGL242" s="250"/>
      <c r="SGM242" s="250"/>
      <c r="SGN242" s="250"/>
      <c r="SGO242" s="250"/>
      <c r="SGP242" s="250"/>
      <c r="SGQ242" s="250"/>
      <c r="SGR242" s="250"/>
      <c r="SGS242" s="250"/>
      <c r="SGT242" s="250"/>
      <c r="SGU242" s="250"/>
      <c r="SGV242" s="250"/>
      <c r="SGW242" s="250"/>
      <c r="SGX242" s="250"/>
      <c r="SGY242" s="250"/>
      <c r="SGZ242" s="250"/>
      <c r="SHA242" s="250"/>
      <c r="SHB242" s="250"/>
      <c r="SHC242" s="250"/>
      <c r="SHD242" s="250"/>
      <c r="SHE242" s="250"/>
      <c r="SHF242" s="250"/>
      <c r="SHG242" s="250"/>
      <c r="SHH242" s="250"/>
      <c r="SHI242" s="250"/>
      <c r="SHJ242" s="250"/>
      <c r="SHK242" s="250"/>
      <c r="SHL242" s="250"/>
      <c r="SHM242" s="250"/>
      <c r="SHN242" s="250"/>
      <c r="SHO242" s="250"/>
      <c r="SHP242" s="250"/>
      <c r="SHQ242" s="250"/>
      <c r="SHR242" s="250"/>
      <c r="SHS242" s="250"/>
      <c r="SHT242" s="250"/>
      <c r="SHU242" s="250"/>
      <c r="SHV242" s="250"/>
      <c r="SHW242" s="250"/>
      <c r="SHX242" s="250"/>
      <c r="SHY242" s="250"/>
      <c r="SHZ242" s="250"/>
      <c r="SIA242" s="250"/>
      <c r="SIB242" s="250"/>
      <c r="SIC242" s="250"/>
      <c r="SID242" s="250"/>
      <c r="SIE242" s="250"/>
      <c r="SIF242" s="250"/>
      <c r="SIG242" s="250"/>
      <c r="SIH242" s="250"/>
      <c r="SII242" s="250"/>
      <c r="SIJ242" s="250"/>
      <c r="SIK242" s="250"/>
      <c r="SIL242" s="250"/>
      <c r="SIM242" s="250"/>
      <c r="SIN242" s="250"/>
      <c r="SIO242" s="250"/>
      <c r="SIP242" s="250"/>
      <c r="SIQ242" s="250"/>
      <c r="SIR242" s="250"/>
      <c r="SIS242" s="250"/>
      <c r="SIT242" s="250"/>
      <c r="SIU242" s="250"/>
      <c r="SIV242" s="250"/>
      <c r="SIW242" s="250"/>
      <c r="SIX242" s="250"/>
      <c r="SIY242" s="250"/>
      <c r="SIZ242" s="250"/>
      <c r="SJA242" s="250"/>
      <c r="SJB242" s="250"/>
      <c r="SJC242" s="250"/>
      <c r="SJD242" s="250"/>
      <c r="SJE242" s="250"/>
      <c r="SJF242" s="250"/>
      <c r="SJG242" s="250"/>
      <c r="SJH242" s="250"/>
      <c r="SJI242" s="250"/>
      <c r="SJJ242" s="250"/>
      <c r="SJK242" s="250"/>
      <c r="SJL242" s="250"/>
      <c r="SJM242" s="250"/>
      <c r="SJN242" s="250"/>
      <c r="SJO242" s="250"/>
      <c r="SJP242" s="250"/>
      <c r="SJQ242" s="250"/>
      <c r="SJR242" s="250"/>
      <c r="SJS242" s="250"/>
      <c r="SJT242" s="250"/>
      <c r="SJU242" s="250"/>
      <c r="SJV242" s="250"/>
      <c r="SJW242" s="250"/>
      <c r="SJX242" s="250"/>
      <c r="SJY242" s="250"/>
      <c r="SJZ242" s="250"/>
      <c r="SKA242" s="250"/>
      <c r="SKB242" s="250"/>
      <c r="SKC242" s="250"/>
      <c r="SKD242" s="250"/>
      <c r="SKE242" s="250"/>
      <c r="SKF242" s="250"/>
      <c r="SKG242" s="250"/>
      <c r="SKH242" s="250"/>
      <c r="SKI242" s="250"/>
      <c r="SKJ242" s="250"/>
      <c r="SKK242" s="250"/>
      <c r="SKL242" s="250"/>
      <c r="SKM242" s="250"/>
      <c r="SKN242" s="250"/>
      <c r="SKO242" s="250"/>
      <c r="SKP242" s="250"/>
      <c r="SKQ242" s="250"/>
      <c r="SKR242" s="250"/>
      <c r="SKS242" s="250"/>
      <c r="SKT242" s="250"/>
      <c r="SKU242" s="250"/>
      <c r="SKV242" s="250"/>
      <c r="SKW242" s="250"/>
      <c r="SKX242" s="250"/>
      <c r="SKY242" s="250"/>
      <c r="SKZ242" s="250"/>
      <c r="SLA242" s="250"/>
      <c r="SLB242" s="250"/>
      <c r="SLC242" s="250"/>
      <c r="SLD242" s="250"/>
      <c r="SLE242" s="250"/>
      <c r="SLF242" s="250"/>
      <c r="SLG242" s="250"/>
      <c r="SLH242" s="250"/>
      <c r="SLI242" s="250"/>
      <c r="SLJ242" s="250"/>
      <c r="SLK242" s="250"/>
      <c r="SLL242" s="250"/>
      <c r="SLM242" s="250"/>
      <c r="SLN242" s="250"/>
      <c r="SLO242" s="250"/>
      <c r="SLP242" s="250"/>
      <c r="SLQ242" s="250"/>
      <c r="SLR242" s="250"/>
      <c r="SLS242" s="250"/>
      <c r="SLT242" s="250"/>
      <c r="SLU242" s="250"/>
      <c r="SLV242" s="250"/>
      <c r="SLW242" s="250"/>
      <c r="SLX242" s="250"/>
      <c r="SLY242" s="250"/>
      <c r="SLZ242" s="250"/>
      <c r="SMA242" s="250"/>
      <c r="SMB242" s="250"/>
      <c r="SMC242" s="250"/>
      <c r="SMD242" s="250"/>
      <c r="SME242" s="250"/>
      <c r="SMF242" s="250"/>
      <c r="SMG242" s="250"/>
      <c r="SMH242" s="250"/>
      <c r="SMI242" s="250"/>
      <c r="SMJ242" s="250"/>
      <c r="SMK242" s="250"/>
      <c r="SML242" s="250"/>
      <c r="SMM242" s="250"/>
      <c r="SMN242" s="250"/>
      <c r="SMO242" s="250"/>
      <c r="SMP242" s="250"/>
      <c r="SMQ242" s="250"/>
      <c r="SMR242" s="250"/>
      <c r="SMS242" s="250"/>
      <c r="SMT242" s="250"/>
      <c r="SMU242" s="250"/>
      <c r="SMV242" s="250"/>
      <c r="SMW242" s="250"/>
      <c r="SMX242" s="250"/>
      <c r="SMY242" s="250"/>
      <c r="SMZ242" s="250"/>
      <c r="SNA242" s="250"/>
      <c r="SNB242" s="250"/>
      <c r="SNC242" s="250"/>
      <c r="SND242" s="250"/>
      <c r="SNE242" s="250"/>
      <c r="SNF242" s="250"/>
      <c r="SNG242" s="250"/>
      <c r="SNH242" s="250"/>
      <c r="SNI242" s="250"/>
      <c r="SNJ242" s="250"/>
      <c r="SNK242" s="250"/>
      <c r="SNL242" s="250"/>
      <c r="SNM242" s="250"/>
      <c r="SNN242" s="250"/>
      <c r="SNO242" s="250"/>
      <c r="SNP242" s="250"/>
      <c r="SNQ242" s="250"/>
      <c r="SNR242" s="250"/>
      <c r="SNS242" s="250"/>
      <c r="SNT242" s="250"/>
      <c r="SNU242" s="250"/>
      <c r="SNV242" s="250"/>
      <c r="SNW242" s="250"/>
      <c r="SNX242" s="250"/>
      <c r="SNY242" s="250"/>
      <c r="SNZ242" s="250"/>
      <c r="SOA242" s="250"/>
      <c r="SOB242" s="250"/>
      <c r="SOC242" s="250"/>
      <c r="SOD242" s="250"/>
      <c r="SOE242" s="250"/>
      <c r="SOF242" s="250"/>
      <c r="SOG242" s="250"/>
      <c r="SOH242" s="250"/>
      <c r="SOI242" s="250"/>
      <c r="SOJ242" s="250"/>
      <c r="SOK242" s="250"/>
      <c r="SOL242" s="250"/>
      <c r="SOM242" s="250"/>
      <c r="SON242" s="250"/>
      <c r="SOO242" s="250"/>
      <c r="SOP242" s="250"/>
      <c r="SOQ242" s="250"/>
      <c r="SOR242" s="250"/>
      <c r="SOS242" s="250"/>
      <c r="SOT242" s="250"/>
      <c r="SOU242" s="250"/>
      <c r="SOV242" s="250"/>
      <c r="SOW242" s="250"/>
      <c r="SOX242" s="250"/>
      <c r="SOY242" s="250"/>
      <c r="SOZ242" s="250"/>
      <c r="SPA242" s="250"/>
      <c r="SPB242" s="250"/>
      <c r="SPC242" s="250"/>
      <c r="SPD242" s="250"/>
      <c r="SPE242" s="250"/>
      <c r="SPF242" s="250"/>
      <c r="SPG242" s="250"/>
      <c r="SPH242" s="250"/>
      <c r="SPI242" s="250"/>
      <c r="SPJ242" s="250"/>
      <c r="SPK242" s="250"/>
      <c r="SPL242" s="250"/>
      <c r="SPM242" s="250"/>
      <c r="SPN242" s="250"/>
      <c r="SPO242" s="250"/>
      <c r="SPP242" s="250"/>
      <c r="SPQ242" s="250"/>
      <c r="SPR242" s="250"/>
      <c r="SPS242" s="250"/>
      <c r="SPT242" s="250"/>
      <c r="SPU242" s="250"/>
      <c r="SPV242" s="250"/>
      <c r="SPW242" s="250"/>
      <c r="SPX242" s="250"/>
      <c r="SPY242" s="250"/>
      <c r="SPZ242" s="250"/>
      <c r="SQA242" s="250"/>
      <c r="SQB242" s="250"/>
      <c r="SQC242" s="250"/>
      <c r="SQD242" s="250"/>
      <c r="SQE242" s="250"/>
      <c r="SQF242" s="250"/>
      <c r="SQG242" s="250"/>
      <c r="SQH242" s="250"/>
      <c r="SQI242" s="250"/>
      <c r="SQJ242" s="250"/>
      <c r="SQK242" s="250"/>
      <c r="SQL242" s="250"/>
      <c r="SQM242" s="250"/>
      <c r="SQN242" s="250"/>
      <c r="SQO242" s="250"/>
      <c r="SQP242" s="250"/>
      <c r="SQQ242" s="250"/>
      <c r="SQR242" s="250"/>
      <c r="SQS242" s="250"/>
      <c r="SQT242" s="250"/>
      <c r="SQU242" s="250"/>
      <c r="SQV242" s="250"/>
      <c r="SQW242" s="250"/>
      <c r="SQX242" s="250"/>
      <c r="SQY242" s="250"/>
      <c r="SQZ242" s="250"/>
      <c r="SRA242" s="250"/>
      <c r="SRB242" s="250"/>
      <c r="SRC242" s="250"/>
      <c r="SRD242" s="250"/>
      <c r="SRE242" s="250"/>
      <c r="SRF242" s="250"/>
      <c r="SRG242" s="250"/>
      <c r="SRH242" s="250"/>
      <c r="SRI242" s="250"/>
      <c r="SRJ242" s="250"/>
      <c r="SRK242" s="250"/>
      <c r="SRL242" s="250"/>
      <c r="SRM242" s="250"/>
      <c r="SRN242" s="250"/>
      <c r="SRO242" s="250"/>
      <c r="SRP242" s="250"/>
      <c r="SRQ242" s="250"/>
      <c r="SRR242" s="250"/>
      <c r="SRS242" s="250"/>
      <c r="SRT242" s="250"/>
      <c r="SRU242" s="250"/>
      <c r="SRV242" s="250"/>
      <c r="SRW242" s="250"/>
      <c r="SRX242" s="250"/>
      <c r="SRY242" s="250"/>
      <c r="SRZ242" s="250"/>
      <c r="SSA242" s="250"/>
      <c r="SSB242" s="250"/>
      <c r="SSC242" s="250"/>
      <c r="SSD242" s="250"/>
      <c r="SSE242" s="250"/>
      <c r="SSF242" s="250"/>
      <c r="SSG242" s="250"/>
      <c r="SSH242" s="250"/>
      <c r="SSI242" s="250"/>
      <c r="SSJ242" s="250"/>
      <c r="SSK242" s="250"/>
      <c r="SSL242" s="250"/>
      <c r="SSM242" s="250"/>
      <c r="SSN242" s="250"/>
      <c r="SSO242" s="250"/>
      <c r="SSP242" s="250"/>
      <c r="SSQ242" s="250"/>
      <c r="SSR242" s="250"/>
      <c r="SSS242" s="250"/>
      <c r="SST242" s="250"/>
      <c r="SSU242" s="250"/>
      <c r="SSV242" s="250"/>
      <c r="SSW242" s="250"/>
      <c r="SSX242" s="250"/>
      <c r="SSY242" s="250"/>
      <c r="SSZ242" s="250"/>
      <c r="STA242" s="250"/>
      <c r="STB242" s="250"/>
      <c r="STC242" s="250"/>
      <c r="STD242" s="250"/>
      <c r="STE242" s="250"/>
      <c r="STF242" s="250"/>
      <c r="STG242" s="250"/>
      <c r="STH242" s="250"/>
      <c r="STI242" s="250"/>
      <c r="STJ242" s="250"/>
      <c r="STK242" s="250"/>
      <c r="STL242" s="250"/>
      <c r="STM242" s="250"/>
      <c r="STN242" s="250"/>
      <c r="STO242" s="250"/>
      <c r="STP242" s="250"/>
      <c r="STQ242" s="250"/>
      <c r="STR242" s="250"/>
      <c r="STS242" s="250"/>
      <c r="STT242" s="250"/>
      <c r="STU242" s="250"/>
      <c r="STV242" s="250"/>
      <c r="STW242" s="250"/>
      <c r="STX242" s="250"/>
      <c r="STY242" s="250"/>
      <c r="STZ242" s="250"/>
      <c r="SUA242" s="250"/>
      <c r="SUB242" s="250"/>
      <c r="SUC242" s="250"/>
      <c r="SUD242" s="250"/>
      <c r="SUE242" s="250"/>
      <c r="SUF242" s="250"/>
      <c r="SUG242" s="250"/>
      <c r="SUH242" s="250"/>
      <c r="SUI242" s="250"/>
      <c r="SUJ242" s="250"/>
      <c r="SUK242" s="250"/>
      <c r="SUL242" s="250"/>
      <c r="SUM242" s="250"/>
      <c r="SUN242" s="250"/>
      <c r="SUO242" s="250"/>
      <c r="SUP242" s="250"/>
      <c r="SUQ242" s="250"/>
      <c r="SUR242" s="250"/>
      <c r="SUS242" s="250"/>
      <c r="SUT242" s="250"/>
      <c r="SUU242" s="250"/>
      <c r="SUV242" s="250"/>
      <c r="SUW242" s="250"/>
      <c r="SUX242" s="250"/>
      <c r="SUY242" s="250"/>
      <c r="SUZ242" s="250"/>
      <c r="SVA242" s="250"/>
      <c r="SVB242" s="250"/>
      <c r="SVC242" s="250"/>
      <c r="SVD242" s="250"/>
      <c r="SVE242" s="250"/>
      <c r="SVF242" s="250"/>
      <c r="SVG242" s="250"/>
      <c r="SVH242" s="250"/>
      <c r="SVI242" s="250"/>
      <c r="SVJ242" s="250"/>
      <c r="SVK242" s="250"/>
      <c r="SVL242" s="250"/>
      <c r="SVM242" s="250"/>
      <c r="SVN242" s="250"/>
      <c r="SVO242" s="250"/>
      <c r="SVP242" s="250"/>
      <c r="SVQ242" s="250"/>
      <c r="SVR242" s="250"/>
      <c r="SVS242" s="250"/>
      <c r="SVT242" s="250"/>
      <c r="SVU242" s="250"/>
      <c r="SVV242" s="250"/>
      <c r="SVW242" s="250"/>
      <c r="SVX242" s="250"/>
      <c r="SVY242" s="250"/>
      <c r="SVZ242" s="250"/>
      <c r="SWA242" s="250"/>
      <c r="SWB242" s="250"/>
      <c r="SWC242" s="250"/>
      <c r="SWD242" s="250"/>
      <c r="SWE242" s="250"/>
      <c r="SWF242" s="250"/>
      <c r="SWG242" s="250"/>
      <c r="SWH242" s="250"/>
      <c r="SWI242" s="250"/>
      <c r="SWJ242" s="250"/>
      <c r="SWK242" s="250"/>
      <c r="SWL242" s="250"/>
      <c r="SWM242" s="250"/>
      <c r="SWN242" s="250"/>
      <c r="SWO242" s="250"/>
      <c r="SWP242" s="250"/>
      <c r="SWQ242" s="250"/>
      <c r="SWR242" s="250"/>
      <c r="SWS242" s="250"/>
      <c r="SWT242" s="250"/>
      <c r="SWU242" s="250"/>
      <c r="SWV242" s="250"/>
      <c r="SWW242" s="250"/>
      <c r="SWX242" s="250"/>
      <c r="SWY242" s="250"/>
      <c r="SWZ242" s="250"/>
      <c r="SXA242" s="250"/>
      <c r="SXB242" s="250"/>
      <c r="SXC242" s="250"/>
      <c r="SXD242" s="250"/>
      <c r="SXE242" s="250"/>
      <c r="SXF242" s="250"/>
      <c r="SXG242" s="250"/>
      <c r="SXH242" s="250"/>
      <c r="SXI242" s="250"/>
      <c r="SXJ242" s="250"/>
      <c r="SXK242" s="250"/>
      <c r="SXL242" s="250"/>
      <c r="SXM242" s="250"/>
      <c r="SXN242" s="250"/>
      <c r="SXO242" s="250"/>
      <c r="SXP242" s="250"/>
      <c r="SXQ242" s="250"/>
      <c r="SXR242" s="250"/>
      <c r="SXS242" s="250"/>
      <c r="SXT242" s="250"/>
      <c r="SXU242" s="250"/>
      <c r="SXV242" s="250"/>
      <c r="SXW242" s="250"/>
      <c r="SXX242" s="250"/>
      <c r="SXY242" s="250"/>
      <c r="SXZ242" s="250"/>
      <c r="SYA242" s="250"/>
      <c r="SYB242" s="250"/>
      <c r="SYC242" s="250"/>
      <c r="SYD242" s="250"/>
      <c r="SYE242" s="250"/>
      <c r="SYF242" s="250"/>
      <c r="SYG242" s="250"/>
      <c r="SYH242" s="250"/>
      <c r="SYI242" s="250"/>
      <c r="SYJ242" s="250"/>
      <c r="SYK242" s="250"/>
      <c r="SYL242" s="250"/>
      <c r="SYM242" s="250"/>
      <c r="SYN242" s="250"/>
      <c r="SYO242" s="250"/>
      <c r="SYP242" s="250"/>
      <c r="SYQ242" s="250"/>
      <c r="SYR242" s="250"/>
      <c r="SYS242" s="250"/>
      <c r="SYT242" s="250"/>
      <c r="SYU242" s="250"/>
      <c r="SYV242" s="250"/>
      <c r="SYW242" s="250"/>
      <c r="SYX242" s="250"/>
      <c r="SYY242" s="250"/>
      <c r="SYZ242" s="250"/>
      <c r="SZA242" s="250"/>
      <c r="SZB242" s="250"/>
      <c r="SZC242" s="250"/>
      <c r="SZD242" s="250"/>
      <c r="SZE242" s="250"/>
      <c r="SZF242" s="250"/>
      <c r="SZG242" s="250"/>
      <c r="SZH242" s="250"/>
      <c r="SZI242" s="250"/>
      <c r="SZJ242" s="250"/>
      <c r="SZK242" s="250"/>
      <c r="SZL242" s="250"/>
      <c r="SZM242" s="250"/>
      <c r="SZN242" s="250"/>
      <c r="SZO242" s="250"/>
      <c r="SZP242" s="250"/>
      <c r="SZQ242" s="250"/>
      <c r="SZR242" s="250"/>
      <c r="SZS242" s="250"/>
      <c r="SZT242" s="250"/>
      <c r="SZU242" s="250"/>
      <c r="SZV242" s="250"/>
      <c r="SZW242" s="250"/>
      <c r="SZX242" s="250"/>
      <c r="SZY242" s="250"/>
      <c r="SZZ242" s="250"/>
      <c r="TAA242" s="250"/>
      <c r="TAB242" s="250"/>
      <c r="TAC242" s="250"/>
      <c r="TAD242" s="250"/>
      <c r="TAE242" s="250"/>
      <c r="TAF242" s="250"/>
      <c r="TAG242" s="250"/>
      <c r="TAH242" s="250"/>
      <c r="TAI242" s="250"/>
      <c r="TAJ242" s="250"/>
      <c r="TAK242" s="250"/>
      <c r="TAL242" s="250"/>
      <c r="TAM242" s="250"/>
      <c r="TAN242" s="250"/>
      <c r="TAO242" s="250"/>
      <c r="TAP242" s="250"/>
      <c r="TAQ242" s="250"/>
      <c r="TAR242" s="250"/>
      <c r="TAS242" s="250"/>
      <c r="TAT242" s="250"/>
      <c r="TAU242" s="250"/>
      <c r="TAV242" s="250"/>
      <c r="TAW242" s="250"/>
      <c r="TAX242" s="250"/>
      <c r="TAY242" s="250"/>
      <c r="TAZ242" s="250"/>
      <c r="TBA242" s="250"/>
      <c r="TBB242" s="250"/>
      <c r="TBC242" s="250"/>
      <c r="TBD242" s="250"/>
      <c r="TBE242" s="250"/>
      <c r="TBF242" s="250"/>
      <c r="TBG242" s="250"/>
      <c r="TBH242" s="250"/>
      <c r="TBI242" s="250"/>
      <c r="TBJ242" s="250"/>
      <c r="TBK242" s="250"/>
      <c r="TBL242" s="250"/>
      <c r="TBM242" s="250"/>
      <c r="TBN242" s="250"/>
      <c r="TBO242" s="250"/>
      <c r="TBP242" s="250"/>
      <c r="TBQ242" s="250"/>
      <c r="TBR242" s="250"/>
      <c r="TBS242" s="250"/>
      <c r="TBT242" s="250"/>
      <c r="TBU242" s="250"/>
      <c r="TBV242" s="250"/>
      <c r="TBW242" s="250"/>
      <c r="TBX242" s="250"/>
      <c r="TBY242" s="250"/>
      <c r="TBZ242" s="250"/>
      <c r="TCA242" s="250"/>
      <c r="TCB242" s="250"/>
      <c r="TCC242" s="250"/>
      <c r="TCD242" s="250"/>
      <c r="TCE242" s="250"/>
      <c r="TCF242" s="250"/>
      <c r="TCG242" s="250"/>
      <c r="TCH242" s="250"/>
      <c r="TCI242" s="250"/>
      <c r="TCJ242" s="250"/>
      <c r="TCK242" s="250"/>
      <c r="TCL242" s="250"/>
      <c r="TCM242" s="250"/>
      <c r="TCN242" s="250"/>
      <c r="TCO242" s="250"/>
      <c r="TCP242" s="250"/>
      <c r="TCQ242" s="250"/>
      <c r="TCR242" s="250"/>
      <c r="TCS242" s="250"/>
      <c r="TCT242" s="250"/>
      <c r="TCU242" s="250"/>
      <c r="TCV242" s="250"/>
      <c r="TCW242" s="250"/>
      <c r="TCX242" s="250"/>
      <c r="TCY242" s="250"/>
      <c r="TCZ242" s="250"/>
      <c r="TDA242" s="250"/>
      <c r="TDB242" s="250"/>
      <c r="TDC242" s="250"/>
      <c r="TDD242" s="250"/>
      <c r="TDE242" s="250"/>
      <c r="TDF242" s="250"/>
      <c r="TDG242" s="250"/>
      <c r="TDH242" s="250"/>
      <c r="TDI242" s="250"/>
      <c r="TDJ242" s="250"/>
      <c r="TDK242" s="250"/>
      <c r="TDL242" s="250"/>
      <c r="TDM242" s="250"/>
      <c r="TDN242" s="250"/>
      <c r="TDO242" s="250"/>
      <c r="TDP242" s="250"/>
      <c r="TDQ242" s="250"/>
      <c r="TDR242" s="250"/>
      <c r="TDS242" s="250"/>
      <c r="TDT242" s="250"/>
      <c r="TDU242" s="250"/>
      <c r="TDV242" s="250"/>
      <c r="TDW242" s="250"/>
      <c r="TDX242" s="250"/>
      <c r="TDY242" s="250"/>
      <c r="TDZ242" s="250"/>
      <c r="TEA242" s="250"/>
      <c r="TEB242" s="250"/>
      <c r="TEC242" s="250"/>
      <c r="TED242" s="250"/>
      <c r="TEE242" s="250"/>
      <c r="TEF242" s="250"/>
      <c r="TEG242" s="250"/>
      <c r="TEH242" s="250"/>
      <c r="TEI242" s="250"/>
      <c r="TEJ242" s="250"/>
      <c r="TEK242" s="250"/>
      <c r="TEL242" s="250"/>
      <c r="TEM242" s="250"/>
      <c r="TEN242" s="250"/>
      <c r="TEO242" s="250"/>
      <c r="TEP242" s="250"/>
      <c r="TEQ242" s="250"/>
      <c r="TER242" s="250"/>
      <c r="TES242" s="250"/>
      <c r="TET242" s="250"/>
      <c r="TEU242" s="250"/>
      <c r="TEV242" s="250"/>
      <c r="TEW242" s="250"/>
      <c r="TEX242" s="250"/>
      <c r="TEY242" s="250"/>
      <c r="TEZ242" s="250"/>
      <c r="TFA242" s="250"/>
      <c r="TFB242" s="250"/>
      <c r="TFC242" s="250"/>
      <c r="TFD242" s="250"/>
      <c r="TFE242" s="250"/>
      <c r="TFF242" s="250"/>
      <c r="TFG242" s="250"/>
      <c r="TFH242" s="250"/>
      <c r="TFI242" s="250"/>
      <c r="TFJ242" s="250"/>
      <c r="TFK242" s="250"/>
      <c r="TFL242" s="250"/>
      <c r="TFM242" s="250"/>
      <c r="TFN242" s="250"/>
      <c r="TFO242" s="250"/>
      <c r="TFP242" s="250"/>
      <c r="TFQ242" s="250"/>
      <c r="TFR242" s="250"/>
      <c r="TFS242" s="250"/>
      <c r="TFT242" s="250"/>
      <c r="TFU242" s="250"/>
      <c r="TFV242" s="250"/>
      <c r="TFW242" s="250"/>
      <c r="TFX242" s="250"/>
      <c r="TFY242" s="250"/>
      <c r="TFZ242" s="250"/>
      <c r="TGA242" s="250"/>
      <c r="TGB242" s="250"/>
      <c r="TGC242" s="250"/>
      <c r="TGD242" s="250"/>
      <c r="TGE242" s="250"/>
      <c r="TGF242" s="250"/>
      <c r="TGG242" s="250"/>
      <c r="TGH242" s="250"/>
      <c r="TGI242" s="250"/>
      <c r="TGJ242" s="250"/>
      <c r="TGK242" s="250"/>
      <c r="TGL242" s="250"/>
      <c r="TGM242" s="250"/>
      <c r="TGN242" s="250"/>
      <c r="TGO242" s="250"/>
      <c r="TGP242" s="250"/>
      <c r="TGQ242" s="250"/>
      <c r="TGR242" s="250"/>
      <c r="TGS242" s="250"/>
      <c r="TGT242" s="250"/>
      <c r="TGU242" s="250"/>
      <c r="TGV242" s="250"/>
      <c r="TGW242" s="250"/>
      <c r="TGX242" s="250"/>
      <c r="TGY242" s="250"/>
      <c r="TGZ242" s="250"/>
      <c r="THA242" s="250"/>
      <c r="THB242" s="250"/>
      <c r="THC242" s="250"/>
      <c r="THD242" s="250"/>
      <c r="THE242" s="250"/>
      <c r="THF242" s="250"/>
      <c r="THG242" s="250"/>
      <c r="THH242" s="250"/>
      <c r="THI242" s="250"/>
      <c r="THJ242" s="250"/>
      <c r="THK242" s="250"/>
      <c r="THL242" s="250"/>
      <c r="THM242" s="250"/>
      <c r="THN242" s="250"/>
      <c r="THO242" s="250"/>
      <c r="THP242" s="250"/>
      <c r="THQ242" s="250"/>
      <c r="THR242" s="250"/>
      <c r="THS242" s="250"/>
      <c r="THT242" s="250"/>
      <c r="THU242" s="250"/>
      <c r="THV242" s="250"/>
      <c r="THW242" s="250"/>
      <c r="THX242" s="250"/>
      <c r="THY242" s="250"/>
      <c r="THZ242" s="250"/>
      <c r="TIA242" s="250"/>
      <c r="TIB242" s="250"/>
      <c r="TIC242" s="250"/>
      <c r="TID242" s="250"/>
      <c r="TIE242" s="250"/>
      <c r="TIF242" s="250"/>
      <c r="TIG242" s="250"/>
      <c r="TIH242" s="250"/>
      <c r="TII242" s="250"/>
      <c r="TIJ242" s="250"/>
      <c r="TIK242" s="250"/>
      <c r="TIL242" s="250"/>
      <c r="TIM242" s="250"/>
      <c r="TIN242" s="250"/>
      <c r="TIO242" s="250"/>
      <c r="TIP242" s="250"/>
      <c r="TIQ242" s="250"/>
      <c r="TIR242" s="250"/>
      <c r="TIS242" s="250"/>
      <c r="TIT242" s="250"/>
      <c r="TIU242" s="250"/>
      <c r="TIV242" s="250"/>
      <c r="TIW242" s="250"/>
      <c r="TIX242" s="250"/>
      <c r="TIY242" s="250"/>
      <c r="TIZ242" s="250"/>
      <c r="TJA242" s="250"/>
      <c r="TJB242" s="250"/>
      <c r="TJC242" s="250"/>
      <c r="TJD242" s="250"/>
      <c r="TJE242" s="250"/>
      <c r="TJF242" s="250"/>
      <c r="TJG242" s="250"/>
      <c r="TJH242" s="250"/>
      <c r="TJI242" s="250"/>
      <c r="TJJ242" s="250"/>
      <c r="TJK242" s="250"/>
      <c r="TJL242" s="250"/>
      <c r="TJM242" s="250"/>
      <c r="TJN242" s="250"/>
      <c r="TJO242" s="250"/>
      <c r="TJP242" s="250"/>
      <c r="TJQ242" s="250"/>
      <c r="TJR242" s="250"/>
      <c r="TJS242" s="250"/>
      <c r="TJT242" s="250"/>
      <c r="TJU242" s="250"/>
      <c r="TJV242" s="250"/>
      <c r="TJW242" s="250"/>
      <c r="TJX242" s="250"/>
      <c r="TJY242" s="250"/>
      <c r="TJZ242" s="250"/>
      <c r="TKA242" s="250"/>
      <c r="TKB242" s="250"/>
      <c r="TKC242" s="250"/>
      <c r="TKD242" s="250"/>
      <c r="TKE242" s="250"/>
      <c r="TKF242" s="250"/>
      <c r="TKG242" s="250"/>
      <c r="TKH242" s="250"/>
      <c r="TKI242" s="250"/>
      <c r="TKJ242" s="250"/>
      <c r="TKK242" s="250"/>
      <c r="TKL242" s="250"/>
      <c r="TKM242" s="250"/>
      <c r="TKN242" s="250"/>
      <c r="TKO242" s="250"/>
      <c r="TKP242" s="250"/>
      <c r="TKQ242" s="250"/>
      <c r="TKR242" s="250"/>
      <c r="TKS242" s="250"/>
      <c r="TKT242" s="250"/>
      <c r="TKU242" s="250"/>
      <c r="TKV242" s="250"/>
      <c r="TKW242" s="250"/>
      <c r="TKX242" s="250"/>
      <c r="TKY242" s="250"/>
      <c r="TKZ242" s="250"/>
      <c r="TLA242" s="250"/>
      <c r="TLB242" s="250"/>
      <c r="TLC242" s="250"/>
      <c r="TLD242" s="250"/>
      <c r="TLE242" s="250"/>
      <c r="TLF242" s="250"/>
      <c r="TLG242" s="250"/>
      <c r="TLH242" s="250"/>
      <c r="TLI242" s="250"/>
      <c r="TLJ242" s="250"/>
      <c r="TLK242" s="250"/>
      <c r="TLL242" s="250"/>
      <c r="TLM242" s="250"/>
      <c r="TLN242" s="250"/>
      <c r="TLO242" s="250"/>
      <c r="TLP242" s="250"/>
      <c r="TLQ242" s="250"/>
      <c r="TLR242" s="250"/>
      <c r="TLS242" s="250"/>
      <c r="TLT242" s="250"/>
      <c r="TLU242" s="250"/>
      <c r="TLV242" s="250"/>
      <c r="TLW242" s="250"/>
      <c r="TLX242" s="250"/>
      <c r="TLY242" s="250"/>
      <c r="TLZ242" s="250"/>
      <c r="TMA242" s="250"/>
      <c r="TMB242" s="250"/>
      <c r="TMC242" s="250"/>
      <c r="TMD242" s="250"/>
      <c r="TME242" s="250"/>
      <c r="TMF242" s="250"/>
      <c r="TMG242" s="250"/>
      <c r="TMH242" s="250"/>
      <c r="TMI242" s="250"/>
      <c r="TMJ242" s="250"/>
      <c r="TMK242" s="250"/>
      <c r="TML242" s="250"/>
      <c r="TMM242" s="250"/>
      <c r="TMN242" s="250"/>
      <c r="TMO242" s="250"/>
      <c r="TMP242" s="250"/>
      <c r="TMQ242" s="250"/>
      <c r="TMR242" s="250"/>
      <c r="TMS242" s="250"/>
      <c r="TMT242" s="250"/>
      <c r="TMU242" s="250"/>
      <c r="TMV242" s="250"/>
      <c r="TMW242" s="250"/>
      <c r="TMX242" s="250"/>
      <c r="TMY242" s="250"/>
      <c r="TMZ242" s="250"/>
      <c r="TNA242" s="250"/>
      <c r="TNB242" s="250"/>
      <c r="TNC242" s="250"/>
      <c r="TND242" s="250"/>
      <c r="TNE242" s="250"/>
      <c r="TNF242" s="250"/>
      <c r="TNG242" s="250"/>
      <c r="TNH242" s="250"/>
      <c r="TNI242" s="250"/>
      <c r="TNJ242" s="250"/>
      <c r="TNK242" s="250"/>
      <c r="TNL242" s="250"/>
      <c r="TNM242" s="250"/>
      <c r="TNN242" s="250"/>
      <c r="TNO242" s="250"/>
      <c r="TNP242" s="250"/>
      <c r="TNQ242" s="250"/>
      <c r="TNR242" s="250"/>
      <c r="TNS242" s="250"/>
      <c r="TNT242" s="250"/>
      <c r="TNU242" s="250"/>
      <c r="TNV242" s="250"/>
      <c r="TNW242" s="250"/>
      <c r="TNX242" s="250"/>
      <c r="TNY242" s="250"/>
      <c r="TNZ242" s="250"/>
      <c r="TOA242" s="250"/>
      <c r="TOB242" s="250"/>
      <c r="TOC242" s="250"/>
      <c r="TOD242" s="250"/>
      <c r="TOE242" s="250"/>
      <c r="TOF242" s="250"/>
      <c r="TOG242" s="250"/>
      <c r="TOH242" s="250"/>
      <c r="TOI242" s="250"/>
      <c r="TOJ242" s="250"/>
      <c r="TOK242" s="250"/>
      <c r="TOL242" s="250"/>
      <c r="TOM242" s="250"/>
      <c r="TON242" s="250"/>
      <c r="TOO242" s="250"/>
      <c r="TOP242" s="250"/>
      <c r="TOQ242" s="250"/>
      <c r="TOR242" s="250"/>
      <c r="TOS242" s="250"/>
      <c r="TOT242" s="250"/>
      <c r="TOU242" s="250"/>
      <c r="TOV242" s="250"/>
      <c r="TOW242" s="250"/>
      <c r="TOX242" s="250"/>
      <c r="TOY242" s="250"/>
      <c r="TOZ242" s="250"/>
      <c r="TPA242" s="250"/>
      <c r="TPB242" s="250"/>
      <c r="TPC242" s="250"/>
      <c r="TPD242" s="250"/>
      <c r="TPE242" s="250"/>
      <c r="TPF242" s="250"/>
      <c r="TPG242" s="250"/>
      <c r="TPH242" s="250"/>
      <c r="TPI242" s="250"/>
      <c r="TPJ242" s="250"/>
      <c r="TPK242" s="250"/>
      <c r="TPL242" s="250"/>
      <c r="TPM242" s="250"/>
      <c r="TPN242" s="250"/>
      <c r="TPO242" s="250"/>
      <c r="TPP242" s="250"/>
      <c r="TPQ242" s="250"/>
      <c r="TPR242" s="250"/>
      <c r="TPS242" s="250"/>
      <c r="TPT242" s="250"/>
      <c r="TPU242" s="250"/>
      <c r="TPV242" s="250"/>
      <c r="TPW242" s="250"/>
      <c r="TPX242" s="250"/>
      <c r="TPY242" s="250"/>
      <c r="TPZ242" s="250"/>
      <c r="TQA242" s="250"/>
      <c r="TQB242" s="250"/>
      <c r="TQC242" s="250"/>
      <c r="TQD242" s="250"/>
      <c r="TQE242" s="250"/>
      <c r="TQF242" s="250"/>
      <c r="TQG242" s="250"/>
      <c r="TQH242" s="250"/>
      <c r="TQI242" s="250"/>
      <c r="TQJ242" s="250"/>
      <c r="TQK242" s="250"/>
      <c r="TQL242" s="250"/>
      <c r="TQM242" s="250"/>
      <c r="TQN242" s="250"/>
      <c r="TQO242" s="250"/>
      <c r="TQP242" s="250"/>
      <c r="TQQ242" s="250"/>
      <c r="TQR242" s="250"/>
      <c r="TQS242" s="250"/>
      <c r="TQT242" s="250"/>
      <c r="TQU242" s="250"/>
      <c r="TQV242" s="250"/>
      <c r="TQW242" s="250"/>
      <c r="TQX242" s="250"/>
      <c r="TQY242" s="250"/>
      <c r="TQZ242" s="250"/>
      <c r="TRA242" s="250"/>
      <c r="TRB242" s="250"/>
      <c r="TRC242" s="250"/>
      <c r="TRD242" s="250"/>
      <c r="TRE242" s="250"/>
      <c r="TRF242" s="250"/>
      <c r="TRG242" s="250"/>
      <c r="TRH242" s="250"/>
      <c r="TRI242" s="250"/>
      <c r="TRJ242" s="250"/>
      <c r="TRK242" s="250"/>
      <c r="TRL242" s="250"/>
      <c r="TRM242" s="250"/>
      <c r="TRN242" s="250"/>
      <c r="TRO242" s="250"/>
      <c r="TRP242" s="250"/>
      <c r="TRQ242" s="250"/>
      <c r="TRR242" s="250"/>
      <c r="TRS242" s="250"/>
      <c r="TRT242" s="250"/>
      <c r="TRU242" s="250"/>
      <c r="TRV242" s="250"/>
      <c r="TRW242" s="250"/>
      <c r="TRX242" s="250"/>
      <c r="TRY242" s="250"/>
      <c r="TRZ242" s="250"/>
      <c r="TSA242" s="250"/>
      <c r="TSB242" s="250"/>
      <c r="TSC242" s="250"/>
      <c r="TSD242" s="250"/>
      <c r="TSE242" s="250"/>
      <c r="TSF242" s="250"/>
      <c r="TSG242" s="250"/>
      <c r="TSH242" s="250"/>
      <c r="TSI242" s="250"/>
      <c r="TSJ242" s="250"/>
      <c r="TSK242" s="250"/>
      <c r="TSL242" s="250"/>
      <c r="TSM242" s="250"/>
      <c r="TSN242" s="250"/>
      <c r="TSO242" s="250"/>
      <c r="TSP242" s="250"/>
      <c r="TSQ242" s="250"/>
      <c r="TSR242" s="250"/>
      <c r="TSS242" s="250"/>
      <c r="TST242" s="250"/>
      <c r="TSU242" s="250"/>
      <c r="TSV242" s="250"/>
      <c r="TSW242" s="250"/>
      <c r="TSX242" s="250"/>
      <c r="TSY242" s="250"/>
      <c r="TSZ242" s="250"/>
      <c r="TTA242" s="250"/>
      <c r="TTB242" s="250"/>
      <c r="TTC242" s="250"/>
      <c r="TTD242" s="250"/>
      <c r="TTE242" s="250"/>
      <c r="TTF242" s="250"/>
      <c r="TTG242" s="250"/>
      <c r="TTH242" s="250"/>
      <c r="TTI242" s="250"/>
      <c r="TTJ242" s="250"/>
      <c r="TTK242" s="250"/>
      <c r="TTL242" s="250"/>
      <c r="TTM242" s="250"/>
      <c r="TTN242" s="250"/>
      <c r="TTO242" s="250"/>
      <c r="TTP242" s="250"/>
      <c r="TTQ242" s="250"/>
      <c r="TTR242" s="250"/>
      <c r="TTS242" s="250"/>
      <c r="TTT242" s="250"/>
      <c r="TTU242" s="250"/>
      <c r="TTV242" s="250"/>
      <c r="TTW242" s="250"/>
      <c r="TTX242" s="250"/>
      <c r="TTY242" s="250"/>
      <c r="TTZ242" s="250"/>
      <c r="TUA242" s="250"/>
      <c r="TUB242" s="250"/>
      <c r="TUC242" s="250"/>
      <c r="TUD242" s="250"/>
      <c r="TUE242" s="250"/>
      <c r="TUF242" s="250"/>
      <c r="TUG242" s="250"/>
      <c r="TUH242" s="250"/>
      <c r="TUI242" s="250"/>
      <c r="TUJ242" s="250"/>
      <c r="TUK242" s="250"/>
      <c r="TUL242" s="250"/>
      <c r="TUM242" s="250"/>
      <c r="TUN242" s="250"/>
      <c r="TUO242" s="250"/>
      <c r="TUP242" s="250"/>
      <c r="TUQ242" s="250"/>
      <c r="TUR242" s="250"/>
      <c r="TUS242" s="250"/>
      <c r="TUT242" s="250"/>
      <c r="TUU242" s="250"/>
      <c r="TUV242" s="250"/>
      <c r="TUW242" s="250"/>
      <c r="TUX242" s="250"/>
      <c r="TUY242" s="250"/>
      <c r="TUZ242" s="250"/>
      <c r="TVA242" s="250"/>
      <c r="TVB242" s="250"/>
      <c r="TVC242" s="250"/>
      <c r="TVD242" s="250"/>
      <c r="TVE242" s="250"/>
      <c r="TVF242" s="250"/>
      <c r="TVG242" s="250"/>
      <c r="TVH242" s="250"/>
      <c r="TVI242" s="250"/>
      <c r="TVJ242" s="250"/>
      <c r="TVK242" s="250"/>
      <c r="TVL242" s="250"/>
      <c r="TVM242" s="250"/>
      <c r="TVN242" s="250"/>
      <c r="TVO242" s="250"/>
      <c r="TVP242" s="250"/>
      <c r="TVQ242" s="250"/>
      <c r="TVR242" s="250"/>
      <c r="TVS242" s="250"/>
      <c r="TVT242" s="250"/>
      <c r="TVU242" s="250"/>
      <c r="TVV242" s="250"/>
      <c r="TVW242" s="250"/>
      <c r="TVX242" s="250"/>
      <c r="TVY242" s="250"/>
      <c r="TVZ242" s="250"/>
      <c r="TWA242" s="250"/>
      <c r="TWB242" s="250"/>
      <c r="TWC242" s="250"/>
      <c r="TWD242" s="250"/>
      <c r="TWE242" s="250"/>
      <c r="TWF242" s="250"/>
      <c r="TWG242" s="250"/>
      <c r="TWH242" s="250"/>
      <c r="TWI242" s="250"/>
      <c r="TWJ242" s="250"/>
      <c r="TWK242" s="250"/>
      <c r="TWL242" s="250"/>
      <c r="TWM242" s="250"/>
      <c r="TWN242" s="250"/>
      <c r="TWO242" s="250"/>
      <c r="TWP242" s="250"/>
      <c r="TWQ242" s="250"/>
      <c r="TWR242" s="250"/>
      <c r="TWS242" s="250"/>
      <c r="TWT242" s="250"/>
      <c r="TWU242" s="250"/>
      <c r="TWV242" s="250"/>
      <c r="TWW242" s="250"/>
      <c r="TWX242" s="250"/>
      <c r="TWY242" s="250"/>
      <c r="TWZ242" s="250"/>
      <c r="TXA242" s="250"/>
      <c r="TXB242" s="250"/>
      <c r="TXC242" s="250"/>
      <c r="TXD242" s="250"/>
      <c r="TXE242" s="250"/>
      <c r="TXF242" s="250"/>
      <c r="TXG242" s="250"/>
      <c r="TXH242" s="250"/>
      <c r="TXI242" s="250"/>
      <c r="TXJ242" s="250"/>
      <c r="TXK242" s="250"/>
      <c r="TXL242" s="250"/>
      <c r="TXM242" s="250"/>
      <c r="TXN242" s="250"/>
      <c r="TXO242" s="250"/>
      <c r="TXP242" s="250"/>
      <c r="TXQ242" s="250"/>
      <c r="TXR242" s="250"/>
      <c r="TXS242" s="250"/>
      <c r="TXT242" s="250"/>
      <c r="TXU242" s="250"/>
      <c r="TXV242" s="250"/>
      <c r="TXW242" s="250"/>
      <c r="TXX242" s="250"/>
      <c r="TXY242" s="250"/>
      <c r="TXZ242" s="250"/>
      <c r="TYA242" s="250"/>
      <c r="TYB242" s="250"/>
      <c r="TYC242" s="250"/>
      <c r="TYD242" s="250"/>
      <c r="TYE242" s="250"/>
      <c r="TYF242" s="250"/>
      <c r="TYG242" s="250"/>
      <c r="TYH242" s="250"/>
      <c r="TYI242" s="250"/>
      <c r="TYJ242" s="250"/>
      <c r="TYK242" s="250"/>
      <c r="TYL242" s="250"/>
      <c r="TYM242" s="250"/>
      <c r="TYN242" s="250"/>
      <c r="TYO242" s="250"/>
      <c r="TYP242" s="250"/>
      <c r="TYQ242" s="250"/>
      <c r="TYR242" s="250"/>
      <c r="TYS242" s="250"/>
      <c r="TYT242" s="250"/>
      <c r="TYU242" s="250"/>
      <c r="TYV242" s="250"/>
      <c r="TYW242" s="250"/>
      <c r="TYX242" s="250"/>
      <c r="TYY242" s="250"/>
      <c r="TYZ242" s="250"/>
      <c r="TZA242" s="250"/>
      <c r="TZB242" s="250"/>
      <c r="TZC242" s="250"/>
      <c r="TZD242" s="250"/>
      <c r="TZE242" s="250"/>
      <c r="TZF242" s="250"/>
      <c r="TZG242" s="250"/>
      <c r="TZH242" s="250"/>
      <c r="TZI242" s="250"/>
      <c r="TZJ242" s="250"/>
      <c r="TZK242" s="250"/>
      <c r="TZL242" s="250"/>
      <c r="TZM242" s="250"/>
      <c r="TZN242" s="250"/>
      <c r="TZO242" s="250"/>
      <c r="TZP242" s="250"/>
      <c r="TZQ242" s="250"/>
      <c r="TZR242" s="250"/>
      <c r="TZS242" s="250"/>
      <c r="TZT242" s="250"/>
      <c r="TZU242" s="250"/>
      <c r="TZV242" s="250"/>
      <c r="TZW242" s="250"/>
      <c r="TZX242" s="250"/>
      <c r="TZY242" s="250"/>
      <c r="TZZ242" s="250"/>
      <c r="UAA242" s="250"/>
      <c r="UAB242" s="250"/>
      <c r="UAC242" s="250"/>
      <c r="UAD242" s="250"/>
      <c r="UAE242" s="250"/>
      <c r="UAF242" s="250"/>
      <c r="UAG242" s="250"/>
      <c r="UAH242" s="250"/>
      <c r="UAI242" s="250"/>
      <c r="UAJ242" s="250"/>
      <c r="UAK242" s="250"/>
      <c r="UAL242" s="250"/>
      <c r="UAM242" s="250"/>
      <c r="UAN242" s="250"/>
      <c r="UAO242" s="250"/>
      <c r="UAP242" s="250"/>
      <c r="UAQ242" s="250"/>
      <c r="UAR242" s="250"/>
      <c r="UAS242" s="250"/>
      <c r="UAT242" s="250"/>
      <c r="UAU242" s="250"/>
      <c r="UAV242" s="250"/>
      <c r="UAW242" s="250"/>
      <c r="UAX242" s="250"/>
      <c r="UAY242" s="250"/>
      <c r="UAZ242" s="250"/>
      <c r="UBA242" s="250"/>
      <c r="UBB242" s="250"/>
      <c r="UBC242" s="250"/>
      <c r="UBD242" s="250"/>
      <c r="UBE242" s="250"/>
      <c r="UBF242" s="250"/>
      <c r="UBG242" s="250"/>
      <c r="UBH242" s="250"/>
      <c r="UBI242" s="250"/>
      <c r="UBJ242" s="250"/>
      <c r="UBK242" s="250"/>
      <c r="UBL242" s="250"/>
      <c r="UBM242" s="250"/>
      <c r="UBN242" s="250"/>
      <c r="UBO242" s="250"/>
      <c r="UBP242" s="250"/>
      <c r="UBQ242" s="250"/>
      <c r="UBR242" s="250"/>
      <c r="UBS242" s="250"/>
      <c r="UBT242" s="250"/>
      <c r="UBU242" s="250"/>
      <c r="UBV242" s="250"/>
      <c r="UBW242" s="250"/>
      <c r="UBX242" s="250"/>
      <c r="UBY242" s="250"/>
      <c r="UBZ242" s="250"/>
      <c r="UCA242" s="250"/>
      <c r="UCB242" s="250"/>
      <c r="UCC242" s="250"/>
      <c r="UCD242" s="250"/>
      <c r="UCE242" s="250"/>
      <c r="UCF242" s="250"/>
      <c r="UCG242" s="250"/>
      <c r="UCH242" s="250"/>
      <c r="UCI242" s="250"/>
      <c r="UCJ242" s="250"/>
      <c r="UCK242" s="250"/>
      <c r="UCL242" s="250"/>
      <c r="UCM242" s="250"/>
      <c r="UCN242" s="250"/>
      <c r="UCO242" s="250"/>
      <c r="UCP242" s="250"/>
      <c r="UCQ242" s="250"/>
      <c r="UCR242" s="250"/>
      <c r="UCS242" s="250"/>
      <c r="UCT242" s="250"/>
      <c r="UCU242" s="250"/>
      <c r="UCV242" s="250"/>
      <c r="UCW242" s="250"/>
      <c r="UCX242" s="250"/>
      <c r="UCY242" s="250"/>
      <c r="UCZ242" s="250"/>
      <c r="UDA242" s="250"/>
      <c r="UDB242" s="250"/>
      <c r="UDC242" s="250"/>
      <c r="UDD242" s="250"/>
      <c r="UDE242" s="250"/>
      <c r="UDF242" s="250"/>
      <c r="UDG242" s="250"/>
      <c r="UDH242" s="250"/>
      <c r="UDI242" s="250"/>
      <c r="UDJ242" s="250"/>
      <c r="UDK242" s="250"/>
      <c r="UDL242" s="250"/>
      <c r="UDM242" s="250"/>
      <c r="UDN242" s="250"/>
      <c r="UDO242" s="250"/>
      <c r="UDP242" s="250"/>
      <c r="UDQ242" s="250"/>
      <c r="UDR242" s="250"/>
      <c r="UDS242" s="250"/>
      <c r="UDT242" s="250"/>
      <c r="UDU242" s="250"/>
      <c r="UDV242" s="250"/>
      <c r="UDW242" s="250"/>
      <c r="UDX242" s="250"/>
      <c r="UDY242" s="250"/>
      <c r="UDZ242" s="250"/>
      <c r="UEA242" s="250"/>
      <c r="UEB242" s="250"/>
      <c r="UEC242" s="250"/>
      <c r="UED242" s="250"/>
      <c r="UEE242" s="250"/>
      <c r="UEF242" s="250"/>
      <c r="UEG242" s="250"/>
      <c r="UEH242" s="250"/>
      <c r="UEI242" s="250"/>
      <c r="UEJ242" s="250"/>
      <c r="UEK242" s="250"/>
      <c r="UEL242" s="250"/>
      <c r="UEM242" s="250"/>
      <c r="UEN242" s="250"/>
      <c r="UEO242" s="250"/>
      <c r="UEP242" s="250"/>
      <c r="UEQ242" s="250"/>
      <c r="UER242" s="250"/>
      <c r="UES242" s="250"/>
      <c r="UET242" s="250"/>
      <c r="UEU242" s="250"/>
      <c r="UEV242" s="250"/>
      <c r="UEW242" s="250"/>
      <c r="UEX242" s="250"/>
      <c r="UEY242" s="250"/>
      <c r="UEZ242" s="250"/>
      <c r="UFA242" s="250"/>
      <c r="UFB242" s="250"/>
      <c r="UFC242" s="250"/>
      <c r="UFD242" s="250"/>
      <c r="UFE242" s="250"/>
      <c r="UFF242" s="250"/>
      <c r="UFG242" s="250"/>
      <c r="UFH242" s="250"/>
      <c r="UFI242" s="250"/>
      <c r="UFJ242" s="250"/>
      <c r="UFK242" s="250"/>
      <c r="UFL242" s="250"/>
      <c r="UFM242" s="250"/>
      <c r="UFN242" s="250"/>
      <c r="UFO242" s="250"/>
      <c r="UFP242" s="250"/>
      <c r="UFQ242" s="250"/>
      <c r="UFR242" s="250"/>
      <c r="UFS242" s="250"/>
      <c r="UFT242" s="250"/>
      <c r="UFU242" s="250"/>
      <c r="UFV242" s="250"/>
      <c r="UFW242" s="250"/>
      <c r="UFX242" s="250"/>
      <c r="UFY242" s="250"/>
      <c r="UFZ242" s="250"/>
      <c r="UGA242" s="250"/>
      <c r="UGB242" s="250"/>
      <c r="UGC242" s="250"/>
      <c r="UGD242" s="250"/>
      <c r="UGE242" s="250"/>
      <c r="UGF242" s="250"/>
      <c r="UGG242" s="250"/>
      <c r="UGH242" s="250"/>
      <c r="UGI242" s="250"/>
      <c r="UGJ242" s="250"/>
      <c r="UGK242" s="250"/>
      <c r="UGL242" s="250"/>
      <c r="UGM242" s="250"/>
      <c r="UGN242" s="250"/>
      <c r="UGO242" s="250"/>
      <c r="UGP242" s="250"/>
      <c r="UGQ242" s="250"/>
      <c r="UGR242" s="250"/>
      <c r="UGS242" s="250"/>
      <c r="UGT242" s="250"/>
      <c r="UGU242" s="250"/>
      <c r="UGV242" s="250"/>
      <c r="UGW242" s="250"/>
      <c r="UGX242" s="250"/>
      <c r="UGY242" s="250"/>
      <c r="UGZ242" s="250"/>
      <c r="UHA242" s="250"/>
      <c r="UHB242" s="250"/>
      <c r="UHC242" s="250"/>
      <c r="UHD242" s="250"/>
      <c r="UHE242" s="250"/>
      <c r="UHF242" s="250"/>
      <c r="UHG242" s="250"/>
      <c r="UHH242" s="250"/>
      <c r="UHI242" s="250"/>
      <c r="UHJ242" s="250"/>
      <c r="UHK242" s="250"/>
      <c r="UHL242" s="250"/>
      <c r="UHM242" s="250"/>
      <c r="UHN242" s="250"/>
      <c r="UHO242" s="250"/>
      <c r="UHP242" s="250"/>
      <c r="UHQ242" s="250"/>
      <c r="UHR242" s="250"/>
      <c r="UHS242" s="250"/>
      <c r="UHT242" s="250"/>
      <c r="UHU242" s="250"/>
      <c r="UHV242" s="250"/>
      <c r="UHW242" s="250"/>
      <c r="UHX242" s="250"/>
      <c r="UHY242" s="250"/>
      <c r="UHZ242" s="250"/>
      <c r="UIA242" s="250"/>
      <c r="UIB242" s="250"/>
      <c r="UIC242" s="250"/>
      <c r="UID242" s="250"/>
      <c r="UIE242" s="250"/>
      <c r="UIF242" s="250"/>
      <c r="UIG242" s="250"/>
      <c r="UIH242" s="250"/>
      <c r="UII242" s="250"/>
      <c r="UIJ242" s="250"/>
      <c r="UIK242" s="250"/>
      <c r="UIL242" s="250"/>
      <c r="UIM242" s="250"/>
      <c r="UIN242" s="250"/>
      <c r="UIO242" s="250"/>
      <c r="UIP242" s="250"/>
      <c r="UIQ242" s="250"/>
      <c r="UIR242" s="250"/>
      <c r="UIS242" s="250"/>
      <c r="UIT242" s="250"/>
      <c r="UIU242" s="250"/>
      <c r="UIV242" s="250"/>
      <c r="UIW242" s="250"/>
      <c r="UIX242" s="250"/>
      <c r="UIY242" s="250"/>
      <c r="UIZ242" s="250"/>
      <c r="UJA242" s="250"/>
      <c r="UJB242" s="250"/>
      <c r="UJC242" s="250"/>
      <c r="UJD242" s="250"/>
      <c r="UJE242" s="250"/>
      <c r="UJF242" s="250"/>
      <c r="UJG242" s="250"/>
      <c r="UJH242" s="250"/>
      <c r="UJI242" s="250"/>
      <c r="UJJ242" s="250"/>
      <c r="UJK242" s="250"/>
      <c r="UJL242" s="250"/>
      <c r="UJM242" s="250"/>
      <c r="UJN242" s="250"/>
      <c r="UJO242" s="250"/>
      <c r="UJP242" s="250"/>
      <c r="UJQ242" s="250"/>
      <c r="UJR242" s="250"/>
      <c r="UJS242" s="250"/>
      <c r="UJT242" s="250"/>
      <c r="UJU242" s="250"/>
      <c r="UJV242" s="250"/>
      <c r="UJW242" s="250"/>
      <c r="UJX242" s="250"/>
      <c r="UJY242" s="250"/>
      <c r="UJZ242" s="250"/>
      <c r="UKA242" s="250"/>
      <c r="UKB242" s="250"/>
      <c r="UKC242" s="250"/>
      <c r="UKD242" s="250"/>
      <c r="UKE242" s="250"/>
      <c r="UKF242" s="250"/>
      <c r="UKG242" s="250"/>
      <c r="UKH242" s="250"/>
      <c r="UKI242" s="250"/>
      <c r="UKJ242" s="250"/>
      <c r="UKK242" s="250"/>
      <c r="UKL242" s="250"/>
      <c r="UKM242" s="250"/>
      <c r="UKN242" s="250"/>
      <c r="UKO242" s="250"/>
      <c r="UKP242" s="250"/>
      <c r="UKQ242" s="250"/>
      <c r="UKR242" s="250"/>
      <c r="UKS242" s="250"/>
      <c r="UKT242" s="250"/>
      <c r="UKU242" s="250"/>
      <c r="UKV242" s="250"/>
      <c r="UKW242" s="250"/>
      <c r="UKX242" s="250"/>
      <c r="UKY242" s="250"/>
      <c r="UKZ242" s="250"/>
      <c r="ULA242" s="250"/>
      <c r="ULB242" s="250"/>
      <c r="ULC242" s="250"/>
      <c r="ULD242" s="250"/>
      <c r="ULE242" s="250"/>
      <c r="ULF242" s="250"/>
      <c r="ULG242" s="250"/>
      <c r="ULH242" s="250"/>
      <c r="ULI242" s="250"/>
      <c r="ULJ242" s="250"/>
      <c r="ULK242" s="250"/>
      <c r="ULL242" s="250"/>
      <c r="ULM242" s="250"/>
      <c r="ULN242" s="250"/>
      <c r="ULO242" s="250"/>
      <c r="ULP242" s="250"/>
      <c r="ULQ242" s="250"/>
      <c r="ULR242" s="250"/>
      <c r="ULS242" s="250"/>
      <c r="ULT242" s="250"/>
      <c r="ULU242" s="250"/>
      <c r="ULV242" s="250"/>
      <c r="ULW242" s="250"/>
      <c r="ULX242" s="250"/>
      <c r="ULY242" s="250"/>
      <c r="ULZ242" s="250"/>
      <c r="UMA242" s="250"/>
      <c r="UMB242" s="250"/>
      <c r="UMC242" s="250"/>
      <c r="UMD242" s="250"/>
      <c r="UME242" s="250"/>
      <c r="UMF242" s="250"/>
      <c r="UMG242" s="250"/>
      <c r="UMH242" s="250"/>
      <c r="UMI242" s="250"/>
      <c r="UMJ242" s="250"/>
      <c r="UMK242" s="250"/>
      <c r="UML242" s="250"/>
      <c r="UMM242" s="250"/>
      <c r="UMN242" s="250"/>
      <c r="UMO242" s="250"/>
      <c r="UMP242" s="250"/>
      <c r="UMQ242" s="250"/>
      <c r="UMR242" s="250"/>
      <c r="UMS242" s="250"/>
      <c r="UMT242" s="250"/>
      <c r="UMU242" s="250"/>
      <c r="UMV242" s="250"/>
      <c r="UMW242" s="250"/>
      <c r="UMX242" s="250"/>
      <c r="UMY242" s="250"/>
      <c r="UMZ242" s="250"/>
      <c r="UNA242" s="250"/>
      <c r="UNB242" s="250"/>
      <c r="UNC242" s="250"/>
      <c r="UND242" s="250"/>
      <c r="UNE242" s="250"/>
      <c r="UNF242" s="250"/>
      <c r="UNG242" s="250"/>
      <c r="UNH242" s="250"/>
      <c r="UNI242" s="250"/>
      <c r="UNJ242" s="250"/>
      <c r="UNK242" s="250"/>
      <c r="UNL242" s="250"/>
      <c r="UNM242" s="250"/>
      <c r="UNN242" s="250"/>
      <c r="UNO242" s="250"/>
      <c r="UNP242" s="250"/>
      <c r="UNQ242" s="250"/>
      <c r="UNR242" s="250"/>
      <c r="UNS242" s="250"/>
      <c r="UNT242" s="250"/>
      <c r="UNU242" s="250"/>
      <c r="UNV242" s="250"/>
      <c r="UNW242" s="250"/>
      <c r="UNX242" s="250"/>
      <c r="UNY242" s="250"/>
      <c r="UNZ242" s="250"/>
      <c r="UOA242" s="250"/>
      <c r="UOB242" s="250"/>
      <c r="UOC242" s="250"/>
      <c r="UOD242" s="250"/>
      <c r="UOE242" s="250"/>
      <c r="UOF242" s="250"/>
      <c r="UOG242" s="250"/>
      <c r="UOH242" s="250"/>
      <c r="UOI242" s="250"/>
      <c r="UOJ242" s="250"/>
      <c r="UOK242" s="250"/>
      <c r="UOL242" s="250"/>
      <c r="UOM242" s="250"/>
      <c r="UON242" s="250"/>
      <c r="UOO242" s="250"/>
      <c r="UOP242" s="250"/>
      <c r="UOQ242" s="250"/>
      <c r="UOR242" s="250"/>
      <c r="UOS242" s="250"/>
      <c r="UOT242" s="250"/>
      <c r="UOU242" s="250"/>
      <c r="UOV242" s="250"/>
      <c r="UOW242" s="250"/>
      <c r="UOX242" s="250"/>
      <c r="UOY242" s="250"/>
      <c r="UOZ242" s="250"/>
      <c r="UPA242" s="250"/>
      <c r="UPB242" s="250"/>
      <c r="UPC242" s="250"/>
      <c r="UPD242" s="250"/>
      <c r="UPE242" s="250"/>
      <c r="UPF242" s="250"/>
      <c r="UPG242" s="250"/>
      <c r="UPH242" s="250"/>
      <c r="UPI242" s="250"/>
      <c r="UPJ242" s="250"/>
      <c r="UPK242" s="250"/>
      <c r="UPL242" s="250"/>
      <c r="UPM242" s="250"/>
      <c r="UPN242" s="250"/>
      <c r="UPO242" s="250"/>
      <c r="UPP242" s="250"/>
      <c r="UPQ242" s="250"/>
      <c r="UPR242" s="250"/>
      <c r="UPS242" s="250"/>
      <c r="UPT242" s="250"/>
      <c r="UPU242" s="250"/>
      <c r="UPV242" s="250"/>
      <c r="UPW242" s="250"/>
      <c r="UPX242" s="250"/>
      <c r="UPY242" s="250"/>
      <c r="UPZ242" s="250"/>
      <c r="UQA242" s="250"/>
      <c r="UQB242" s="250"/>
      <c r="UQC242" s="250"/>
      <c r="UQD242" s="250"/>
      <c r="UQE242" s="250"/>
      <c r="UQF242" s="250"/>
      <c r="UQG242" s="250"/>
      <c r="UQH242" s="250"/>
      <c r="UQI242" s="250"/>
      <c r="UQJ242" s="250"/>
      <c r="UQK242" s="250"/>
      <c r="UQL242" s="250"/>
      <c r="UQM242" s="250"/>
      <c r="UQN242" s="250"/>
      <c r="UQO242" s="250"/>
      <c r="UQP242" s="250"/>
      <c r="UQQ242" s="250"/>
      <c r="UQR242" s="250"/>
      <c r="UQS242" s="250"/>
      <c r="UQT242" s="250"/>
      <c r="UQU242" s="250"/>
      <c r="UQV242" s="250"/>
      <c r="UQW242" s="250"/>
      <c r="UQX242" s="250"/>
      <c r="UQY242" s="250"/>
      <c r="UQZ242" s="250"/>
      <c r="URA242" s="250"/>
      <c r="URB242" s="250"/>
      <c r="URC242" s="250"/>
      <c r="URD242" s="250"/>
      <c r="URE242" s="250"/>
      <c r="URF242" s="250"/>
      <c r="URG242" s="250"/>
      <c r="URH242" s="250"/>
      <c r="URI242" s="250"/>
      <c r="URJ242" s="250"/>
      <c r="URK242" s="250"/>
      <c r="URL242" s="250"/>
      <c r="URM242" s="250"/>
      <c r="URN242" s="250"/>
      <c r="URO242" s="250"/>
      <c r="URP242" s="250"/>
      <c r="URQ242" s="250"/>
      <c r="URR242" s="250"/>
      <c r="URS242" s="250"/>
      <c r="URT242" s="250"/>
      <c r="URU242" s="250"/>
      <c r="URV242" s="250"/>
      <c r="URW242" s="250"/>
      <c r="URX242" s="250"/>
      <c r="URY242" s="250"/>
      <c r="URZ242" s="250"/>
      <c r="USA242" s="250"/>
      <c r="USB242" s="250"/>
      <c r="USC242" s="250"/>
      <c r="USD242" s="250"/>
      <c r="USE242" s="250"/>
      <c r="USF242" s="250"/>
      <c r="USG242" s="250"/>
      <c r="USH242" s="250"/>
      <c r="USI242" s="250"/>
      <c r="USJ242" s="250"/>
      <c r="USK242" s="250"/>
      <c r="USL242" s="250"/>
      <c r="USM242" s="250"/>
      <c r="USN242" s="250"/>
      <c r="USO242" s="250"/>
      <c r="USP242" s="250"/>
      <c r="USQ242" s="250"/>
      <c r="USR242" s="250"/>
      <c r="USS242" s="250"/>
      <c r="UST242" s="250"/>
      <c r="USU242" s="250"/>
      <c r="USV242" s="250"/>
      <c r="USW242" s="250"/>
      <c r="USX242" s="250"/>
      <c r="USY242" s="250"/>
      <c r="USZ242" s="250"/>
      <c r="UTA242" s="250"/>
      <c r="UTB242" s="250"/>
      <c r="UTC242" s="250"/>
      <c r="UTD242" s="250"/>
      <c r="UTE242" s="250"/>
      <c r="UTF242" s="250"/>
      <c r="UTG242" s="250"/>
      <c r="UTH242" s="250"/>
      <c r="UTI242" s="250"/>
      <c r="UTJ242" s="250"/>
      <c r="UTK242" s="250"/>
      <c r="UTL242" s="250"/>
      <c r="UTM242" s="250"/>
      <c r="UTN242" s="250"/>
      <c r="UTO242" s="250"/>
      <c r="UTP242" s="250"/>
      <c r="UTQ242" s="250"/>
      <c r="UTR242" s="250"/>
      <c r="UTS242" s="250"/>
      <c r="UTT242" s="250"/>
      <c r="UTU242" s="250"/>
      <c r="UTV242" s="250"/>
      <c r="UTW242" s="250"/>
      <c r="UTX242" s="250"/>
      <c r="UTY242" s="250"/>
      <c r="UTZ242" s="250"/>
      <c r="UUA242" s="250"/>
      <c r="UUB242" s="250"/>
      <c r="UUC242" s="250"/>
      <c r="UUD242" s="250"/>
      <c r="UUE242" s="250"/>
      <c r="UUF242" s="250"/>
      <c r="UUG242" s="250"/>
      <c r="UUH242" s="250"/>
      <c r="UUI242" s="250"/>
      <c r="UUJ242" s="250"/>
      <c r="UUK242" s="250"/>
      <c r="UUL242" s="250"/>
      <c r="UUM242" s="250"/>
      <c r="UUN242" s="250"/>
      <c r="UUO242" s="250"/>
      <c r="UUP242" s="250"/>
      <c r="UUQ242" s="250"/>
      <c r="UUR242" s="250"/>
      <c r="UUS242" s="250"/>
      <c r="UUT242" s="250"/>
      <c r="UUU242" s="250"/>
      <c r="UUV242" s="250"/>
      <c r="UUW242" s="250"/>
      <c r="UUX242" s="250"/>
      <c r="UUY242" s="250"/>
      <c r="UUZ242" s="250"/>
      <c r="UVA242" s="250"/>
      <c r="UVB242" s="250"/>
      <c r="UVC242" s="250"/>
      <c r="UVD242" s="250"/>
      <c r="UVE242" s="250"/>
      <c r="UVF242" s="250"/>
      <c r="UVG242" s="250"/>
      <c r="UVH242" s="250"/>
      <c r="UVI242" s="250"/>
      <c r="UVJ242" s="250"/>
      <c r="UVK242" s="250"/>
      <c r="UVL242" s="250"/>
      <c r="UVM242" s="250"/>
      <c r="UVN242" s="250"/>
      <c r="UVO242" s="250"/>
      <c r="UVP242" s="250"/>
      <c r="UVQ242" s="250"/>
      <c r="UVR242" s="250"/>
      <c r="UVS242" s="250"/>
      <c r="UVT242" s="250"/>
      <c r="UVU242" s="250"/>
      <c r="UVV242" s="250"/>
      <c r="UVW242" s="250"/>
      <c r="UVX242" s="250"/>
      <c r="UVY242" s="250"/>
      <c r="UVZ242" s="250"/>
      <c r="UWA242" s="250"/>
      <c r="UWB242" s="250"/>
      <c r="UWC242" s="250"/>
      <c r="UWD242" s="250"/>
      <c r="UWE242" s="250"/>
      <c r="UWF242" s="250"/>
      <c r="UWG242" s="250"/>
      <c r="UWH242" s="250"/>
      <c r="UWI242" s="250"/>
      <c r="UWJ242" s="250"/>
      <c r="UWK242" s="250"/>
      <c r="UWL242" s="250"/>
      <c r="UWM242" s="250"/>
      <c r="UWN242" s="250"/>
      <c r="UWO242" s="250"/>
      <c r="UWP242" s="250"/>
      <c r="UWQ242" s="250"/>
      <c r="UWR242" s="250"/>
      <c r="UWS242" s="250"/>
      <c r="UWT242" s="250"/>
      <c r="UWU242" s="250"/>
      <c r="UWV242" s="250"/>
      <c r="UWW242" s="250"/>
      <c r="UWX242" s="250"/>
      <c r="UWY242" s="250"/>
      <c r="UWZ242" s="250"/>
      <c r="UXA242" s="250"/>
      <c r="UXB242" s="250"/>
      <c r="UXC242" s="250"/>
      <c r="UXD242" s="250"/>
      <c r="UXE242" s="250"/>
      <c r="UXF242" s="250"/>
      <c r="UXG242" s="250"/>
      <c r="UXH242" s="250"/>
      <c r="UXI242" s="250"/>
      <c r="UXJ242" s="250"/>
      <c r="UXK242" s="250"/>
      <c r="UXL242" s="250"/>
      <c r="UXM242" s="250"/>
      <c r="UXN242" s="250"/>
      <c r="UXO242" s="250"/>
      <c r="UXP242" s="250"/>
      <c r="UXQ242" s="250"/>
      <c r="UXR242" s="250"/>
      <c r="UXS242" s="250"/>
      <c r="UXT242" s="250"/>
      <c r="UXU242" s="250"/>
      <c r="UXV242" s="250"/>
      <c r="UXW242" s="250"/>
      <c r="UXX242" s="250"/>
      <c r="UXY242" s="250"/>
      <c r="UXZ242" s="250"/>
      <c r="UYA242" s="250"/>
      <c r="UYB242" s="250"/>
      <c r="UYC242" s="250"/>
      <c r="UYD242" s="250"/>
      <c r="UYE242" s="250"/>
      <c r="UYF242" s="250"/>
      <c r="UYG242" s="250"/>
      <c r="UYH242" s="250"/>
      <c r="UYI242" s="250"/>
      <c r="UYJ242" s="250"/>
      <c r="UYK242" s="250"/>
      <c r="UYL242" s="250"/>
      <c r="UYM242" s="250"/>
      <c r="UYN242" s="250"/>
      <c r="UYO242" s="250"/>
      <c r="UYP242" s="250"/>
      <c r="UYQ242" s="250"/>
      <c r="UYR242" s="250"/>
      <c r="UYS242" s="250"/>
      <c r="UYT242" s="250"/>
      <c r="UYU242" s="250"/>
      <c r="UYV242" s="250"/>
      <c r="UYW242" s="250"/>
      <c r="UYX242" s="250"/>
      <c r="UYY242" s="250"/>
      <c r="UYZ242" s="250"/>
      <c r="UZA242" s="250"/>
      <c r="UZB242" s="250"/>
      <c r="UZC242" s="250"/>
      <c r="UZD242" s="250"/>
      <c r="UZE242" s="250"/>
      <c r="UZF242" s="250"/>
      <c r="UZG242" s="250"/>
      <c r="UZH242" s="250"/>
      <c r="UZI242" s="250"/>
      <c r="UZJ242" s="250"/>
      <c r="UZK242" s="250"/>
      <c r="UZL242" s="250"/>
      <c r="UZM242" s="250"/>
      <c r="UZN242" s="250"/>
      <c r="UZO242" s="250"/>
      <c r="UZP242" s="250"/>
      <c r="UZQ242" s="250"/>
      <c r="UZR242" s="250"/>
      <c r="UZS242" s="250"/>
      <c r="UZT242" s="250"/>
      <c r="UZU242" s="250"/>
      <c r="UZV242" s="250"/>
      <c r="UZW242" s="250"/>
      <c r="UZX242" s="250"/>
      <c r="UZY242" s="250"/>
      <c r="UZZ242" s="250"/>
      <c r="VAA242" s="250"/>
      <c r="VAB242" s="250"/>
      <c r="VAC242" s="250"/>
      <c r="VAD242" s="250"/>
      <c r="VAE242" s="250"/>
      <c r="VAF242" s="250"/>
      <c r="VAG242" s="250"/>
      <c r="VAH242" s="250"/>
      <c r="VAI242" s="250"/>
      <c r="VAJ242" s="250"/>
      <c r="VAK242" s="250"/>
      <c r="VAL242" s="250"/>
      <c r="VAM242" s="250"/>
      <c r="VAN242" s="250"/>
      <c r="VAO242" s="250"/>
      <c r="VAP242" s="250"/>
      <c r="VAQ242" s="250"/>
      <c r="VAR242" s="250"/>
      <c r="VAS242" s="250"/>
      <c r="VAT242" s="250"/>
      <c r="VAU242" s="250"/>
      <c r="VAV242" s="250"/>
      <c r="VAW242" s="250"/>
      <c r="VAX242" s="250"/>
      <c r="VAY242" s="250"/>
      <c r="VAZ242" s="250"/>
      <c r="VBA242" s="250"/>
      <c r="VBB242" s="250"/>
      <c r="VBC242" s="250"/>
      <c r="VBD242" s="250"/>
      <c r="VBE242" s="250"/>
      <c r="VBF242" s="250"/>
      <c r="VBG242" s="250"/>
      <c r="VBH242" s="250"/>
      <c r="VBI242" s="250"/>
      <c r="VBJ242" s="250"/>
      <c r="VBK242" s="250"/>
      <c r="VBL242" s="250"/>
      <c r="VBM242" s="250"/>
      <c r="VBN242" s="250"/>
      <c r="VBO242" s="250"/>
      <c r="VBP242" s="250"/>
      <c r="VBQ242" s="250"/>
      <c r="VBR242" s="250"/>
      <c r="VBS242" s="250"/>
      <c r="VBT242" s="250"/>
      <c r="VBU242" s="250"/>
      <c r="VBV242" s="250"/>
      <c r="VBW242" s="250"/>
      <c r="VBX242" s="250"/>
      <c r="VBY242" s="250"/>
      <c r="VBZ242" s="250"/>
      <c r="VCA242" s="250"/>
      <c r="VCB242" s="250"/>
      <c r="VCC242" s="250"/>
      <c r="VCD242" s="250"/>
      <c r="VCE242" s="250"/>
      <c r="VCF242" s="250"/>
      <c r="VCG242" s="250"/>
      <c r="VCH242" s="250"/>
      <c r="VCI242" s="250"/>
      <c r="VCJ242" s="250"/>
      <c r="VCK242" s="250"/>
      <c r="VCL242" s="250"/>
      <c r="VCM242" s="250"/>
      <c r="VCN242" s="250"/>
      <c r="VCO242" s="250"/>
      <c r="VCP242" s="250"/>
      <c r="VCQ242" s="250"/>
      <c r="VCR242" s="250"/>
      <c r="VCS242" s="250"/>
      <c r="VCT242" s="250"/>
      <c r="VCU242" s="250"/>
      <c r="VCV242" s="250"/>
      <c r="VCW242" s="250"/>
      <c r="VCX242" s="250"/>
      <c r="VCY242" s="250"/>
      <c r="VCZ242" s="250"/>
      <c r="VDA242" s="250"/>
      <c r="VDB242" s="250"/>
      <c r="VDC242" s="250"/>
      <c r="VDD242" s="250"/>
      <c r="VDE242" s="250"/>
      <c r="VDF242" s="250"/>
      <c r="VDG242" s="250"/>
      <c r="VDH242" s="250"/>
      <c r="VDI242" s="250"/>
      <c r="VDJ242" s="250"/>
      <c r="VDK242" s="250"/>
      <c r="VDL242" s="250"/>
      <c r="VDM242" s="250"/>
      <c r="VDN242" s="250"/>
      <c r="VDO242" s="250"/>
      <c r="VDP242" s="250"/>
      <c r="VDQ242" s="250"/>
      <c r="VDR242" s="250"/>
      <c r="VDS242" s="250"/>
      <c r="VDT242" s="250"/>
      <c r="VDU242" s="250"/>
      <c r="VDV242" s="250"/>
      <c r="VDW242" s="250"/>
      <c r="VDX242" s="250"/>
      <c r="VDY242" s="250"/>
      <c r="VDZ242" s="250"/>
      <c r="VEA242" s="250"/>
      <c r="VEB242" s="250"/>
      <c r="VEC242" s="250"/>
      <c r="VED242" s="250"/>
      <c r="VEE242" s="250"/>
      <c r="VEF242" s="250"/>
      <c r="VEG242" s="250"/>
      <c r="VEH242" s="250"/>
      <c r="VEI242" s="250"/>
      <c r="VEJ242" s="250"/>
      <c r="VEK242" s="250"/>
      <c r="VEL242" s="250"/>
      <c r="VEM242" s="250"/>
      <c r="VEN242" s="250"/>
      <c r="VEO242" s="250"/>
      <c r="VEP242" s="250"/>
      <c r="VEQ242" s="250"/>
      <c r="VER242" s="250"/>
      <c r="VES242" s="250"/>
      <c r="VET242" s="250"/>
      <c r="VEU242" s="250"/>
      <c r="VEV242" s="250"/>
      <c r="VEW242" s="250"/>
      <c r="VEX242" s="250"/>
      <c r="VEY242" s="250"/>
      <c r="VEZ242" s="250"/>
      <c r="VFA242" s="250"/>
      <c r="VFB242" s="250"/>
      <c r="VFC242" s="250"/>
      <c r="VFD242" s="250"/>
      <c r="VFE242" s="250"/>
      <c r="VFF242" s="250"/>
      <c r="VFG242" s="250"/>
      <c r="VFH242" s="250"/>
      <c r="VFI242" s="250"/>
      <c r="VFJ242" s="250"/>
      <c r="VFK242" s="250"/>
      <c r="VFL242" s="250"/>
      <c r="VFM242" s="250"/>
      <c r="VFN242" s="250"/>
      <c r="VFO242" s="250"/>
      <c r="VFP242" s="250"/>
      <c r="VFQ242" s="250"/>
      <c r="VFR242" s="250"/>
      <c r="VFS242" s="250"/>
      <c r="VFT242" s="250"/>
      <c r="VFU242" s="250"/>
      <c r="VFV242" s="250"/>
      <c r="VFW242" s="250"/>
      <c r="VFX242" s="250"/>
      <c r="VFY242" s="250"/>
      <c r="VFZ242" s="250"/>
      <c r="VGA242" s="250"/>
      <c r="VGB242" s="250"/>
      <c r="VGC242" s="250"/>
      <c r="VGD242" s="250"/>
      <c r="VGE242" s="250"/>
      <c r="VGF242" s="250"/>
      <c r="VGG242" s="250"/>
      <c r="VGH242" s="250"/>
      <c r="VGI242" s="250"/>
      <c r="VGJ242" s="250"/>
      <c r="VGK242" s="250"/>
      <c r="VGL242" s="250"/>
      <c r="VGM242" s="250"/>
      <c r="VGN242" s="250"/>
      <c r="VGO242" s="250"/>
      <c r="VGP242" s="250"/>
      <c r="VGQ242" s="250"/>
      <c r="VGR242" s="250"/>
      <c r="VGS242" s="250"/>
      <c r="VGT242" s="250"/>
      <c r="VGU242" s="250"/>
      <c r="VGV242" s="250"/>
      <c r="VGW242" s="250"/>
      <c r="VGX242" s="250"/>
      <c r="VGY242" s="250"/>
      <c r="VGZ242" s="250"/>
      <c r="VHA242" s="250"/>
      <c r="VHB242" s="250"/>
      <c r="VHC242" s="250"/>
      <c r="VHD242" s="250"/>
      <c r="VHE242" s="250"/>
      <c r="VHF242" s="250"/>
      <c r="VHG242" s="250"/>
      <c r="VHH242" s="250"/>
      <c r="VHI242" s="250"/>
      <c r="VHJ242" s="250"/>
      <c r="VHK242" s="250"/>
      <c r="VHL242" s="250"/>
      <c r="VHM242" s="250"/>
      <c r="VHN242" s="250"/>
      <c r="VHO242" s="250"/>
      <c r="VHP242" s="250"/>
      <c r="VHQ242" s="250"/>
      <c r="VHR242" s="250"/>
      <c r="VHS242" s="250"/>
      <c r="VHT242" s="250"/>
      <c r="VHU242" s="250"/>
      <c r="VHV242" s="250"/>
      <c r="VHW242" s="250"/>
      <c r="VHX242" s="250"/>
      <c r="VHY242" s="250"/>
      <c r="VHZ242" s="250"/>
      <c r="VIA242" s="250"/>
      <c r="VIB242" s="250"/>
      <c r="VIC242" s="250"/>
      <c r="VID242" s="250"/>
      <c r="VIE242" s="250"/>
      <c r="VIF242" s="250"/>
      <c r="VIG242" s="250"/>
      <c r="VIH242" s="250"/>
      <c r="VII242" s="250"/>
      <c r="VIJ242" s="250"/>
      <c r="VIK242" s="250"/>
      <c r="VIL242" s="250"/>
      <c r="VIM242" s="250"/>
      <c r="VIN242" s="250"/>
      <c r="VIO242" s="250"/>
      <c r="VIP242" s="250"/>
      <c r="VIQ242" s="250"/>
      <c r="VIR242" s="250"/>
      <c r="VIS242" s="250"/>
      <c r="VIT242" s="250"/>
      <c r="VIU242" s="250"/>
      <c r="VIV242" s="250"/>
      <c r="VIW242" s="250"/>
      <c r="VIX242" s="250"/>
      <c r="VIY242" s="250"/>
      <c r="VIZ242" s="250"/>
      <c r="VJA242" s="250"/>
      <c r="VJB242" s="250"/>
      <c r="VJC242" s="250"/>
      <c r="VJD242" s="250"/>
      <c r="VJE242" s="250"/>
      <c r="VJF242" s="250"/>
      <c r="VJG242" s="250"/>
      <c r="VJH242" s="250"/>
      <c r="VJI242" s="250"/>
      <c r="VJJ242" s="250"/>
      <c r="VJK242" s="250"/>
      <c r="VJL242" s="250"/>
      <c r="VJM242" s="250"/>
      <c r="VJN242" s="250"/>
      <c r="VJO242" s="250"/>
      <c r="VJP242" s="250"/>
      <c r="VJQ242" s="250"/>
      <c r="VJR242" s="250"/>
      <c r="VJS242" s="250"/>
      <c r="VJT242" s="250"/>
      <c r="VJU242" s="250"/>
      <c r="VJV242" s="250"/>
      <c r="VJW242" s="250"/>
      <c r="VJX242" s="250"/>
      <c r="VJY242" s="250"/>
      <c r="VJZ242" s="250"/>
      <c r="VKA242" s="250"/>
      <c r="VKB242" s="250"/>
      <c r="VKC242" s="250"/>
      <c r="VKD242" s="250"/>
      <c r="VKE242" s="250"/>
      <c r="VKF242" s="250"/>
      <c r="VKG242" s="250"/>
      <c r="VKH242" s="250"/>
      <c r="VKI242" s="250"/>
      <c r="VKJ242" s="250"/>
      <c r="VKK242" s="250"/>
      <c r="VKL242" s="250"/>
      <c r="VKM242" s="250"/>
      <c r="VKN242" s="250"/>
      <c r="VKO242" s="250"/>
      <c r="VKP242" s="250"/>
      <c r="VKQ242" s="250"/>
      <c r="VKR242" s="250"/>
      <c r="VKS242" s="250"/>
      <c r="VKT242" s="250"/>
      <c r="VKU242" s="250"/>
      <c r="VKV242" s="250"/>
      <c r="VKW242" s="250"/>
      <c r="VKX242" s="250"/>
      <c r="VKY242" s="250"/>
      <c r="VKZ242" s="250"/>
      <c r="VLA242" s="250"/>
      <c r="VLB242" s="250"/>
      <c r="VLC242" s="250"/>
      <c r="VLD242" s="250"/>
      <c r="VLE242" s="250"/>
      <c r="VLF242" s="250"/>
      <c r="VLG242" s="250"/>
      <c r="VLH242" s="250"/>
      <c r="VLI242" s="250"/>
      <c r="VLJ242" s="250"/>
      <c r="VLK242" s="250"/>
      <c r="VLL242" s="250"/>
      <c r="VLM242" s="250"/>
      <c r="VLN242" s="250"/>
      <c r="VLO242" s="250"/>
      <c r="VLP242" s="250"/>
      <c r="VLQ242" s="250"/>
      <c r="VLR242" s="250"/>
      <c r="VLS242" s="250"/>
      <c r="VLT242" s="250"/>
      <c r="VLU242" s="250"/>
      <c r="VLV242" s="250"/>
      <c r="VLW242" s="250"/>
      <c r="VLX242" s="250"/>
      <c r="VLY242" s="250"/>
      <c r="VLZ242" s="250"/>
      <c r="VMA242" s="250"/>
      <c r="VMB242" s="250"/>
      <c r="VMC242" s="250"/>
      <c r="VMD242" s="250"/>
      <c r="VME242" s="250"/>
      <c r="VMF242" s="250"/>
      <c r="VMG242" s="250"/>
      <c r="VMH242" s="250"/>
      <c r="VMI242" s="250"/>
      <c r="VMJ242" s="250"/>
      <c r="VMK242" s="250"/>
      <c r="VML242" s="250"/>
      <c r="VMM242" s="250"/>
      <c r="VMN242" s="250"/>
      <c r="VMO242" s="250"/>
      <c r="VMP242" s="250"/>
      <c r="VMQ242" s="250"/>
      <c r="VMR242" s="250"/>
      <c r="VMS242" s="250"/>
      <c r="VMT242" s="250"/>
      <c r="VMU242" s="250"/>
      <c r="VMV242" s="250"/>
      <c r="VMW242" s="250"/>
      <c r="VMX242" s="250"/>
      <c r="VMY242" s="250"/>
      <c r="VMZ242" s="250"/>
      <c r="VNA242" s="250"/>
      <c r="VNB242" s="250"/>
      <c r="VNC242" s="250"/>
      <c r="VND242" s="250"/>
      <c r="VNE242" s="250"/>
      <c r="VNF242" s="250"/>
      <c r="VNG242" s="250"/>
      <c r="VNH242" s="250"/>
      <c r="VNI242" s="250"/>
      <c r="VNJ242" s="250"/>
      <c r="VNK242" s="250"/>
      <c r="VNL242" s="250"/>
      <c r="VNM242" s="250"/>
      <c r="VNN242" s="250"/>
      <c r="VNO242" s="250"/>
      <c r="VNP242" s="250"/>
      <c r="VNQ242" s="250"/>
      <c r="VNR242" s="250"/>
      <c r="VNS242" s="250"/>
      <c r="VNT242" s="250"/>
      <c r="VNU242" s="250"/>
      <c r="VNV242" s="250"/>
      <c r="VNW242" s="250"/>
      <c r="VNX242" s="250"/>
      <c r="VNY242" s="250"/>
      <c r="VNZ242" s="250"/>
      <c r="VOA242" s="250"/>
      <c r="VOB242" s="250"/>
      <c r="VOC242" s="250"/>
      <c r="VOD242" s="250"/>
      <c r="VOE242" s="250"/>
      <c r="VOF242" s="250"/>
      <c r="VOG242" s="250"/>
      <c r="VOH242" s="250"/>
      <c r="VOI242" s="250"/>
      <c r="VOJ242" s="250"/>
      <c r="VOK242" s="250"/>
      <c r="VOL242" s="250"/>
      <c r="VOM242" s="250"/>
      <c r="VON242" s="250"/>
      <c r="VOO242" s="250"/>
      <c r="VOP242" s="250"/>
      <c r="VOQ242" s="250"/>
      <c r="VOR242" s="250"/>
      <c r="VOS242" s="250"/>
      <c r="VOT242" s="250"/>
      <c r="VOU242" s="250"/>
      <c r="VOV242" s="250"/>
      <c r="VOW242" s="250"/>
      <c r="VOX242" s="250"/>
      <c r="VOY242" s="250"/>
      <c r="VOZ242" s="250"/>
      <c r="VPA242" s="250"/>
      <c r="VPB242" s="250"/>
      <c r="VPC242" s="250"/>
      <c r="VPD242" s="250"/>
      <c r="VPE242" s="250"/>
      <c r="VPF242" s="250"/>
      <c r="VPG242" s="250"/>
      <c r="VPH242" s="250"/>
      <c r="VPI242" s="250"/>
      <c r="VPJ242" s="250"/>
      <c r="VPK242" s="250"/>
      <c r="VPL242" s="250"/>
      <c r="VPM242" s="250"/>
      <c r="VPN242" s="250"/>
      <c r="VPO242" s="250"/>
      <c r="VPP242" s="250"/>
      <c r="VPQ242" s="250"/>
      <c r="VPR242" s="250"/>
      <c r="VPS242" s="250"/>
      <c r="VPT242" s="250"/>
      <c r="VPU242" s="250"/>
      <c r="VPV242" s="250"/>
      <c r="VPW242" s="250"/>
      <c r="VPX242" s="250"/>
      <c r="VPY242" s="250"/>
      <c r="VPZ242" s="250"/>
      <c r="VQA242" s="250"/>
      <c r="VQB242" s="250"/>
      <c r="VQC242" s="250"/>
      <c r="VQD242" s="250"/>
      <c r="VQE242" s="250"/>
      <c r="VQF242" s="250"/>
      <c r="VQG242" s="250"/>
      <c r="VQH242" s="250"/>
      <c r="VQI242" s="250"/>
      <c r="VQJ242" s="250"/>
      <c r="VQK242" s="250"/>
      <c r="VQL242" s="250"/>
      <c r="VQM242" s="250"/>
      <c r="VQN242" s="250"/>
      <c r="VQO242" s="250"/>
      <c r="VQP242" s="250"/>
      <c r="VQQ242" s="250"/>
      <c r="VQR242" s="250"/>
      <c r="VQS242" s="250"/>
      <c r="VQT242" s="250"/>
      <c r="VQU242" s="250"/>
      <c r="VQV242" s="250"/>
      <c r="VQW242" s="250"/>
      <c r="VQX242" s="250"/>
      <c r="VQY242" s="250"/>
      <c r="VQZ242" s="250"/>
      <c r="VRA242" s="250"/>
      <c r="VRB242" s="250"/>
      <c r="VRC242" s="250"/>
      <c r="VRD242" s="250"/>
      <c r="VRE242" s="250"/>
      <c r="VRF242" s="250"/>
      <c r="VRG242" s="250"/>
      <c r="VRH242" s="250"/>
      <c r="VRI242" s="250"/>
      <c r="VRJ242" s="250"/>
      <c r="VRK242" s="250"/>
      <c r="VRL242" s="250"/>
      <c r="VRM242" s="250"/>
      <c r="VRN242" s="250"/>
      <c r="VRO242" s="250"/>
      <c r="VRP242" s="250"/>
      <c r="VRQ242" s="250"/>
      <c r="VRR242" s="250"/>
      <c r="VRS242" s="250"/>
      <c r="VRT242" s="250"/>
      <c r="VRU242" s="250"/>
      <c r="VRV242" s="250"/>
      <c r="VRW242" s="250"/>
      <c r="VRX242" s="250"/>
      <c r="VRY242" s="250"/>
      <c r="VRZ242" s="250"/>
      <c r="VSA242" s="250"/>
      <c r="VSB242" s="250"/>
      <c r="VSC242" s="250"/>
      <c r="VSD242" s="250"/>
      <c r="VSE242" s="250"/>
      <c r="VSF242" s="250"/>
      <c r="VSG242" s="250"/>
      <c r="VSH242" s="250"/>
      <c r="VSI242" s="250"/>
      <c r="VSJ242" s="250"/>
      <c r="VSK242" s="250"/>
      <c r="VSL242" s="250"/>
      <c r="VSM242" s="250"/>
      <c r="VSN242" s="250"/>
      <c r="VSO242" s="250"/>
      <c r="VSP242" s="250"/>
      <c r="VSQ242" s="250"/>
      <c r="VSR242" s="250"/>
      <c r="VSS242" s="250"/>
      <c r="VST242" s="250"/>
      <c r="VSU242" s="250"/>
      <c r="VSV242" s="250"/>
      <c r="VSW242" s="250"/>
      <c r="VSX242" s="250"/>
      <c r="VSY242" s="250"/>
      <c r="VSZ242" s="250"/>
      <c r="VTA242" s="250"/>
      <c r="VTB242" s="250"/>
      <c r="VTC242" s="250"/>
      <c r="VTD242" s="250"/>
      <c r="VTE242" s="250"/>
      <c r="VTF242" s="250"/>
      <c r="VTG242" s="250"/>
      <c r="VTH242" s="250"/>
      <c r="VTI242" s="250"/>
      <c r="VTJ242" s="250"/>
      <c r="VTK242" s="250"/>
      <c r="VTL242" s="250"/>
      <c r="VTM242" s="250"/>
      <c r="VTN242" s="250"/>
      <c r="VTO242" s="250"/>
      <c r="VTP242" s="250"/>
      <c r="VTQ242" s="250"/>
      <c r="VTR242" s="250"/>
      <c r="VTS242" s="250"/>
      <c r="VTT242" s="250"/>
      <c r="VTU242" s="250"/>
      <c r="VTV242" s="250"/>
      <c r="VTW242" s="250"/>
      <c r="VTX242" s="250"/>
      <c r="VTY242" s="250"/>
      <c r="VTZ242" s="250"/>
      <c r="VUA242" s="250"/>
      <c r="VUB242" s="250"/>
      <c r="VUC242" s="250"/>
      <c r="VUD242" s="250"/>
      <c r="VUE242" s="250"/>
      <c r="VUF242" s="250"/>
      <c r="VUG242" s="250"/>
      <c r="VUH242" s="250"/>
      <c r="VUI242" s="250"/>
      <c r="VUJ242" s="250"/>
      <c r="VUK242" s="250"/>
      <c r="VUL242" s="250"/>
      <c r="VUM242" s="250"/>
      <c r="VUN242" s="250"/>
      <c r="VUO242" s="250"/>
      <c r="VUP242" s="250"/>
      <c r="VUQ242" s="250"/>
      <c r="VUR242" s="250"/>
      <c r="VUS242" s="250"/>
      <c r="VUT242" s="250"/>
      <c r="VUU242" s="250"/>
      <c r="VUV242" s="250"/>
      <c r="VUW242" s="250"/>
      <c r="VUX242" s="250"/>
      <c r="VUY242" s="250"/>
      <c r="VUZ242" s="250"/>
      <c r="VVA242" s="250"/>
      <c r="VVB242" s="250"/>
      <c r="VVC242" s="250"/>
      <c r="VVD242" s="250"/>
      <c r="VVE242" s="250"/>
      <c r="VVF242" s="250"/>
      <c r="VVG242" s="250"/>
      <c r="VVH242" s="250"/>
      <c r="VVI242" s="250"/>
      <c r="VVJ242" s="250"/>
      <c r="VVK242" s="250"/>
      <c r="VVL242" s="250"/>
      <c r="VVM242" s="250"/>
      <c r="VVN242" s="250"/>
      <c r="VVO242" s="250"/>
      <c r="VVP242" s="250"/>
      <c r="VVQ242" s="250"/>
      <c r="VVR242" s="250"/>
      <c r="VVS242" s="250"/>
      <c r="VVT242" s="250"/>
      <c r="VVU242" s="250"/>
      <c r="VVV242" s="250"/>
      <c r="VVW242" s="250"/>
      <c r="VVX242" s="250"/>
      <c r="VVY242" s="250"/>
      <c r="VVZ242" s="250"/>
      <c r="VWA242" s="250"/>
      <c r="VWB242" s="250"/>
      <c r="VWC242" s="250"/>
      <c r="VWD242" s="250"/>
      <c r="VWE242" s="250"/>
      <c r="VWF242" s="250"/>
      <c r="VWG242" s="250"/>
      <c r="VWH242" s="250"/>
      <c r="VWI242" s="250"/>
      <c r="VWJ242" s="250"/>
      <c r="VWK242" s="250"/>
      <c r="VWL242" s="250"/>
      <c r="VWM242" s="250"/>
      <c r="VWN242" s="250"/>
      <c r="VWO242" s="250"/>
      <c r="VWP242" s="250"/>
      <c r="VWQ242" s="250"/>
      <c r="VWR242" s="250"/>
      <c r="VWS242" s="250"/>
      <c r="VWT242" s="250"/>
      <c r="VWU242" s="250"/>
      <c r="VWV242" s="250"/>
      <c r="VWW242" s="250"/>
      <c r="VWX242" s="250"/>
      <c r="VWY242" s="250"/>
      <c r="VWZ242" s="250"/>
      <c r="VXA242" s="250"/>
      <c r="VXB242" s="250"/>
      <c r="VXC242" s="250"/>
      <c r="VXD242" s="250"/>
      <c r="VXE242" s="250"/>
      <c r="VXF242" s="250"/>
      <c r="VXG242" s="250"/>
      <c r="VXH242" s="250"/>
      <c r="VXI242" s="250"/>
      <c r="VXJ242" s="250"/>
      <c r="VXK242" s="250"/>
      <c r="VXL242" s="250"/>
      <c r="VXM242" s="250"/>
      <c r="VXN242" s="250"/>
      <c r="VXO242" s="250"/>
      <c r="VXP242" s="250"/>
      <c r="VXQ242" s="250"/>
      <c r="VXR242" s="250"/>
      <c r="VXS242" s="250"/>
      <c r="VXT242" s="250"/>
      <c r="VXU242" s="250"/>
      <c r="VXV242" s="250"/>
      <c r="VXW242" s="250"/>
      <c r="VXX242" s="250"/>
      <c r="VXY242" s="250"/>
      <c r="VXZ242" s="250"/>
      <c r="VYA242" s="250"/>
      <c r="VYB242" s="250"/>
      <c r="VYC242" s="250"/>
      <c r="VYD242" s="250"/>
      <c r="VYE242" s="250"/>
      <c r="VYF242" s="250"/>
      <c r="VYG242" s="250"/>
      <c r="VYH242" s="250"/>
      <c r="VYI242" s="250"/>
      <c r="VYJ242" s="250"/>
      <c r="VYK242" s="250"/>
      <c r="VYL242" s="250"/>
      <c r="VYM242" s="250"/>
      <c r="VYN242" s="250"/>
      <c r="VYO242" s="250"/>
      <c r="VYP242" s="250"/>
      <c r="VYQ242" s="250"/>
      <c r="VYR242" s="250"/>
      <c r="VYS242" s="250"/>
      <c r="VYT242" s="250"/>
      <c r="VYU242" s="250"/>
      <c r="VYV242" s="250"/>
      <c r="VYW242" s="250"/>
      <c r="VYX242" s="250"/>
      <c r="VYY242" s="250"/>
      <c r="VYZ242" s="250"/>
      <c r="VZA242" s="250"/>
      <c r="VZB242" s="250"/>
      <c r="VZC242" s="250"/>
      <c r="VZD242" s="250"/>
      <c r="VZE242" s="250"/>
      <c r="VZF242" s="250"/>
      <c r="VZG242" s="250"/>
      <c r="VZH242" s="250"/>
      <c r="VZI242" s="250"/>
      <c r="VZJ242" s="250"/>
      <c r="VZK242" s="250"/>
      <c r="VZL242" s="250"/>
      <c r="VZM242" s="250"/>
      <c r="VZN242" s="250"/>
      <c r="VZO242" s="250"/>
      <c r="VZP242" s="250"/>
      <c r="VZQ242" s="250"/>
      <c r="VZR242" s="250"/>
      <c r="VZS242" s="250"/>
      <c r="VZT242" s="250"/>
      <c r="VZU242" s="250"/>
      <c r="VZV242" s="250"/>
      <c r="VZW242" s="250"/>
      <c r="VZX242" s="250"/>
      <c r="VZY242" s="250"/>
      <c r="VZZ242" s="250"/>
      <c r="WAA242" s="250"/>
      <c r="WAB242" s="250"/>
      <c r="WAC242" s="250"/>
      <c r="WAD242" s="250"/>
      <c r="WAE242" s="250"/>
      <c r="WAF242" s="250"/>
      <c r="WAG242" s="250"/>
      <c r="WAH242" s="250"/>
      <c r="WAI242" s="250"/>
      <c r="WAJ242" s="250"/>
      <c r="WAK242" s="250"/>
      <c r="WAL242" s="250"/>
      <c r="WAM242" s="250"/>
      <c r="WAN242" s="250"/>
      <c r="WAO242" s="250"/>
      <c r="WAP242" s="250"/>
      <c r="WAQ242" s="250"/>
      <c r="WAR242" s="250"/>
      <c r="WAS242" s="250"/>
      <c r="WAT242" s="250"/>
      <c r="WAU242" s="250"/>
      <c r="WAV242" s="250"/>
      <c r="WAW242" s="250"/>
      <c r="WAX242" s="250"/>
      <c r="WAY242" s="250"/>
      <c r="WAZ242" s="250"/>
      <c r="WBA242" s="250"/>
      <c r="WBB242" s="250"/>
      <c r="WBC242" s="250"/>
      <c r="WBD242" s="250"/>
      <c r="WBE242" s="250"/>
      <c r="WBF242" s="250"/>
      <c r="WBG242" s="250"/>
      <c r="WBH242" s="250"/>
      <c r="WBI242" s="250"/>
      <c r="WBJ242" s="250"/>
      <c r="WBK242" s="250"/>
      <c r="WBL242" s="250"/>
      <c r="WBM242" s="250"/>
      <c r="WBN242" s="250"/>
      <c r="WBO242" s="250"/>
      <c r="WBP242" s="250"/>
      <c r="WBQ242" s="250"/>
      <c r="WBR242" s="250"/>
      <c r="WBS242" s="250"/>
      <c r="WBT242" s="250"/>
      <c r="WBU242" s="250"/>
      <c r="WBV242" s="250"/>
      <c r="WBW242" s="250"/>
      <c r="WBX242" s="250"/>
      <c r="WBY242" s="250"/>
      <c r="WBZ242" s="250"/>
      <c r="WCA242" s="250"/>
      <c r="WCB242" s="250"/>
      <c r="WCC242" s="250"/>
      <c r="WCD242" s="250"/>
      <c r="WCE242" s="250"/>
      <c r="WCF242" s="250"/>
      <c r="WCG242" s="250"/>
      <c r="WCH242" s="250"/>
      <c r="WCI242" s="250"/>
      <c r="WCJ242" s="250"/>
      <c r="WCK242" s="250"/>
      <c r="WCL242" s="250"/>
      <c r="WCM242" s="250"/>
      <c r="WCN242" s="250"/>
      <c r="WCO242" s="250"/>
      <c r="WCP242" s="250"/>
      <c r="WCQ242" s="250"/>
      <c r="WCR242" s="250"/>
      <c r="WCS242" s="250"/>
      <c r="WCT242" s="250"/>
      <c r="WCU242" s="250"/>
      <c r="WCV242" s="250"/>
      <c r="WCW242" s="250"/>
      <c r="WCX242" s="250"/>
      <c r="WCY242" s="250"/>
      <c r="WCZ242" s="250"/>
      <c r="WDA242" s="250"/>
      <c r="WDB242" s="250"/>
      <c r="WDC242" s="250"/>
      <c r="WDD242" s="250"/>
      <c r="WDE242" s="250"/>
      <c r="WDF242" s="250"/>
      <c r="WDG242" s="250"/>
      <c r="WDH242" s="250"/>
      <c r="WDI242" s="250"/>
      <c r="WDJ242" s="250"/>
      <c r="WDK242" s="250"/>
      <c r="WDL242" s="250"/>
      <c r="WDM242" s="250"/>
      <c r="WDN242" s="250"/>
      <c r="WDO242" s="250"/>
      <c r="WDP242" s="250"/>
      <c r="WDQ242" s="250"/>
      <c r="WDR242" s="250"/>
      <c r="WDS242" s="250"/>
      <c r="WDT242" s="250"/>
      <c r="WDU242" s="250"/>
      <c r="WDV242" s="250"/>
      <c r="WDW242" s="250"/>
      <c r="WDX242" s="250"/>
      <c r="WDY242" s="250"/>
      <c r="WDZ242" s="250"/>
      <c r="WEA242" s="250"/>
      <c r="WEB242" s="250"/>
      <c r="WEC242" s="250"/>
      <c r="WED242" s="250"/>
      <c r="WEE242" s="250"/>
      <c r="WEF242" s="250"/>
      <c r="WEG242" s="250"/>
      <c r="WEH242" s="250"/>
      <c r="WEI242" s="250"/>
      <c r="WEJ242" s="250"/>
      <c r="WEK242" s="250"/>
      <c r="WEL242" s="250"/>
      <c r="WEM242" s="250"/>
      <c r="WEN242" s="250"/>
      <c r="WEO242" s="250"/>
      <c r="WEP242" s="250"/>
      <c r="WEQ242" s="250"/>
      <c r="WER242" s="250"/>
      <c r="WES242" s="250"/>
      <c r="WET242" s="250"/>
      <c r="WEU242" s="250"/>
      <c r="WEV242" s="250"/>
      <c r="WEW242" s="250"/>
      <c r="WEX242" s="250"/>
      <c r="WEY242" s="250"/>
      <c r="WEZ242" s="250"/>
      <c r="WFA242" s="250"/>
      <c r="WFB242" s="250"/>
      <c r="WFC242" s="250"/>
      <c r="WFD242" s="250"/>
      <c r="WFE242" s="250"/>
      <c r="WFF242" s="250"/>
      <c r="WFG242" s="250"/>
      <c r="WFH242" s="250"/>
      <c r="WFI242" s="250"/>
      <c r="WFJ242" s="250"/>
      <c r="WFK242" s="250"/>
      <c r="WFL242" s="250"/>
      <c r="WFM242" s="250"/>
      <c r="WFN242" s="250"/>
      <c r="WFO242" s="250"/>
      <c r="WFP242" s="250"/>
      <c r="WFQ242" s="250"/>
      <c r="WFR242" s="250"/>
      <c r="WFS242" s="250"/>
      <c r="WFT242" s="250"/>
      <c r="WFU242" s="250"/>
      <c r="WFV242" s="250"/>
      <c r="WFW242" s="250"/>
      <c r="WFX242" s="250"/>
      <c r="WFY242" s="250"/>
      <c r="WFZ242" s="250"/>
      <c r="WGA242" s="250"/>
      <c r="WGB242" s="250"/>
      <c r="WGC242" s="250"/>
      <c r="WGD242" s="250"/>
      <c r="WGE242" s="250"/>
      <c r="WGF242" s="250"/>
      <c r="WGG242" s="250"/>
      <c r="WGH242" s="250"/>
      <c r="WGI242" s="250"/>
      <c r="WGJ242" s="250"/>
      <c r="WGK242" s="250"/>
      <c r="WGL242" s="250"/>
      <c r="WGM242" s="250"/>
      <c r="WGN242" s="250"/>
      <c r="WGO242" s="250"/>
      <c r="WGP242" s="250"/>
      <c r="WGQ242" s="250"/>
      <c r="WGR242" s="250"/>
      <c r="WGS242" s="250"/>
      <c r="WGT242" s="250"/>
      <c r="WGU242" s="250"/>
      <c r="WGV242" s="250"/>
      <c r="WGW242" s="250"/>
      <c r="WGX242" s="250"/>
      <c r="WGY242" s="250"/>
      <c r="WGZ242" s="250"/>
      <c r="WHA242" s="250"/>
      <c r="WHB242" s="250"/>
      <c r="WHC242" s="250"/>
      <c r="WHD242" s="250"/>
      <c r="WHE242" s="250"/>
      <c r="WHF242" s="250"/>
      <c r="WHG242" s="250"/>
      <c r="WHH242" s="250"/>
      <c r="WHI242" s="250"/>
      <c r="WHJ242" s="250"/>
      <c r="WHK242" s="250"/>
      <c r="WHL242" s="250"/>
      <c r="WHM242" s="250"/>
      <c r="WHN242" s="250"/>
      <c r="WHO242" s="250"/>
      <c r="WHP242" s="250"/>
      <c r="WHQ242" s="250"/>
      <c r="WHR242" s="250"/>
      <c r="WHS242" s="250"/>
      <c r="WHT242" s="250"/>
      <c r="WHU242" s="250"/>
      <c r="WHV242" s="250"/>
      <c r="WHW242" s="250"/>
      <c r="WHX242" s="250"/>
      <c r="WHY242" s="250"/>
      <c r="WHZ242" s="250"/>
      <c r="WIA242" s="250"/>
      <c r="WIB242" s="250"/>
      <c r="WIC242" s="250"/>
      <c r="WID242" s="250"/>
      <c r="WIE242" s="250"/>
      <c r="WIF242" s="250"/>
      <c r="WIG242" s="250"/>
      <c r="WIH242" s="250"/>
      <c r="WII242" s="250"/>
      <c r="WIJ242" s="250"/>
      <c r="WIK242" s="250"/>
      <c r="WIL242" s="250"/>
      <c r="WIM242" s="250"/>
      <c r="WIN242" s="250"/>
      <c r="WIO242" s="250"/>
      <c r="WIP242" s="250"/>
      <c r="WIQ242" s="250"/>
      <c r="WIR242" s="250"/>
      <c r="WIS242" s="250"/>
      <c r="WIT242" s="250"/>
      <c r="WIU242" s="250"/>
      <c r="WIV242" s="250"/>
      <c r="WIW242" s="250"/>
      <c r="WIX242" s="250"/>
      <c r="WIY242" s="250"/>
      <c r="WIZ242" s="250"/>
      <c r="WJA242" s="250"/>
      <c r="WJB242" s="250"/>
      <c r="WJC242" s="250"/>
      <c r="WJD242" s="250"/>
      <c r="WJE242" s="250"/>
      <c r="WJF242" s="250"/>
      <c r="WJG242" s="250"/>
      <c r="WJH242" s="250"/>
      <c r="WJI242" s="250"/>
      <c r="WJJ242" s="250"/>
      <c r="WJK242" s="250"/>
      <c r="WJL242" s="250"/>
      <c r="WJM242" s="250"/>
      <c r="WJN242" s="250"/>
      <c r="WJO242" s="250"/>
      <c r="WJP242" s="250"/>
      <c r="WJQ242" s="250"/>
      <c r="WJR242" s="250"/>
      <c r="WJS242" s="250"/>
      <c r="WJT242" s="250"/>
      <c r="WJU242" s="250"/>
      <c r="WJV242" s="250"/>
      <c r="WJW242" s="250"/>
      <c r="WJX242" s="250"/>
      <c r="WJY242" s="250"/>
      <c r="WJZ242" s="250"/>
      <c r="WKA242" s="250"/>
      <c r="WKB242" s="250"/>
      <c r="WKC242" s="250"/>
      <c r="WKD242" s="250"/>
      <c r="WKE242" s="250"/>
      <c r="WKF242" s="250"/>
      <c r="WKG242" s="250"/>
      <c r="WKH242" s="250"/>
      <c r="WKI242" s="250"/>
      <c r="WKJ242" s="250"/>
      <c r="WKK242" s="250"/>
      <c r="WKL242" s="250"/>
      <c r="WKM242" s="250"/>
      <c r="WKN242" s="250"/>
      <c r="WKO242" s="250"/>
      <c r="WKP242" s="250"/>
      <c r="WKQ242" s="250"/>
      <c r="WKR242" s="250"/>
      <c r="WKS242" s="250"/>
      <c r="WKT242" s="250"/>
      <c r="WKU242" s="250"/>
      <c r="WKV242" s="250"/>
      <c r="WKW242" s="250"/>
      <c r="WKX242" s="250"/>
      <c r="WKY242" s="250"/>
      <c r="WKZ242" s="250"/>
      <c r="WLA242" s="250"/>
      <c r="WLB242" s="250"/>
      <c r="WLC242" s="250"/>
      <c r="WLD242" s="250"/>
      <c r="WLE242" s="250"/>
      <c r="WLF242" s="250"/>
      <c r="WLG242" s="250"/>
      <c r="WLH242" s="250"/>
      <c r="WLI242" s="250"/>
      <c r="WLJ242" s="250"/>
      <c r="WLK242" s="250"/>
      <c r="WLL242" s="250"/>
      <c r="WLM242" s="250"/>
      <c r="WLN242" s="250"/>
      <c r="WLO242" s="250"/>
      <c r="WLP242" s="250"/>
      <c r="WLQ242" s="250"/>
      <c r="WLR242" s="250"/>
      <c r="WLS242" s="250"/>
      <c r="WLT242" s="250"/>
      <c r="WLU242" s="250"/>
      <c r="WLV242" s="250"/>
      <c r="WLW242" s="250"/>
      <c r="WLX242" s="250"/>
      <c r="WLY242" s="250"/>
      <c r="WLZ242" s="250"/>
      <c r="WMA242" s="250"/>
      <c r="WMB242" s="250"/>
      <c r="WMC242" s="250"/>
      <c r="WMD242" s="250"/>
      <c r="WME242" s="250"/>
      <c r="WMF242" s="250"/>
      <c r="WMG242" s="250"/>
      <c r="WMH242" s="250"/>
      <c r="WMI242" s="250"/>
      <c r="WMJ242" s="250"/>
      <c r="WMK242" s="250"/>
      <c r="WML242" s="250"/>
      <c r="WMM242" s="250"/>
      <c r="WMN242" s="250"/>
      <c r="WMO242" s="250"/>
      <c r="WMP242" s="250"/>
      <c r="WMQ242" s="250"/>
      <c r="WMR242" s="250"/>
      <c r="WMS242" s="250"/>
      <c r="WMT242" s="250"/>
      <c r="WMU242" s="250"/>
      <c r="WMV242" s="250"/>
      <c r="WMW242" s="250"/>
      <c r="WMX242" s="250"/>
      <c r="WMY242" s="250"/>
      <c r="WMZ242" s="250"/>
      <c r="WNA242" s="250"/>
      <c r="WNB242" s="250"/>
      <c r="WNC242" s="250"/>
      <c r="WND242" s="250"/>
      <c r="WNE242" s="250"/>
      <c r="WNF242" s="250"/>
      <c r="WNG242" s="250"/>
      <c r="WNH242" s="250"/>
      <c r="WNI242" s="250"/>
      <c r="WNJ242" s="250"/>
      <c r="WNK242" s="250"/>
      <c r="WNL242" s="250"/>
      <c r="WNM242" s="250"/>
      <c r="WNN242" s="250"/>
      <c r="WNO242" s="250"/>
      <c r="WNP242" s="250"/>
      <c r="WNQ242" s="250"/>
      <c r="WNR242" s="250"/>
      <c r="WNS242" s="250"/>
      <c r="WNT242" s="250"/>
      <c r="WNU242" s="250"/>
      <c r="WNV242" s="250"/>
      <c r="WNW242" s="250"/>
      <c r="WNX242" s="250"/>
      <c r="WNY242" s="250"/>
      <c r="WNZ242" s="250"/>
      <c r="WOA242" s="250"/>
      <c r="WOB242" s="250"/>
      <c r="WOC242" s="250"/>
      <c r="WOD242" s="250"/>
      <c r="WOE242" s="250"/>
      <c r="WOF242" s="250"/>
      <c r="WOG242" s="250"/>
      <c r="WOH242" s="250"/>
      <c r="WOI242" s="250"/>
      <c r="WOJ242" s="250"/>
      <c r="WOK242" s="250"/>
      <c r="WOL242" s="250"/>
      <c r="WOM242" s="250"/>
      <c r="WON242" s="250"/>
      <c r="WOO242" s="250"/>
      <c r="WOP242" s="250"/>
      <c r="WOQ242" s="250"/>
      <c r="WOR242" s="250"/>
      <c r="WOS242" s="250"/>
      <c r="WOT242" s="250"/>
      <c r="WOU242" s="250"/>
      <c r="WOV242" s="250"/>
      <c r="WOW242" s="250"/>
      <c r="WOX242" s="250"/>
      <c r="WOY242" s="250"/>
      <c r="WOZ242" s="250"/>
      <c r="WPA242" s="250"/>
      <c r="WPB242" s="250"/>
      <c r="WPC242" s="250"/>
      <c r="WPD242" s="250"/>
      <c r="WPE242" s="250"/>
      <c r="WPF242" s="250"/>
      <c r="WPG242" s="250"/>
      <c r="WPH242" s="250"/>
      <c r="WPI242" s="250"/>
      <c r="WPJ242" s="250"/>
      <c r="WPK242" s="250"/>
      <c r="WPL242" s="250"/>
      <c r="WPM242" s="250"/>
      <c r="WPN242" s="250"/>
      <c r="WPO242" s="250"/>
      <c r="WPP242" s="250"/>
      <c r="WPQ242" s="250"/>
      <c r="WPR242" s="250"/>
      <c r="WPS242" s="250"/>
      <c r="WPT242" s="250"/>
      <c r="WPU242" s="250"/>
      <c r="WPV242" s="250"/>
      <c r="WPW242" s="250"/>
      <c r="WPX242" s="250"/>
      <c r="WPY242" s="250"/>
      <c r="WPZ242" s="250"/>
      <c r="WQA242" s="250"/>
      <c r="WQB242" s="250"/>
      <c r="WQC242" s="250"/>
      <c r="WQD242" s="250"/>
      <c r="WQE242" s="250"/>
      <c r="WQF242" s="250"/>
      <c r="WQG242" s="250"/>
      <c r="WQH242" s="250"/>
      <c r="WQI242" s="250"/>
      <c r="WQJ242" s="250"/>
      <c r="WQK242" s="250"/>
      <c r="WQL242" s="250"/>
      <c r="WQM242" s="250"/>
      <c r="WQN242" s="250"/>
      <c r="WQO242" s="250"/>
      <c r="WQP242" s="250"/>
      <c r="WQQ242" s="250"/>
      <c r="WQR242" s="250"/>
      <c r="WQS242" s="250"/>
      <c r="WQT242" s="250"/>
      <c r="WQU242" s="250"/>
      <c r="WQV242" s="250"/>
      <c r="WQW242" s="250"/>
      <c r="WQX242" s="250"/>
      <c r="WQY242" s="250"/>
      <c r="WQZ242" s="250"/>
      <c r="WRA242" s="250"/>
      <c r="WRB242" s="250"/>
      <c r="WRC242" s="250"/>
      <c r="WRD242" s="250"/>
      <c r="WRE242" s="250"/>
      <c r="WRF242" s="250"/>
      <c r="WRG242" s="250"/>
      <c r="WRH242" s="250"/>
      <c r="WRI242" s="250"/>
      <c r="WRJ242" s="250"/>
      <c r="WRK242" s="250"/>
      <c r="WRL242" s="250"/>
      <c r="WRM242" s="250"/>
      <c r="WRN242" s="250"/>
      <c r="WRO242" s="250"/>
      <c r="WRP242" s="250"/>
      <c r="WRQ242" s="250"/>
      <c r="WRR242" s="250"/>
      <c r="WRS242" s="250"/>
      <c r="WRT242" s="250"/>
      <c r="WRU242" s="250"/>
      <c r="WRV242" s="250"/>
      <c r="WRW242" s="250"/>
      <c r="WRX242" s="250"/>
      <c r="WRY242" s="250"/>
      <c r="WRZ242" s="250"/>
      <c r="WSA242" s="250"/>
      <c r="WSB242" s="250"/>
      <c r="WSC242" s="250"/>
      <c r="WSD242" s="250"/>
      <c r="WSE242" s="250"/>
      <c r="WSF242" s="250"/>
      <c r="WSG242" s="250"/>
      <c r="WSH242" s="250"/>
      <c r="WSI242" s="250"/>
      <c r="WSJ242" s="250"/>
      <c r="WSK242" s="250"/>
      <c r="WSL242" s="250"/>
      <c r="WSM242" s="250"/>
      <c r="WSN242" s="250"/>
      <c r="WSO242" s="250"/>
      <c r="WSP242" s="250"/>
      <c r="WSQ242" s="250"/>
      <c r="WSR242" s="250"/>
      <c r="WSS242" s="250"/>
      <c r="WST242" s="250"/>
      <c r="WSU242" s="250"/>
      <c r="WSV242" s="250"/>
      <c r="WSW242" s="250"/>
      <c r="WSX242" s="250"/>
      <c r="WSY242" s="250"/>
      <c r="WSZ242" s="250"/>
      <c r="WTA242" s="250"/>
      <c r="WTB242" s="250"/>
      <c r="WTC242" s="250"/>
      <c r="WTD242" s="250"/>
      <c r="WTE242" s="250"/>
      <c r="WTF242" s="250"/>
      <c r="WTG242" s="250"/>
      <c r="WTH242" s="250"/>
      <c r="WTI242" s="250"/>
      <c r="WTJ242" s="250"/>
      <c r="WTK242" s="250"/>
      <c r="WTL242" s="250"/>
      <c r="WTM242" s="250"/>
      <c r="WTN242" s="250"/>
      <c r="WTO242" s="250"/>
      <c r="WTP242" s="250"/>
      <c r="WTQ242" s="250"/>
      <c r="WTR242" s="250"/>
      <c r="WTS242" s="250"/>
      <c r="WTT242" s="250"/>
      <c r="WTU242" s="250"/>
      <c r="WTV242" s="250"/>
      <c r="WTW242" s="250"/>
      <c r="WTX242" s="250"/>
      <c r="WTY242" s="250"/>
      <c r="WTZ242" s="250"/>
      <c r="WUA242" s="250"/>
      <c r="WUB242" s="250"/>
      <c r="WUC242" s="250"/>
      <c r="WUD242" s="250"/>
      <c r="WUE242" s="250"/>
      <c r="WUF242" s="250"/>
      <c r="WUG242" s="250"/>
      <c r="WUH242" s="250"/>
      <c r="WUI242" s="250"/>
      <c r="WUJ242" s="250"/>
      <c r="WUK242" s="250"/>
      <c r="WUL242" s="250"/>
      <c r="WUM242" s="250"/>
      <c r="WUN242" s="250"/>
      <c r="WUO242" s="250"/>
      <c r="WUP242" s="250"/>
      <c r="WUQ242" s="250"/>
      <c r="WUR242" s="250"/>
      <c r="WUS242" s="250"/>
      <c r="WUT242" s="250"/>
      <c r="WUU242" s="250"/>
      <c r="WUV242" s="250"/>
      <c r="WUW242" s="250"/>
      <c r="WUX242" s="250"/>
      <c r="WUY242" s="250"/>
      <c r="WUZ242" s="250"/>
      <c r="WVA242" s="250"/>
      <c r="WVB242" s="250"/>
      <c r="WVC242" s="250"/>
      <c r="WVD242" s="250"/>
      <c r="WVE242" s="250"/>
      <c r="WVF242" s="250"/>
      <c r="WVG242" s="250"/>
      <c r="WVH242" s="250"/>
      <c r="WVI242" s="250"/>
      <c r="WVJ242" s="250"/>
      <c r="WVK242" s="250"/>
      <c r="WVL242" s="250"/>
      <c r="WVM242" s="250"/>
      <c r="WVN242" s="250"/>
      <c r="WVO242" s="250"/>
      <c r="WVP242" s="250"/>
      <c r="WVQ242" s="250"/>
      <c r="WVR242" s="250"/>
      <c r="WVS242" s="250"/>
      <c r="WVT242" s="250"/>
      <c r="WVU242" s="250"/>
      <c r="WVV242" s="250"/>
      <c r="WVW242" s="250"/>
      <c r="WVX242" s="250"/>
      <c r="WVY242" s="250"/>
      <c r="WVZ242" s="250"/>
      <c r="WWA242" s="250"/>
      <c r="WWB242" s="250"/>
      <c r="WWC242" s="250"/>
      <c r="WWD242" s="250"/>
      <c r="WWE242" s="250"/>
      <c r="WWF242" s="250"/>
      <c r="WWG242" s="250"/>
      <c r="WWH242" s="250"/>
      <c r="WWI242" s="250"/>
      <c r="WWJ242" s="250"/>
      <c r="WWK242" s="250"/>
      <c r="WWL242" s="250"/>
      <c r="WWM242" s="250"/>
      <c r="WWN242" s="250"/>
      <c r="WWO242" s="250"/>
      <c r="WWP242" s="250"/>
      <c r="WWQ242" s="250"/>
      <c r="WWR242" s="250"/>
      <c r="WWS242" s="250"/>
      <c r="WWT242" s="250"/>
      <c r="WWU242" s="250"/>
      <c r="WWV242" s="250"/>
      <c r="WWW242" s="250"/>
      <c r="WWX242" s="250"/>
      <c r="WWY242" s="250"/>
      <c r="WWZ242" s="250"/>
      <c r="WXA242" s="250"/>
      <c r="WXB242" s="250"/>
      <c r="WXC242" s="250"/>
      <c r="WXD242" s="250"/>
      <c r="WXE242" s="250"/>
      <c r="WXF242" s="250"/>
      <c r="WXG242" s="250"/>
      <c r="WXH242" s="250"/>
      <c r="WXI242" s="250"/>
      <c r="WXJ242" s="250"/>
      <c r="WXK242" s="250"/>
      <c r="WXL242" s="250"/>
      <c r="WXM242" s="250"/>
      <c r="WXN242" s="250"/>
      <c r="WXO242" s="250"/>
      <c r="WXP242" s="250"/>
      <c r="WXQ242" s="250"/>
      <c r="WXR242" s="250"/>
      <c r="WXS242" s="250"/>
      <c r="WXT242" s="250"/>
      <c r="WXU242" s="250"/>
      <c r="WXV242" s="250"/>
      <c r="WXW242" s="250"/>
      <c r="WXX242" s="250"/>
      <c r="WXY242" s="250"/>
      <c r="WXZ242" s="250"/>
      <c r="WYA242" s="250"/>
      <c r="WYB242" s="250"/>
      <c r="WYC242" s="250"/>
      <c r="WYD242" s="250"/>
      <c r="WYE242" s="250"/>
      <c r="WYF242" s="250"/>
      <c r="WYG242" s="250"/>
      <c r="WYH242" s="250"/>
      <c r="WYI242" s="250"/>
      <c r="WYJ242" s="250"/>
      <c r="WYK242" s="250"/>
      <c r="WYL242" s="250"/>
      <c r="WYM242" s="250"/>
      <c r="WYN242" s="250"/>
      <c r="WYO242" s="250"/>
      <c r="WYP242" s="250"/>
      <c r="WYQ242" s="250"/>
      <c r="WYR242" s="250"/>
      <c r="WYS242" s="250"/>
      <c r="WYT242" s="250"/>
      <c r="WYU242" s="250"/>
      <c r="WYV242" s="250"/>
      <c r="WYW242" s="250"/>
      <c r="WYX242" s="250"/>
      <c r="WYY242" s="250"/>
      <c r="WYZ242" s="250"/>
      <c r="WZA242" s="250"/>
      <c r="WZB242" s="250"/>
      <c r="WZC242" s="250"/>
      <c r="WZD242" s="250"/>
      <c r="WZE242" s="250"/>
      <c r="WZF242" s="250"/>
      <c r="WZG242" s="250"/>
      <c r="WZH242" s="250"/>
      <c r="WZI242" s="250"/>
      <c r="WZJ242" s="250"/>
      <c r="WZK242" s="250"/>
      <c r="WZL242" s="250"/>
      <c r="WZM242" s="250"/>
      <c r="WZN242" s="250"/>
      <c r="WZO242" s="250"/>
      <c r="WZP242" s="250"/>
      <c r="WZQ242" s="250"/>
      <c r="WZR242" s="250"/>
      <c r="WZS242" s="250"/>
      <c r="WZT242" s="250"/>
      <c r="WZU242" s="250"/>
      <c r="WZV242" s="250"/>
      <c r="WZW242" s="250"/>
      <c r="WZX242" s="250"/>
      <c r="WZY242" s="250"/>
      <c r="WZZ242" s="250"/>
      <c r="XAA242" s="250"/>
      <c r="XAB242" s="250"/>
      <c r="XAC242" s="250"/>
      <c r="XAD242" s="250"/>
      <c r="XAE242" s="250"/>
      <c r="XAF242" s="250"/>
      <c r="XAG242" s="250"/>
      <c r="XAH242" s="250"/>
      <c r="XAI242" s="250"/>
      <c r="XAJ242" s="250"/>
      <c r="XAK242" s="250"/>
      <c r="XAL242" s="250"/>
      <c r="XAM242" s="250"/>
      <c r="XAN242" s="250"/>
      <c r="XAO242" s="250"/>
      <c r="XAP242" s="250"/>
      <c r="XAQ242" s="250"/>
      <c r="XAR242" s="250"/>
      <c r="XAS242" s="250"/>
      <c r="XAT242" s="250"/>
      <c r="XAU242" s="250"/>
      <c r="XAV242" s="250"/>
      <c r="XAW242" s="250"/>
      <c r="XAX242" s="250"/>
      <c r="XAY242" s="250"/>
      <c r="XAZ242" s="250"/>
      <c r="XBA242" s="250"/>
      <c r="XBB242" s="250"/>
      <c r="XBC242" s="250"/>
      <c r="XBD242" s="250"/>
      <c r="XBE242" s="250"/>
      <c r="XBF242" s="250"/>
      <c r="XBG242" s="250"/>
      <c r="XBH242" s="250"/>
      <c r="XBI242" s="250"/>
      <c r="XBJ242" s="250"/>
      <c r="XBK242" s="250"/>
      <c r="XBL242" s="250"/>
      <c r="XBM242" s="250"/>
      <c r="XBN242" s="250"/>
      <c r="XBO242" s="250"/>
      <c r="XBP242" s="250"/>
      <c r="XBQ242" s="250"/>
      <c r="XBR242" s="250"/>
      <c r="XBS242" s="250"/>
      <c r="XBT242" s="250"/>
      <c r="XBU242" s="250"/>
      <c r="XBV242" s="250"/>
      <c r="XBW242" s="250"/>
      <c r="XBX242" s="250"/>
      <c r="XBY242" s="250"/>
      <c r="XBZ242" s="250"/>
      <c r="XCA242" s="250"/>
      <c r="XCB242" s="250"/>
      <c r="XCC242" s="250"/>
      <c r="XCD242" s="250"/>
      <c r="XCE242" s="250"/>
      <c r="XCF242" s="250"/>
      <c r="XCG242" s="250"/>
      <c r="XCH242" s="250"/>
      <c r="XCI242" s="250"/>
      <c r="XCJ242" s="250"/>
      <c r="XCK242" s="250"/>
      <c r="XCL242" s="250"/>
      <c r="XCM242" s="250"/>
      <c r="XCN242" s="250"/>
      <c r="XCO242" s="250"/>
      <c r="XCP242" s="250"/>
      <c r="XCQ242" s="250"/>
      <c r="XCR242" s="250"/>
      <c r="XCS242" s="250"/>
      <c r="XCT242" s="250"/>
      <c r="XCU242" s="250"/>
      <c r="XCV242" s="250"/>
      <c r="XCW242" s="250"/>
      <c r="XCX242" s="250"/>
      <c r="XCY242" s="250"/>
      <c r="XCZ242" s="250"/>
      <c r="XDA242" s="250"/>
      <c r="XDB242" s="250"/>
      <c r="XDC242" s="250"/>
      <c r="XDD242" s="250"/>
      <c r="XDE242" s="250"/>
      <c r="XDF242" s="250"/>
      <c r="XDG242" s="250"/>
      <c r="XDH242" s="250"/>
      <c r="XDI242" s="250"/>
      <c r="XDJ242" s="250"/>
      <c r="XDK242" s="250"/>
      <c r="XDL242" s="250"/>
      <c r="XDM242" s="250"/>
      <c r="XDN242" s="250"/>
      <c r="XDO242" s="250"/>
      <c r="XDP242" s="250"/>
      <c r="XDQ242" s="250"/>
      <c r="XDR242" s="250"/>
      <c r="XDS242" s="250"/>
      <c r="XDT242" s="250"/>
      <c r="XDU242" s="250"/>
      <c r="XDV242" s="250"/>
      <c r="XDW242" s="250"/>
      <c r="XDX242" s="250"/>
      <c r="XDY242" s="250"/>
      <c r="XDZ242" s="250"/>
      <c r="XEA242" s="250"/>
      <c r="XEB242" s="250"/>
      <c r="XEC242" s="250"/>
      <c r="XED242" s="250"/>
      <c r="XEE242" s="250"/>
      <c r="XEF242" s="250"/>
      <c r="XEG242" s="250"/>
      <c r="XEH242" s="250"/>
      <c r="XEI242" s="250"/>
      <c r="XEJ242" s="250"/>
      <c r="XEK242" s="250"/>
      <c r="XEL242" s="250"/>
      <c r="XEM242" s="250"/>
      <c r="XEN242" s="250"/>
      <c r="XEO242" s="250"/>
      <c r="XEP242" s="250"/>
      <c r="XEQ242" s="250"/>
      <c r="XER242" s="250"/>
      <c r="XES242" s="250"/>
      <c r="XET242" s="250"/>
    </row>
    <row r="243" s="170" customFormat="1" ht="38" customHeight="1" spans="1:243">
      <c r="A243" s="195" t="s">
        <v>179</v>
      </c>
      <c r="B243" s="195" t="s">
        <v>657</v>
      </c>
      <c r="C243" s="206">
        <v>2050199</v>
      </c>
      <c r="D243" s="195" t="s">
        <v>658</v>
      </c>
      <c r="E243" s="246" t="s">
        <v>659</v>
      </c>
      <c r="F243" s="207" t="s">
        <v>660</v>
      </c>
      <c r="G243" s="208">
        <v>2000000</v>
      </c>
      <c r="H243" s="209"/>
      <c r="I243" s="213"/>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65"/>
      <c r="DL243" s="165"/>
      <c r="DM243" s="165"/>
      <c r="DN243" s="165"/>
      <c r="DO243" s="165"/>
      <c r="DP243" s="165"/>
      <c r="DQ243" s="165"/>
      <c r="DR243" s="165"/>
      <c r="DS243" s="165"/>
      <c r="DT243" s="165"/>
      <c r="DU243" s="165"/>
      <c r="DV243" s="165"/>
      <c r="DW243" s="165"/>
      <c r="DX243" s="165"/>
      <c r="DY243" s="165"/>
      <c r="DZ243" s="165"/>
      <c r="EA243" s="165"/>
      <c r="EB243" s="165"/>
      <c r="EC243" s="165"/>
      <c r="ED243" s="165"/>
      <c r="EE243" s="165"/>
      <c r="EF243" s="165"/>
      <c r="EG243" s="165"/>
      <c r="EH243" s="165"/>
      <c r="EI243" s="165"/>
      <c r="EJ243" s="165"/>
      <c r="EK243" s="165"/>
      <c r="EL243" s="165"/>
      <c r="EM243" s="165"/>
      <c r="EN243" s="165"/>
      <c r="EO243" s="165"/>
      <c r="EP243" s="165"/>
      <c r="EQ243" s="165"/>
      <c r="ER243" s="165"/>
      <c r="ES243" s="165"/>
      <c r="ET243" s="165"/>
      <c r="EU243" s="165"/>
      <c r="EV243" s="165"/>
      <c r="EW243" s="165"/>
      <c r="EX243" s="165"/>
      <c r="EY243" s="165"/>
      <c r="EZ243" s="165"/>
      <c r="FA243" s="165"/>
      <c r="FB243" s="165"/>
      <c r="FC243" s="165"/>
      <c r="FD243" s="165"/>
      <c r="FE243" s="165"/>
      <c r="FF243" s="165"/>
      <c r="FG243" s="165"/>
      <c r="FH243" s="165"/>
      <c r="FI243" s="165"/>
      <c r="FJ243" s="165"/>
      <c r="FK243" s="165"/>
      <c r="FL243" s="165"/>
      <c r="FM243" s="165"/>
      <c r="FN243" s="165"/>
      <c r="FO243" s="165"/>
      <c r="FP243" s="165"/>
      <c r="FQ243" s="165"/>
      <c r="FR243" s="165"/>
      <c r="FS243" s="165"/>
      <c r="FT243" s="165"/>
      <c r="FU243" s="165"/>
      <c r="FV243" s="165"/>
      <c r="FW243" s="165"/>
      <c r="FX243" s="165"/>
      <c r="FY243" s="165"/>
      <c r="FZ243" s="165"/>
      <c r="GA243" s="165"/>
      <c r="GB243" s="165"/>
      <c r="GC243" s="165"/>
      <c r="GD243" s="165"/>
      <c r="GE243" s="165"/>
      <c r="GF243" s="165"/>
      <c r="GG243" s="165"/>
      <c r="GH243" s="165"/>
      <c r="GI243" s="165"/>
      <c r="GJ243" s="165"/>
      <c r="GK243" s="165"/>
      <c r="GL243" s="165"/>
      <c r="GM243" s="165"/>
      <c r="GN243" s="165"/>
      <c r="GO243" s="165"/>
      <c r="GP243" s="165"/>
      <c r="GQ243" s="165"/>
      <c r="GR243" s="165"/>
      <c r="GS243" s="165"/>
      <c r="GT243" s="165"/>
      <c r="GU243" s="165"/>
      <c r="GV243" s="165"/>
      <c r="GW243" s="165"/>
      <c r="GX243" s="165"/>
      <c r="GY243" s="165"/>
      <c r="GZ243" s="165"/>
      <c r="HA243" s="165"/>
      <c r="HB243" s="165"/>
      <c r="HC243" s="165"/>
      <c r="HD243" s="165"/>
      <c r="HE243" s="165"/>
      <c r="HF243" s="165"/>
      <c r="HG243" s="165"/>
      <c r="HH243" s="165"/>
      <c r="HI243" s="165"/>
      <c r="HJ243" s="165"/>
      <c r="HK243" s="165"/>
      <c r="HL243" s="178"/>
      <c r="HM243" s="178"/>
      <c r="HN243" s="178"/>
      <c r="HO243" s="178"/>
      <c r="HP243" s="178"/>
      <c r="HQ243" s="178"/>
      <c r="HR243" s="178"/>
      <c r="HS243" s="178"/>
      <c r="HT243" s="178"/>
      <c r="HU243" s="178"/>
      <c r="HV243" s="178"/>
      <c r="HW243" s="178"/>
      <c r="HX243" s="178"/>
      <c r="HY243" s="178"/>
      <c r="HZ243" s="178"/>
      <c r="IA243" s="178"/>
      <c r="IB243" s="178"/>
      <c r="IC243" s="178"/>
      <c r="ID243" s="178"/>
      <c r="IE243" s="178"/>
      <c r="IF243" s="178"/>
      <c r="IG243" s="178"/>
      <c r="IH243" s="178"/>
      <c r="II243" s="178"/>
    </row>
  </sheetData>
  <autoFilter ref="A4:XET243">
    <extLst/>
  </autoFilter>
  <sortState ref="A103:L147">
    <sortCondition ref="E103:E147"/>
    <sortCondition ref="A103:A147"/>
    <sortCondition ref="B103:B147"/>
    <sortCondition ref="C103:C147"/>
  </sortState>
  <mergeCells count="11">
    <mergeCell ref="B2:G2"/>
    <mergeCell ref="C3:F3"/>
    <mergeCell ref="A5:F5"/>
    <mergeCell ref="B6:F6"/>
    <mergeCell ref="B24:F24"/>
    <mergeCell ref="B122:F122"/>
    <mergeCell ref="D123:F123"/>
    <mergeCell ref="D148:F148"/>
    <mergeCell ref="D215:F215"/>
    <mergeCell ref="D238:F238"/>
    <mergeCell ref="A242:F242"/>
  </mergeCells>
  <printOptions horizontalCentered="1"/>
  <pageMargins left="0.314583333333333" right="0.314583333333333" top="0.511805555555556" bottom="0.511805555555556" header="0.161111111111111" footer="0.354166666666667"/>
  <pageSetup paperSize="9" scale="85" firstPageNumber="5" fitToHeight="0" orientation="landscape" useFirstPageNumber="1" horizontalDpi="600" vertic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218"/>
  <sheetViews>
    <sheetView showZeros="0" zoomScale="75" zoomScaleNormal="75" workbookViewId="0">
      <pane ySplit="6" topLeftCell="A28" activePane="bottomLeft" state="frozen"/>
      <selection/>
      <selection pane="bottomLeft" activeCell="S9" sqref="S9"/>
    </sheetView>
  </sheetViews>
  <sheetFormatPr defaultColWidth="9.33333333333333" defaultRowHeight="14.4"/>
  <cols>
    <col min="1" max="1" width="43.5" style="116" customWidth="1"/>
    <col min="2" max="2" width="14.8854166666667" style="116" customWidth="1"/>
    <col min="3" max="3" width="13.1145833333333" style="115" customWidth="1"/>
    <col min="4" max="4" width="15.5" style="115" customWidth="1"/>
    <col min="5" max="5" width="12.21875" style="115" customWidth="1"/>
    <col min="6" max="6" width="14.21875" style="115" customWidth="1"/>
    <col min="7" max="7" width="49.1666666666667" style="119" customWidth="1"/>
    <col min="8" max="8" width="14" style="115" customWidth="1"/>
    <col min="9" max="9" width="13.3333333333333" style="115" customWidth="1"/>
    <col min="10" max="10" width="14.8333333333333" style="115" customWidth="1"/>
    <col min="11" max="11" width="12.8333333333333" style="115" customWidth="1"/>
    <col min="12" max="12" width="13.5520833333333" style="115" customWidth="1"/>
    <col min="13" max="13" width="13.78125" style="115" customWidth="1"/>
    <col min="14" max="14" width="16" style="115" customWidth="1"/>
    <col min="15" max="16380" width="9.33333333333333" style="115"/>
    <col min="16381" max="16384" width="9.33333333333333" style="120"/>
  </cols>
  <sheetData>
    <row r="1" ht="24" customHeight="1" spans="1:14">
      <c r="A1" s="121"/>
      <c r="B1" s="121"/>
      <c r="C1" s="114"/>
      <c r="D1" s="114"/>
      <c r="E1" s="114"/>
      <c r="F1" s="114"/>
      <c r="G1" s="122"/>
      <c r="H1" s="123"/>
      <c r="I1" s="123"/>
      <c r="J1" s="123"/>
      <c r="K1" s="123"/>
      <c r="L1" s="123"/>
      <c r="M1" s="152" t="s">
        <v>661</v>
      </c>
      <c r="N1" s="152"/>
    </row>
    <row r="2" ht="30" customHeight="1" spans="1:14">
      <c r="A2" s="124" t="s">
        <v>662</v>
      </c>
      <c r="B2" s="124"/>
      <c r="C2" s="124"/>
      <c r="D2" s="124"/>
      <c r="E2" s="124"/>
      <c r="F2" s="124"/>
      <c r="G2" s="124"/>
      <c r="H2" s="124"/>
      <c r="I2" s="124"/>
      <c r="J2" s="124"/>
      <c r="K2" s="124"/>
      <c r="L2" s="124"/>
      <c r="M2" s="124"/>
      <c r="N2" s="124"/>
    </row>
    <row r="3" ht="18" customHeight="1" spans="1:14">
      <c r="A3" s="125"/>
      <c r="B3" s="125"/>
      <c r="C3" s="126"/>
      <c r="D3" s="126"/>
      <c r="E3" s="126"/>
      <c r="F3" s="126"/>
      <c r="G3" s="127"/>
      <c r="H3" s="128"/>
      <c r="I3" s="128"/>
      <c r="J3" s="128"/>
      <c r="K3" s="128"/>
      <c r="L3" s="128"/>
      <c r="M3" s="128" t="s">
        <v>2</v>
      </c>
      <c r="N3" s="128"/>
    </row>
    <row r="4" ht="18" customHeight="1" spans="1:14">
      <c r="A4" s="129" t="s">
        <v>663</v>
      </c>
      <c r="B4" s="130"/>
      <c r="C4" s="131"/>
      <c r="D4" s="131"/>
      <c r="E4" s="131"/>
      <c r="F4" s="132"/>
      <c r="G4" s="133" t="s">
        <v>664</v>
      </c>
      <c r="H4" s="134"/>
      <c r="I4" s="134"/>
      <c r="J4" s="134"/>
      <c r="K4" s="134"/>
      <c r="L4" s="134"/>
      <c r="M4" s="134"/>
      <c r="N4" s="153"/>
    </row>
    <row r="5" s="116" customFormat="1" ht="26" customHeight="1" spans="1:14">
      <c r="A5" s="135" t="s">
        <v>665</v>
      </c>
      <c r="B5" s="136" t="s">
        <v>4</v>
      </c>
      <c r="C5" s="137" t="s">
        <v>666</v>
      </c>
      <c r="D5" s="138" t="s">
        <v>667</v>
      </c>
      <c r="E5" s="139" t="s">
        <v>7</v>
      </c>
      <c r="F5" s="138" t="s">
        <v>8</v>
      </c>
      <c r="G5" s="139" t="s">
        <v>665</v>
      </c>
      <c r="H5" s="139" t="s">
        <v>4</v>
      </c>
      <c r="I5" s="139" t="s">
        <v>5</v>
      </c>
      <c r="J5" s="137" t="s">
        <v>6</v>
      </c>
      <c r="K5" s="154" t="s">
        <v>7</v>
      </c>
      <c r="L5" s="154"/>
      <c r="M5" s="155"/>
      <c r="N5" s="139" t="s">
        <v>8</v>
      </c>
    </row>
    <row r="6" s="116" customFormat="1" ht="26" customHeight="1" spans="1:14">
      <c r="A6" s="135"/>
      <c r="B6" s="136"/>
      <c r="C6" s="137"/>
      <c r="D6" s="140"/>
      <c r="E6" s="141"/>
      <c r="F6" s="140"/>
      <c r="G6" s="141"/>
      <c r="H6" s="141"/>
      <c r="I6" s="141"/>
      <c r="J6" s="156"/>
      <c r="K6" s="155" t="s">
        <v>11</v>
      </c>
      <c r="L6" s="137" t="s">
        <v>12</v>
      </c>
      <c r="M6" s="137" t="s">
        <v>13</v>
      </c>
      <c r="N6" s="141"/>
    </row>
    <row r="7" s="117" customFormat="1" ht="30" customHeight="1" spans="1:14">
      <c r="A7" s="142" t="s">
        <v>668</v>
      </c>
      <c r="B7" s="143"/>
      <c r="C7" s="144"/>
      <c r="D7" s="144"/>
      <c r="E7" s="144"/>
      <c r="F7" s="144"/>
      <c r="G7" s="145" t="s">
        <v>669</v>
      </c>
      <c r="H7" s="144">
        <f>H8+H13+H17</f>
        <v>5.28</v>
      </c>
      <c r="I7" s="144"/>
      <c r="J7" s="157">
        <f t="shared" ref="J7:J70" si="0">H7+I7</f>
        <v>5.28</v>
      </c>
      <c r="K7" s="158"/>
      <c r="L7" s="144"/>
      <c r="M7" s="144"/>
      <c r="N7" s="144">
        <f t="shared" ref="N7:N9" si="1">J7+K7</f>
        <v>5.28</v>
      </c>
    </row>
    <row r="8" s="117" customFormat="1" ht="30" customHeight="1" spans="1:14">
      <c r="A8" s="142" t="s">
        <v>670</v>
      </c>
      <c r="B8" s="146"/>
      <c r="C8" s="144"/>
      <c r="D8" s="144"/>
      <c r="E8" s="144"/>
      <c r="F8" s="144"/>
      <c r="G8" s="145" t="s">
        <v>671</v>
      </c>
      <c r="H8" s="144">
        <f>SUM(H9:H12)</f>
        <v>5.28</v>
      </c>
      <c r="I8" s="144"/>
      <c r="J8" s="157">
        <f t="shared" si="0"/>
        <v>5.28</v>
      </c>
      <c r="K8" s="144"/>
      <c r="L8" s="144"/>
      <c r="M8" s="144"/>
      <c r="N8" s="148">
        <f t="shared" si="1"/>
        <v>5.28</v>
      </c>
    </row>
    <row r="9" ht="26" customHeight="1" spans="1:14">
      <c r="A9" s="142" t="s">
        <v>672</v>
      </c>
      <c r="B9" s="147"/>
      <c r="C9" s="148"/>
      <c r="D9" s="148"/>
      <c r="E9" s="148"/>
      <c r="F9" s="148"/>
      <c r="G9" s="108" t="s">
        <v>673</v>
      </c>
      <c r="H9" s="148">
        <v>5.28</v>
      </c>
      <c r="I9" s="148"/>
      <c r="J9" s="159">
        <f t="shared" si="0"/>
        <v>5.28</v>
      </c>
      <c r="K9" s="148"/>
      <c r="L9" s="148"/>
      <c r="M9" s="148"/>
      <c r="N9" s="148">
        <f t="shared" si="1"/>
        <v>5.28</v>
      </c>
    </row>
    <row r="10" ht="26" customHeight="1" spans="1:14">
      <c r="A10" s="142" t="s">
        <v>674</v>
      </c>
      <c r="B10" s="147"/>
      <c r="C10" s="148"/>
      <c r="D10" s="148"/>
      <c r="E10" s="148"/>
      <c r="F10" s="148"/>
      <c r="G10" s="108" t="s">
        <v>675</v>
      </c>
      <c r="H10" s="148"/>
      <c r="I10" s="148"/>
      <c r="J10" s="159">
        <f t="shared" si="0"/>
        <v>0</v>
      </c>
      <c r="K10" s="148"/>
      <c r="L10" s="148"/>
      <c r="M10" s="148"/>
      <c r="N10" s="148"/>
    </row>
    <row r="11" ht="26" customHeight="1" spans="1:14">
      <c r="A11" s="142" t="s">
        <v>676</v>
      </c>
      <c r="B11" s="147">
        <v>900</v>
      </c>
      <c r="C11" s="148"/>
      <c r="D11" s="148"/>
      <c r="E11" s="148"/>
      <c r="F11" s="148"/>
      <c r="G11" s="108" t="s">
        <v>677</v>
      </c>
      <c r="H11" s="148"/>
      <c r="I11" s="148"/>
      <c r="J11" s="159">
        <f t="shared" si="0"/>
        <v>0</v>
      </c>
      <c r="K11" s="148"/>
      <c r="L11" s="148"/>
      <c r="M11" s="148"/>
      <c r="N11" s="148"/>
    </row>
    <row r="12" ht="26" customHeight="1" spans="1:14">
      <c r="A12" s="142" t="s">
        <v>678</v>
      </c>
      <c r="B12" s="147">
        <v>300</v>
      </c>
      <c r="C12" s="148"/>
      <c r="D12" s="148"/>
      <c r="E12" s="148"/>
      <c r="F12" s="148"/>
      <c r="G12" s="108" t="s">
        <v>679</v>
      </c>
      <c r="H12" s="148"/>
      <c r="I12" s="148"/>
      <c r="J12" s="159">
        <f t="shared" si="0"/>
        <v>0</v>
      </c>
      <c r="K12" s="148"/>
      <c r="L12" s="148"/>
      <c r="M12" s="148"/>
      <c r="N12" s="148"/>
    </row>
    <row r="13" ht="30" customHeight="1" spans="1:14">
      <c r="A13" s="142" t="s">
        <v>680</v>
      </c>
      <c r="B13" s="147">
        <f>SUM(B14:B18)</f>
        <v>103096</v>
      </c>
      <c r="C13" s="148"/>
      <c r="D13" s="148"/>
      <c r="E13" s="148"/>
      <c r="F13" s="148"/>
      <c r="G13" s="145" t="s">
        <v>681</v>
      </c>
      <c r="H13" s="144">
        <f>SUM(H14:H16)</f>
        <v>0</v>
      </c>
      <c r="I13" s="144"/>
      <c r="J13" s="157">
        <f t="shared" si="0"/>
        <v>0</v>
      </c>
      <c r="K13" s="144"/>
      <c r="L13" s="144"/>
      <c r="M13" s="144"/>
      <c r="N13" s="144"/>
    </row>
    <row r="14" ht="26" customHeight="1" spans="1:14">
      <c r="A14" s="149" t="s">
        <v>682</v>
      </c>
      <c r="B14" s="147">
        <v>101355</v>
      </c>
      <c r="C14" s="148"/>
      <c r="D14" s="148"/>
      <c r="E14" s="148"/>
      <c r="F14" s="148"/>
      <c r="G14" s="108" t="s">
        <v>683</v>
      </c>
      <c r="H14" s="148"/>
      <c r="I14" s="148"/>
      <c r="J14" s="159">
        <f t="shared" si="0"/>
        <v>0</v>
      </c>
      <c r="K14" s="148"/>
      <c r="L14" s="148"/>
      <c r="M14" s="148"/>
      <c r="N14" s="148"/>
    </row>
    <row r="15" ht="26" customHeight="1" spans="1:14">
      <c r="A15" s="149" t="s">
        <v>684</v>
      </c>
      <c r="B15" s="147"/>
      <c r="C15" s="148"/>
      <c r="D15" s="148"/>
      <c r="E15" s="148"/>
      <c r="F15" s="148"/>
      <c r="G15" s="108" t="s">
        <v>685</v>
      </c>
      <c r="H15" s="148"/>
      <c r="I15" s="148"/>
      <c r="J15" s="159">
        <f t="shared" si="0"/>
        <v>0</v>
      </c>
      <c r="K15" s="148"/>
      <c r="L15" s="148"/>
      <c r="M15" s="148"/>
      <c r="N15" s="148"/>
    </row>
    <row r="16" ht="26" customHeight="1" spans="1:14">
      <c r="A16" s="149" t="s">
        <v>686</v>
      </c>
      <c r="B16" s="147"/>
      <c r="C16" s="148"/>
      <c r="D16" s="148"/>
      <c r="E16" s="148"/>
      <c r="F16" s="148"/>
      <c r="G16" s="108" t="s">
        <v>687</v>
      </c>
      <c r="H16" s="148"/>
      <c r="I16" s="148"/>
      <c r="J16" s="159">
        <f t="shared" si="0"/>
        <v>0</v>
      </c>
      <c r="K16" s="148"/>
      <c r="L16" s="148"/>
      <c r="M16" s="148"/>
      <c r="N16" s="148"/>
    </row>
    <row r="17" ht="30" customHeight="1" spans="1:14">
      <c r="A17" s="149" t="s">
        <v>688</v>
      </c>
      <c r="B17" s="147"/>
      <c r="C17" s="148"/>
      <c r="D17" s="148"/>
      <c r="E17" s="148"/>
      <c r="F17" s="148"/>
      <c r="G17" s="145" t="s">
        <v>689</v>
      </c>
      <c r="H17" s="144"/>
      <c r="I17" s="144"/>
      <c r="J17" s="157">
        <f t="shared" si="0"/>
        <v>0</v>
      </c>
      <c r="K17" s="144"/>
      <c r="L17" s="144"/>
      <c r="M17" s="144"/>
      <c r="N17" s="144"/>
    </row>
    <row r="18" ht="30" customHeight="1" spans="1:14">
      <c r="A18" s="149" t="s">
        <v>690</v>
      </c>
      <c r="B18" s="147">
        <f>1500+241</f>
        <v>1741</v>
      </c>
      <c r="C18" s="148"/>
      <c r="D18" s="148"/>
      <c r="E18" s="148"/>
      <c r="F18" s="148"/>
      <c r="G18" s="108" t="s">
        <v>691</v>
      </c>
      <c r="H18" s="148"/>
      <c r="I18" s="148"/>
      <c r="J18" s="159">
        <f t="shared" si="0"/>
        <v>0</v>
      </c>
      <c r="K18" s="148"/>
      <c r="L18" s="148"/>
      <c r="M18" s="148"/>
      <c r="N18" s="148"/>
    </row>
    <row r="19" ht="30" customHeight="1" spans="1:14">
      <c r="A19" s="142" t="s">
        <v>692</v>
      </c>
      <c r="B19" s="147"/>
      <c r="C19" s="148"/>
      <c r="D19" s="148"/>
      <c r="E19" s="148"/>
      <c r="F19" s="148"/>
      <c r="G19" s="108" t="s">
        <v>693</v>
      </c>
      <c r="H19" s="148"/>
      <c r="I19" s="148"/>
      <c r="J19" s="159">
        <f t="shared" si="0"/>
        <v>0</v>
      </c>
      <c r="K19" s="148"/>
      <c r="L19" s="148"/>
      <c r="M19" s="148"/>
      <c r="N19" s="148"/>
    </row>
    <row r="20" ht="30" customHeight="1" spans="1:14">
      <c r="A20" s="142" t="s">
        <v>694</v>
      </c>
      <c r="B20" s="147">
        <f>SUM(B21:B22)</f>
        <v>600</v>
      </c>
      <c r="C20" s="148"/>
      <c r="D20" s="148"/>
      <c r="E20" s="148"/>
      <c r="F20" s="148"/>
      <c r="G20" s="145" t="s">
        <v>695</v>
      </c>
      <c r="H20" s="144">
        <f>H21+H25+H29</f>
        <v>10895.77</v>
      </c>
      <c r="I20" s="144"/>
      <c r="J20" s="157">
        <f t="shared" si="0"/>
        <v>10895.77</v>
      </c>
      <c r="K20" s="144"/>
      <c r="L20" s="144"/>
      <c r="M20" s="144"/>
      <c r="N20" s="144">
        <v>10895.77</v>
      </c>
    </row>
    <row r="21" ht="30" customHeight="1" spans="1:14">
      <c r="A21" s="149" t="s">
        <v>696</v>
      </c>
      <c r="B21" s="147">
        <v>150</v>
      </c>
      <c r="C21" s="148"/>
      <c r="D21" s="148"/>
      <c r="E21" s="148"/>
      <c r="F21" s="148"/>
      <c r="G21" s="145" t="s">
        <v>697</v>
      </c>
      <c r="H21" s="144">
        <f>SUM(H22:H24)</f>
        <v>10443.11</v>
      </c>
      <c r="I21" s="144"/>
      <c r="J21" s="157">
        <f t="shared" si="0"/>
        <v>10443.11</v>
      </c>
      <c r="K21" s="144"/>
      <c r="L21" s="144"/>
      <c r="M21" s="144"/>
      <c r="N21" s="144">
        <v>10443.11</v>
      </c>
    </row>
    <row r="22" ht="30" customHeight="1" spans="1:14">
      <c r="A22" s="149" t="s">
        <v>698</v>
      </c>
      <c r="B22" s="147">
        <v>450</v>
      </c>
      <c r="C22" s="148"/>
      <c r="D22" s="148"/>
      <c r="E22" s="148"/>
      <c r="F22" s="148"/>
      <c r="G22" s="108" t="s">
        <v>699</v>
      </c>
      <c r="H22" s="148">
        <v>7485.62</v>
      </c>
      <c r="I22" s="148"/>
      <c r="J22" s="159">
        <f t="shared" si="0"/>
        <v>7485.62</v>
      </c>
      <c r="K22" s="148"/>
      <c r="L22" s="148"/>
      <c r="M22" s="148"/>
      <c r="N22" s="148">
        <v>7485.62</v>
      </c>
    </row>
    <row r="23" ht="30" customHeight="1" spans="1:14">
      <c r="A23" s="142" t="s">
        <v>700</v>
      </c>
      <c r="B23" s="147">
        <v>5000</v>
      </c>
      <c r="C23" s="148"/>
      <c r="D23" s="148"/>
      <c r="E23" s="148"/>
      <c r="F23" s="148"/>
      <c r="G23" s="108" t="s">
        <v>701</v>
      </c>
      <c r="H23" s="148">
        <v>2951.49</v>
      </c>
      <c r="I23" s="148"/>
      <c r="J23" s="159">
        <f t="shared" si="0"/>
        <v>2951.49</v>
      </c>
      <c r="K23" s="148"/>
      <c r="L23" s="148"/>
      <c r="M23" s="148"/>
      <c r="N23" s="148">
        <v>2951.49</v>
      </c>
    </row>
    <row r="24" ht="30" customHeight="1" spans="1:14">
      <c r="A24" s="142" t="s">
        <v>702</v>
      </c>
      <c r="B24" s="147"/>
      <c r="C24" s="148"/>
      <c r="D24" s="148"/>
      <c r="E24" s="148"/>
      <c r="F24" s="148"/>
      <c r="G24" s="108" t="s">
        <v>703</v>
      </c>
      <c r="H24" s="148">
        <v>6</v>
      </c>
      <c r="I24" s="148"/>
      <c r="J24" s="159">
        <f t="shared" si="0"/>
        <v>6</v>
      </c>
      <c r="K24" s="148"/>
      <c r="L24" s="148"/>
      <c r="M24" s="148"/>
      <c r="N24" s="148">
        <v>6</v>
      </c>
    </row>
    <row r="25" ht="30" customHeight="1" spans="1:14">
      <c r="A25" s="142" t="s">
        <v>704</v>
      </c>
      <c r="B25" s="147"/>
      <c r="C25" s="148"/>
      <c r="D25" s="148"/>
      <c r="E25" s="148"/>
      <c r="F25" s="148"/>
      <c r="G25" s="145" t="s">
        <v>705</v>
      </c>
      <c r="H25" s="144">
        <f>SUM(H26:H28)</f>
        <v>452.66</v>
      </c>
      <c r="I25" s="144"/>
      <c r="J25" s="157">
        <f t="shared" si="0"/>
        <v>452.66</v>
      </c>
      <c r="K25" s="144"/>
      <c r="L25" s="144"/>
      <c r="M25" s="144"/>
      <c r="N25" s="144">
        <v>452.66</v>
      </c>
    </row>
    <row r="26" ht="30" customHeight="1" spans="1:14">
      <c r="A26" s="149" t="s">
        <v>706</v>
      </c>
      <c r="B26" s="147"/>
      <c r="C26" s="148"/>
      <c r="D26" s="148"/>
      <c r="E26" s="148"/>
      <c r="F26" s="148"/>
      <c r="G26" s="108" t="s">
        <v>699</v>
      </c>
      <c r="H26" s="148">
        <v>348.83</v>
      </c>
      <c r="I26" s="148"/>
      <c r="J26" s="159">
        <f t="shared" si="0"/>
        <v>348.83</v>
      </c>
      <c r="K26" s="148"/>
      <c r="L26" s="148"/>
      <c r="M26" s="148"/>
      <c r="N26" s="148">
        <v>348.83</v>
      </c>
    </row>
    <row r="27" ht="30" customHeight="1" spans="1:14">
      <c r="A27" s="149" t="s">
        <v>707</v>
      </c>
      <c r="B27" s="147"/>
      <c r="C27" s="148"/>
      <c r="D27" s="148"/>
      <c r="E27" s="148"/>
      <c r="F27" s="148"/>
      <c r="G27" s="108" t="s">
        <v>701</v>
      </c>
      <c r="H27" s="148"/>
      <c r="I27" s="148"/>
      <c r="J27" s="159">
        <f t="shared" si="0"/>
        <v>0</v>
      </c>
      <c r="K27" s="148"/>
      <c r="L27" s="148"/>
      <c r="M27" s="148"/>
      <c r="N27" s="148">
        <v>0</v>
      </c>
    </row>
    <row r="28" ht="30" customHeight="1" spans="1:14">
      <c r="A28" s="149" t="s">
        <v>708</v>
      </c>
      <c r="B28" s="147"/>
      <c r="C28" s="148"/>
      <c r="D28" s="148"/>
      <c r="E28" s="148"/>
      <c r="F28" s="148"/>
      <c r="G28" s="108" t="s">
        <v>709</v>
      </c>
      <c r="H28" s="148">
        <v>103.83</v>
      </c>
      <c r="I28" s="148"/>
      <c r="J28" s="159">
        <f t="shared" si="0"/>
        <v>103.83</v>
      </c>
      <c r="K28" s="148"/>
      <c r="L28" s="148"/>
      <c r="M28" s="148"/>
      <c r="N28" s="148">
        <v>103.83</v>
      </c>
    </row>
    <row r="29" ht="30" customHeight="1" spans="1:14">
      <c r="A29" s="142" t="s">
        <v>710</v>
      </c>
      <c r="B29" s="147"/>
      <c r="C29" s="148"/>
      <c r="D29" s="148"/>
      <c r="E29" s="148"/>
      <c r="F29" s="148"/>
      <c r="G29" s="145" t="s">
        <v>711</v>
      </c>
      <c r="H29" s="144"/>
      <c r="I29" s="144"/>
      <c r="J29" s="157">
        <f t="shared" si="0"/>
        <v>0</v>
      </c>
      <c r="K29" s="144"/>
      <c r="L29" s="144"/>
      <c r="M29" s="144"/>
      <c r="N29" s="144"/>
    </row>
    <row r="30" ht="30" customHeight="1" spans="1:14">
      <c r="A30" s="142" t="s">
        <v>712</v>
      </c>
      <c r="B30" s="147">
        <v>900</v>
      </c>
      <c r="C30" s="148"/>
      <c r="D30" s="148"/>
      <c r="E30" s="148"/>
      <c r="F30" s="148"/>
      <c r="G30" s="108" t="s">
        <v>701</v>
      </c>
      <c r="H30" s="148"/>
      <c r="I30" s="148"/>
      <c r="J30" s="159">
        <f t="shared" si="0"/>
        <v>0</v>
      </c>
      <c r="K30" s="148"/>
      <c r="L30" s="148"/>
      <c r="M30" s="148"/>
      <c r="N30" s="148"/>
    </row>
    <row r="31" ht="30" customHeight="1" spans="1:14">
      <c r="A31" s="142" t="s">
        <v>713</v>
      </c>
      <c r="B31" s="147"/>
      <c r="C31" s="148"/>
      <c r="D31" s="148"/>
      <c r="E31" s="148"/>
      <c r="F31" s="148"/>
      <c r="G31" s="108" t="s">
        <v>714</v>
      </c>
      <c r="H31" s="148"/>
      <c r="I31" s="148"/>
      <c r="J31" s="159">
        <f t="shared" si="0"/>
        <v>0</v>
      </c>
      <c r="K31" s="148"/>
      <c r="L31" s="148"/>
      <c r="M31" s="148"/>
      <c r="N31" s="148"/>
    </row>
    <row r="32" ht="30" customHeight="1" spans="1:14">
      <c r="A32" s="142" t="s">
        <v>715</v>
      </c>
      <c r="B32" s="147">
        <v>50</v>
      </c>
      <c r="C32" s="148"/>
      <c r="D32" s="148"/>
      <c r="E32" s="148"/>
      <c r="F32" s="148"/>
      <c r="G32" s="145" t="s">
        <v>716</v>
      </c>
      <c r="H32" s="144"/>
      <c r="I32" s="144"/>
      <c r="J32" s="157">
        <f t="shared" si="0"/>
        <v>0</v>
      </c>
      <c r="K32" s="144"/>
      <c r="L32" s="144"/>
      <c r="M32" s="144"/>
      <c r="N32" s="144"/>
    </row>
    <row r="33" ht="30" customHeight="1" spans="1:14">
      <c r="A33" s="142" t="s">
        <v>717</v>
      </c>
      <c r="B33" s="147"/>
      <c r="C33" s="148"/>
      <c r="D33" s="148"/>
      <c r="E33" s="148"/>
      <c r="F33" s="148"/>
      <c r="G33" s="145" t="s">
        <v>718</v>
      </c>
      <c r="H33" s="144"/>
      <c r="I33" s="144"/>
      <c r="J33" s="157">
        <f t="shared" si="0"/>
        <v>0</v>
      </c>
      <c r="K33" s="144"/>
      <c r="L33" s="144"/>
      <c r="M33" s="144"/>
      <c r="N33" s="144"/>
    </row>
    <row r="34" ht="30" customHeight="1" spans="1:14">
      <c r="A34" s="149"/>
      <c r="B34" s="150"/>
      <c r="C34" s="151"/>
      <c r="D34" s="151"/>
      <c r="E34" s="151"/>
      <c r="F34" s="151"/>
      <c r="G34" s="145" t="s">
        <v>719</v>
      </c>
      <c r="H34" s="144"/>
      <c r="I34" s="144"/>
      <c r="J34" s="157">
        <f t="shared" si="0"/>
        <v>0</v>
      </c>
      <c r="K34" s="144"/>
      <c r="L34" s="144"/>
      <c r="M34" s="144"/>
      <c r="N34" s="144"/>
    </row>
    <row r="35" ht="26" customHeight="1" spans="1:14">
      <c r="A35" s="149"/>
      <c r="B35" s="150"/>
      <c r="C35" s="151"/>
      <c r="D35" s="151"/>
      <c r="E35" s="151"/>
      <c r="F35" s="151"/>
      <c r="G35" s="108" t="s">
        <v>720</v>
      </c>
      <c r="H35" s="148"/>
      <c r="I35" s="148"/>
      <c r="J35" s="159">
        <f t="shared" si="0"/>
        <v>0</v>
      </c>
      <c r="K35" s="148"/>
      <c r="L35" s="148"/>
      <c r="M35" s="148"/>
      <c r="N35" s="148"/>
    </row>
    <row r="36" ht="26" customHeight="1" spans="1:14">
      <c r="A36" s="149"/>
      <c r="B36" s="150"/>
      <c r="C36" s="151"/>
      <c r="D36" s="151"/>
      <c r="E36" s="151"/>
      <c r="F36" s="151"/>
      <c r="G36" s="108" t="s">
        <v>721</v>
      </c>
      <c r="H36" s="148"/>
      <c r="I36" s="148"/>
      <c r="J36" s="159">
        <f t="shared" si="0"/>
        <v>0</v>
      </c>
      <c r="K36" s="148"/>
      <c r="L36" s="148"/>
      <c r="M36" s="148"/>
      <c r="N36" s="148"/>
    </row>
    <row r="37" ht="26" customHeight="1" spans="1:14">
      <c r="A37" s="149"/>
      <c r="B37" s="150"/>
      <c r="C37" s="151"/>
      <c r="D37" s="151"/>
      <c r="E37" s="151"/>
      <c r="F37" s="151"/>
      <c r="G37" s="108" t="s">
        <v>722</v>
      </c>
      <c r="H37" s="148"/>
      <c r="I37" s="148"/>
      <c r="J37" s="159">
        <f t="shared" si="0"/>
        <v>0</v>
      </c>
      <c r="K37" s="148"/>
      <c r="L37" s="148"/>
      <c r="M37" s="148"/>
      <c r="N37" s="148"/>
    </row>
    <row r="38" ht="26" customHeight="1" spans="1:14">
      <c r="A38" s="149"/>
      <c r="B38" s="150"/>
      <c r="C38" s="151"/>
      <c r="D38" s="151"/>
      <c r="E38" s="151"/>
      <c r="F38" s="151"/>
      <c r="G38" s="108" t="s">
        <v>723</v>
      </c>
      <c r="H38" s="148"/>
      <c r="I38" s="148"/>
      <c r="J38" s="159">
        <f t="shared" si="0"/>
        <v>0</v>
      </c>
      <c r="K38" s="148"/>
      <c r="L38" s="148"/>
      <c r="M38" s="148"/>
      <c r="N38" s="148"/>
    </row>
    <row r="39" ht="30" customHeight="1" spans="1:14">
      <c r="A39" s="149"/>
      <c r="B39" s="150"/>
      <c r="C39" s="151"/>
      <c r="D39" s="151"/>
      <c r="E39" s="151"/>
      <c r="F39" s="151"/>
      <c r="G39" s="145" t="s">
        <v>724</v>
      </c>
      <c r="H39" s="144">
        <f t="shared" ref="H39:M39" si="2">H40+H53+H57+H58+H64+H68+H72+H77+H83</f>
        <v>205113.3</v>
      </c>
      <c r="I39" s="144">
        <f t="shared" si="2"/>
        <v>72900</v>
      </c>
      <c r="J39" s="157">
        <f t="shared" si="0"/>
        <v>278013.3</v>
      </c>
      <c r="K39" s="144">
        <f t="shared" ref="K39:K46" si="3">L39-M39</f>
        <v>-2210.699894</v>
      </c>
      <c r="L39" s="144">
        <f>L40+L53+L57+L58+L64+L68+L72+L77+L83</f>
        <v>51341.027218</v>
      </c>
      <c r="M39" s="144">
        <f t="shared" si="2"/>
        <v>53551.727112</v>
      </c>
      <c r="N39" s="144">
        <f t="shared" ref="N39:N67" si="4">J39+K39</f>
        <v>275802.600106</v>
      </c>
    </row>
    <row r="40" ht="30" customHeight="1" spans="1:14">
      <c r="A40" s="149"/>
      <c r="B40" s="150"/>
      <c r="C40" s="151"/>
      <c r="D40" s="151"/>
      <c r="E40" s="151"/>
      <c r="F40" s="151"/>
      <c r="G40" s="145" t="s">
        <v>725</v>
      </c>
      <c r="H40" s="144">
        <f t="shared" ref="H40:M40" si="5">SUM(H41:H52)</f>
        <v>196752.95</v>
      </c>
      <c r="I40" s="144">
        <f t="shared" si="5"/>
        <v>72900</v>
      </c>
      <c r="J40" s="157">
        <f t="shared" si="0"/>
        <v>269652.95</v>
      </c>
      <c r="K40" s="144">
        <f t="shared" si="3"/>
        <v>-10210.699894</v>
      </c>
      <c r="L40" s="144">
        <f t="shared" si="5"/>
        <v>43195.283385</v>
      </c>
      <c r="M40" s="144">
        <f t="shared" si="5"/>
        <v>53405.983279</v>
      </c>
      <c r="N40" s="144">
        <f t="shared" si="4"/>
        <v>259442.250106</v>
      </c>
    </row>
    <row r="41" ht="30" customHeight="1" spans="1:14">
      <c r="A41" s="149"/>
      <c r="B41" s="150"/>
      <c r="C41" s="151"/>
      <c r="D41" s="151"/>
      <c r="E41" s="151"/>
      <c r="F41" s="151"/>
      <c r="G41" s="108" t="s">
        <v>726</v>
      </c>
      <c r="H41" s="148">
        <v>52667.6</v>
      </c>
      <c r="I41" s="148">
        <v>14400</v>
      </c>
      <c r="J41" s="159">
        <f t="shared" si="0"/>
        <v>67067.6</v>
      </c>
      <c r="K41" s="148">
        <f t="shared" si="3"/>
        <v>-9445.702394</v>
      </c>
      <c r="L41" s="148">
        <f>21259.39+502.664646+226.187516</f>
        <v>21988.242162</v>
      </c>
      <c r="M41" s="148">
        <f>30705.092394+502.664646+226.187516</f>
        <v>31433.944556</v>
      </c>
      <c r="N41" s="148">
        <f t="shared" si="4"/>
        <v>57621.897606</v>
      </c>
    </row>
    <row r="42" ht="30" customHeight="1" spans="1:14">
      <c r="A42" s="149"/>
      <c r="B42" s="150"/>
      <c r="C42" s="151"/>
      <c r="D42" s="151"/>
      <c r="E42" s="151"/>
      <c r="F42" s="151"/>
      <c r="G42" s="108" t="s">
        <v>727</v>
      </c>
      <c r="H42" s="148">
        <v>300</v>
      </c>
      <c r="I42" s="148"/>
      <c r="J42" s="159">
        <f t="shared" si="0"/>
        <v>300</v>
      </c>
      <c r="K42" s="148">
        <f t="shared" si="3"/>
        <v>234.4</v>
      </c>
      <c r="L42" s="148">
        <v>234.4</v>
      </c>
      <c r="M42" s="148"/>
      <c r="N42" s="148">
        <f t="shared" si="4"/>
        <v>534.4</v>
      </c>
    </row>
    <row r="43" ht="30" customHeight="1" spans="1:14">
      <c r="A43" s="149"/>
      <c r="B43" s="150"/>
      <c r="C43" s="151"/>
      <c r="D43" s="151"/>
      <c r="E43" s="151"/>
      <c r="F43" s="151"/>
      <c r="G43" s="108" t="s">
        <v>728</v>
      </c>
      <c r="H43" s="148">
        <v>16676.58</v>
      </c>
      <c r="I43" s="148">
        <v>47500</v>
      </c>
      <c r="J43" s="159">
        <f t="shared" si="0"/>
        <v>64176.58</v>
      </c>
      <c r="K43" s="148">
        <f t="shared" si="3"/>
        <v>0</v>
      </c>
      <c r="L43" s="148">
        <v>920.261172</v>
      </c>
      <c r="M43" s="148">
        <v>920.261172</v>
      </c>
      <c r="N43" s="148">
        <f t="shared" si="4"/>
        <v>64176.58</v>
      </c>
    </row>
    <row r="44" ht="30" customHeight="1" spans="1:14">
      <c r="A44" s="149"/>
      <c r="B44" s="150"/>
      <c r="C44" s="151"/>
      <c r="D44" s="151"/>
      <c r="E44" s="151"/>
      <c r="F44" s="151"/>
      <c r="G44" s="108" t="s">
        <v>729</v>
      </c>
      <c r="H44" s="148">
        <v>4402.4</v>
      </c>
      <c r="I44" s="148"/>
      <c r="J44" s="159">
        <f t="shared" si="0"/>
        <v>4402.4</v>
      </c>
      <c r="K44" s="148">
        <f t="shared" si="3"/>
        <v>9235</v>
      </c>
      <c r="L44" s="148">
        <f>11063.540251+5+18.5</f>
        <v>11087.040251</v>
      </c>
      <c r="M44" s="148">
        <f>1828.540251+5+18.5</f>
        <v>1852.040251</v>
      </c>
      <c r="N44" s="148">
        <f t="shared" si="4"/>
        <v>13637.4</v>
      </c>
    </row>
    <row r="45" ht="30" customHeight="1" spans="1:14">
      <c r="A45" s="149"/>
      <c r="B45" s="150"/>
      <c r="C45" s="151"/>
      <c r="D45" s="151"/>
      <c r="E45" s="151"/>
      <c r="F45" s="151"/>
      <c r="G45" s="108" t="s">
        <v>730</v>
      </c>
      <c r="H45" s="148">
        <v>12345</v>
      </c>
      <c r="I45" s="148"/>
      <c r="J45" s="159">
        <f t="shared" si="0"/>
        <v>12345</v>
      </c>
      <c r="K45" s="148">
        <f t="shared" si="3"/>
        <v>-10000</v>
      </c>
      <c r="L45" s="148">
        <f>189.9+108.9</f>
        <v>298.8</v>
      </c>
      <c r="M45" s="148">
        <f>10189.9+108.9</f>
        <v>10298.8</v>
      </c>
      <c r="N45" s="148">
        <f t="shared" si="4"/>
        <v>2345</v>
      </c>
    </row>
    <row r="46" ht="30" customHeight="1" spans="1:14">
      <c r="A46" s="149"/>
      <c r="B46" s="150"/>
      <c r="C46" s="151"/>
      <c r="D46" s="151"/>
      <c r="E46" s="151"/>
      <c r="F46" s="151"/>
      <c r="G46" s="108" t="s">
        <v>731</v>
      </c>
      <c r="H46" s="148">
        <v>1689.76</v>
      </c>
      <c r="I46" s="148"/>
      <c r="J46" s="159">
        <f t="shared" si="0"/>
        <v>1689.76</v>
      </c>
      <c r="K46" s="148">
        <f t="shared" si="3"/>
        <v>-234.3975</v>
      </c>
      <c r="L46" s="148">
        <v>161.0198</v>
      </c>
      <c r="M46" s="148">
        <v>395.4173</v>
      </c>
      <c r="N46" s="148">
        <f t="shared" si="4"/>
        <v>1455.3625</v>
      </c>
    </row>
    <row r="47" ht="30" customHeight="1" spans="1:14">
      <c r="A47" s="149"/>
      <c r="B47" s="150"/>
      <c r="C47" s="151"/>
      <c r="D47" s="151"/>
      <c r="E47" s="151"/>
      <c r="F47" s="151"/>
      <c r="G47" s="108" t="s">
        <v>732</v>
      </c>
      <c r="H47" s="148"/>
      <c r="I47" s="148"/>
      <c r="J47" s="159">
        <f t="shared" si="0"/>
        <v>0</v>
      </c>
      <c r="K47" s="148"/>
      <c r="L47" s="148"/>
      <c r="M47" s="148"/>
      <c r="N47" s="148">
        <f t="shared" si="4"/>
        <v>0</v>
      </c>
    </row>
    <row r="48" ht="30" customHeight="1" spans="1:14">
      <c r="A48" s="149"/>
      <c r="B48" s="150"/>
      <c r="C48" s="151"/>
      <c r="D48" s="151"/>
      <c r="E48" s="151"/>
      <c r="F48" s="151"/>
      <c r="G48" s="108" t="s">
        <v>733</v>
      </c>
      <c r="H48" s="148">
        <v>200</v>
      </c>
      <c r="I48" s="148"/>
      <c r="J48" s="159">
        <f t="shared" si="0"/>
        <v>200</v>
      </c>
      <c r="K48" s="148"/>
      <c r="L48" s="148"/>
      <c r="M48" s="148"/>
      <c r="N48" s="148">
        <f t="shared" si="4"/>
        <v>200</v>
      </c>
    </row>
    <row r="49" ht="30" customHeight="1" spans="1:14">
      <c r="A49" s="149"/>
      <c r="B49" s="150"/>
      <c r="C49" s="151"/>
      <c r="D49" s="151"/>
      <c r="E49" s="151"/>
      <c r="F49" s="151"/>
      <c r="G49" s="108" t="s">
        <v>734</v>
      </c>
      <c r="H49" s="148"/>
      <c r="I49" s="148"/>
      <c r="J49" s="159">
        <f t="shared" si="0"/>
        <v>0</v>
      </c>
      <c r="K49" s="148"/>
      <c r="L49" s="148"/>
      <c r="M49" s="148"/>
      <c r="N49" s="148">
        <f t="shared" si="4"/>
        <v>0</v>
      </c>
    </row>
    <row r="50" ht="30" customHeight="1" spans="1:14">
      <c r="A50" s="149"/>
      <c r="B50" s="150"/>
      <c r="C50" s="151"/>
      <c r="D50" s="151"/>
      <c r="E50" s="151"/>
      <c r="F50" s="151"/>
      <c r="G50" s="108" t="s">
        <v>735</v>
      </c>
      <c r="H50" s="148">
        <v>200</v>
      </c>
      <c r="I50" s="148"/>
      <c r="J50" s="159">
        <f t="shared" si="0"/>
        <v>200</v>
      </c>
      <c r="K50" s="148"/>
      <c r="L50" s="148"/>
      <c r="M50" s="148"/>
      <c r="N50" s="148">
        <f t="shared" si="4"/>
        <v>200</v>
      </c>
    </row>
    <row r="51" ht="30" customHeight="1" spans="1:14">
      <c r="A51" s="149"/>
      <c r="B51" s="150"/>
      <c r="C51" s="151"/>
      <c r="D51" s="151"/>
      <c r="E51" s="151"/>
      <c r="F51" s="151"/>
      <c r="G51" s="108" t="s">
        <v>736</v>
      </c>
      <c r="H51" s="148"/>
      <c r="I51" s="148"/>
      <c r="J51" s="159">
        <f t="shared" si="0"/>
        <v>0</v>
      </c>
      <c r="K51" s="148"/>
      <c r="L51" s="148"/>
      <c r="M51" s="148"/>
      <c r="N51" s="148">
        <f t="shared" si="4"/>
        <v>0</v>
      </c>
    </row>
    <row r="52" ht="30" customHeight="1" spans="1:14">
      <c r="A52" s="149"/>
      <c r="B52" s="150"/>
      <c r="C52" s="151"/>
      <c r="D52" s="151"/>
      <c r="E52" s="151"/>
      <c r="F52" s="151"/>
      <c r="G52" s="108" t="s">
        <v>737</v>
      </c>
      <c r="H52" s="148">
        <v>108271.61</v>
      </c>
      <c r="I52" s="148">
        <v>11000</v>
      </c>
      <c r="J52" s="159">
        <f t="shared" si="0"/>
        <v>119271.61</v>
      </c>
      <c r="K52" s="148">
        <f t="shared" ref="K52:K55" si="6">L52-M52</f>
        <v>0</v>
      </c>
      <c r="L52" s="148">
        <v>8505.52</v>
      </c>
      <c r="M52" s="148">
        <v>8505.52</v>
      </c>
      <c r="N52" s="148">
        <f t="shared" si="4"/>
        <v>119271.61</v>
      </c>
    </row>
    <row r="53" ht="30" customHeight="1" spans="1:14">
      <c r="A53" s="149"/>
      <c r="B53" s="150"/>
      <c r="C53" s="151"/>
      <c r="D53" s="151"/>
      <c r="E53" s="151"/>
      <c r="F53" s="151"/>
      <c r="G53" s="145" t="s">
        <v>738</v>
      </c>
      <c r="H53" s="144">
        <f>SUM(H54:H56)</f>
        <v>900</v>
      </c>
      <c r="I53" s="144"/>
      <c r="J53" s="157">
        <f t="shared" si="0"/>
        <v>900</v>
      </c>
      <c r="K53" s="144">
        <f t="shared" si="6"/>
        <v>0</v>
      </c>
      <c r="L53" s="144">
        <f>SUM(L54:L56)</f>
        <v>0</v>
      </c>
      <c r="M53" s="144"/>
      <c r="N53" s="144">
        <f t="shared" si="4"/>
        <v>900</v>
      </c>
    </row>
    <row r="54" ht="30" customHeight="1" spans="1:14">
      <c r="A54" s="149"/>
      <c r="B54" s="150"/>
      <c r="C54" s="151"/>
      <c r="D54" s="151"/>
      <c r="E54" s="151"/>
      <c r="F54" s="151"/>
      <c r="G54" s="108" t="s">
        <v>726</v>
      </c>
      <c r="H54" s="148"/>
      <c r="I54" s="148"/>
      <c r="J54" s="159">
        <f t="shared" si="0"/>
        <v>0</v>
      </c>
      <c r="K54" s="148"/>
      <c r="L54" s="148"/>
      <c r="M54" s="148"/>
      <c r="N54" s="148">
        <f t="shared" si="4"/>
        <v>0</v>
      </c>
    </row>
    <row r="55" ht="30" customHeight="1" spans="1:14">
      <c r="A55" s="149"/>
      <c r="B55" s="150"/>
      <c r="C55" s="151"/>
      <c r="D55" s="151"/>
      <c r="E55" s="151"/>
      <c r="F55" s="151"/>
      <c r="G55" s="108" t="s">
        <v>727</v>
      </c>
      <c r="H55" s="148"/>
      <c r="I55" s="148"/>
      <c r="J55" s="159">
        <f t="shared" si="0"/>
        <v>0</v>
      </c>
      <c r="K55" s="148"/>
      <c r="L55" s="148"/>
      <c r="M55" s="148"/>
      <c r="N55" s="148">
        <f t="shared" si="4"/>
        <v>0</v>
      </c>
    </row>
    <row r="56" ht="30" customHeight="1" spans="1:14">
      <c r="A56" s="149"/>
      <c r="B56" s="150"/>
      <c r="C56" s="151"/>
      <c r="D56" s="151"/>
      <c r="E56" s="151"/>
      <c r="F56" s="151"/>
      <c r="G56" s="108" t="s">
        <v>739</v>
      </c>
      <c r="H56" s="148">
        <v>900</v>
      </c>
      <c r="I56" s="148"/>
      <c r="J56" s="159">
        <f t="shared" si="0"/>
        <v>900</v>
      </c>
      <c r="K56" s="148"/>
      <c r="L56" s="148"/>
      <c r="M56" s="148"/>
      <c r="N56" s="148">
        <f t="shared" si="4"/>
        <v>900</v>
      </c>
    </row>
    <row r="57" ht="30" customHeight="1" spans="1:14">
      <c r="A57" s="149"/>
      <c r="B57" s="150"/>
      <c r="C57" s="151"/>
      <c r="D57" s="151"/>
      <c r="E57" s="151"/>
      <c r="F57" s="151"/>
      <c r="G57" s="145" t="s">
        <v>740</v>
      </c>
      <c r="H57" s="144">
        <v>1239.08</v>
      </c>
      <c r="I57" s="144"/>
      <c r="J57" s="157">
        <f t="shared" si="0"/>
        <v>1239.08</v>
      </c>
      <c r="K57" s="144">
        <f>L57-M57</f>
        <v>8000</v>
      </c>
      <c r="L57" s="144">
        <v>8000</v>
      </c>
      <c r="M57" s="144"/>
      <c r="N57" s="144">
        <f t="shared" si="4"/>
        <v>9239.08</v>
      </c>
    </row>
    <row r="58" ht="30" customHeight="1" spans="1:14">
      <c r="A58" s="149"/>
      <c r="B58" s="150"/>
      <c r="C58" s="151"/>
      <c r="D58" s="151"/>
      <c r="E58" s="151"/>
      <c r="F58" s="151"/>
      <c r="G58" s="145" t="s">
        <v>741</v>
      </c>
      <c r="H58" s="144">
        <f t="shared" ref="H58:M58" si="7">SUM(H59:H63)</f>
        <v>5298.77</v>
      </c>
      <c r="I58" s="144"/>
      <c r="J58" s="157">
        <f t="shared" si="0"/>
        <v>5298.77</v>
      </c>
      <c r="K58" s="144">
        <f t="shared" ref="K58:K73" si="8">L58-M58</f>
        <v>0</v>
      </c>
      <c r="L58" s="144">
        <f t="shared" si="7"/>
        <v>136.743833</v>
      </c>
      <c r="M58" s="144">
        <f t="shared" si="7"/>
        <v>136.743833</v>
      </c>
      <c r="N58" s="144">
        <f t="shared" si="4"/>
        <v>5298.77</v>
      </c>
    </row>
    <row r="59" ht="30" customHeight="1" spans="1:14">
      <c r="A59" s="149"/>
      <c r="B59" s="150"/>
      <c r="C59" s="151"/>
      <c r="D59" s="151"/>
      <c r="E59" s="151"/>
      <c r="F59" s="151"/>
      <c r="G59" s="108" t="s">
        <v>742</v>
      </c>
      <c r="H59" s="148">
        <v>4500</v>
      </c>
      <c r="I59" s="148"/>
      <c r="J59" s="159">
        <f t="shared" si="0"/>
        <v>4500</v>
      </c>
      <c r="K59" s="148">
        <f t="shared" si="8"/>
        <v>-2.27250000000001</v>
      </c>
      <c r="L59" s="148">
        <v>134.471333</v>
      </c>
      <c r="M59" s="148">
        <v>136.743833</v>
      </c>
      <c r="N59" s="148">
        <f t="shared" si="4"/>
        <v>4497.7275</v>
      </c>
    </row>
    <row r="60" ht="30" customHeight="1" spans="1:14">
      <c r="A60" s="149"/>
      <c r="B60" s="150"/>
      <c r="C60" s="151"/>
      <c r="D60" s="151"/>
      <c r="E60" s="151"/>
      <c r="F60" s="151"/>
      <c r="G60" s="108" t="s">
        <v>743</v>
      </c>
      <c r="H60" s="148"/>
      <c r="I60" s="148"/>
      <c r="J60" s="159">
        <f t="shared" si="0"/>
        <v>0</v>
      </c>
      <c r="K60" s="148"/>
      <c r="L60" s="148"/>
      <c r="M60" s="148"/>
      <c r="N60" s="148">
        <f t="shared" si="4"/>
        <v>0</v>
      </c>
    </row>
    <row r="61" ht="30" customHeight="1" spans="1:14">
      <c r="A61" s="149"/>
      <c r="B61" s="150"/>
      <c r="C61" s="151"/>
      <c r="D61" s="151"/>
      <c r="E61" s="151"/>
      <c r="F61" s="151"/>
      <c r="G61" s="108" t="s">
        <v>744</v>
      </c>
      <c r="H61" s="148"/>
      <c r="I61" s="148"/>
      <c r="J61" s="159">
        <f t="shared" si="0"/>
        <v>0</v>
      </c>
      <c r="K61" s="148"/>
      <c r="L61" s="148"/>
      <c r="M61" s="148"/>
      <c r="N61" s="148">
        <f t="shared" si="4"/>
        <v>0</v>
      </c>
    </row>
    <row r="62" ht="30" customHeight="1" spans="1:14">
      <c r="A62" s="149"/>
      <c r="B62" s="150"/>
      <c r="C62" s="151"/>
      <c r="D62" s="151"/>
      <c r="E62" s="151"/>
      <c r="F62" s="151"/>
      <c r="G62" s="108" t="s">
        <v>745</v>
      </c>
      <c r="H62" s="148"/>
      <c r="I62" s="148"/>
      <c r="J62" s="159">
        <f t="shared" si="0"/>
        <v>0</v>
      </c>
      <c r="K62" s="148"/>
      <c r="L62" s="148"/>
      <c r="M62" s="148"/>
      <c r="N62" s="148">
        <f t="shared" si="4"/>
        <v>0</v>
      </c>
    </row>
    <row r="63" ht="30" customHeight="1" spans="1:14">
      <c r="A63" s="149"/>
      <c r="B63" s="150"/>
      <c r="C63" s="151"/>
      <c r="D63" s="151"/>
      <c r="E63" s="151"/>
      <c r="F63" s="151"/>
      <c r="G63" s="108" t="s">
        <v>746</v>
      </c>
      <c r="H63" s="148">
        <v>798.77</v>
      </c>
      <c r="I63" s="148"/>
      <c r="J63" s="159">
        <f t="shared" si="0"/>
        <v>798.77</v>
      </c>
      <c r="K63" s="148">
        <f t="shared" si="8"/>
        <v>2.2725</v>
      </c>
      <c r="L63" s="148">
        <v>2.2725</v>
      </c>
      <c r="M63" s="148"/>
      <c r="N63" s="148">
        <f t="shared" si="4"/>
        <v>801.0425</v>
      </c>
    </row>
    <row r="64" ht="30" customHeight="1" spans="1:14">
      <c r="A64" s="149"/>
      <c r="B64" s="150"/>
      <c r="C64" s="151"/>
      <c r="D64" s="151"/>
      <c r="E64" s="151"/>
      <c r="F64" s="151"/>
      <c r="G64" s="145" t="s">
        <v>747</v>
      </c>
      <c r="H64" s="144">
        <f t="shared" ref="H64:M64" si="9">SUM(H65:H67)</f>
        <v>922.5</v>
      </c>
      <c r="I64" s="144"/>
      <c r="J64" s="157">
        <f t="shared" si="0"/>
        <v>922.5</v>
      </c>
      <c r="K64" s="148">
        <f t="shared" si="8"/>
        <v>0</v>
      </c>
      <c r="L64" s="144">
        <f t="shared" si="9"/>
        <v>9</v>
      </c>
      <c r="M64" s="144">
        <f t="shared" si="9"/>
        <v>9</v>
      </c>
      <c r="N64" s="144">
        <f t="shared" si="4"/>
        <v>922.5</v>
      </c>
    </row>
    <row r="65" ht="30" customHeight="1" spans="1:14">
      <c r="A65" s="149"/>
      <c r="B65" s="150"/>
      <c r="C65" s="151"/>
      <c r="D65" s="151"/>
      <c r="E65" s="151"/>
      <c r="F65" s="151"/>
      <c r="G65" s="108" t="s">
        <v>748</v>
      </c>
      <c r="H65" s="148">
        <v>675</v>
      </c>
      <c r="I65" s="148"/>
      <c r="J65" s="159">
        <f t="shared" si="0"/>
        <v>675</v>
      </c>
      <c r="K65" s="148">
        <f t="shared" si="8"/>
        <v>0</v>
      </c>
      <c r="L65" s="148"/>
      <c r="M65" s="148"/>
      <c r="N65" s="148">
        <f t="shared" si="4"/>
        <v>675</v>
      </c>
    </row>
    <row r="66" ht="30" customHeight="1" spans="1:14">
      <c r="A66" s="149"/>
      <c r="B66" s="150"/>
      <c r="C66" s="151"/>
      <c r="D66" s="151"/>
      <c r="E66" s="151"/>
      <c r="F66" s="151"/>
      <c r="G66" s="108" t="s">
        <v>749</v>
      </c>
      <c r="H66" s="148">
        <v>90</v>
      </c>
      <c r="I66" s="148"/>
      <c r="J66" s="159">
        <f t="shared" si="0"/>
        <v>90</v>
      </c>
      <c r="K66" s="148">
        <f t="shared" si="8"/>
        <v>0</v>
      </c>
      <c r="L66" s="148"/>
      <c r="M66" s="148"/>
      <c r="N66" s="148">
        <f t="shared" si="4"/>
        <v>90</v>
      </c>
    </row>
    <row r="67" ht="30" customHeight="1" spans="1:14">
      <c r="A67" s="149"/>
      <c r="B67" s="150"/>
      <c r="C67" s="151"/>
      <c r="D67" s="151"/>
      <c r="E67" s="151"/>
      <c r="F67" s="151"/>
      <c r="G67" s="108" t="s">
        <v>750</v>
      </c>
      <c r="H67" s="148">
        <v>157.5</v>
      </c>
      <c r="I67" s="148"/>
      <c r="J67" s="159">
        <f t="shared" si="0"/>
        <v>157.5</v>
      </c>
      <c r="K67" s="148">
        <f t="shared" si="8"/>
        <v>0</v>
      </c>
      <c r="L67" s="148">
        <v>9</v>
      </c>
      <c r="M67" s="148">
        <v>9</v>
      </c>
      <c r="N67" s="148">
        <f t="shared" si="4"/>
        <v>157.5</v>
      </c>
    </row>
    <row r="68" ht="30" customHeight="1" spans="1:14">
      <c r="A68" s="149"/>
      <c r="B68" s="150"/>
      <c r="C68" s="151"/>
      <c r="D68" s="151"/>
      <c r="E68" s="151"/>
      <c r="F68" s="151"/>
      <c r="G68" s="145" t="s">
        <v>751</v>
      </c>
      <c r="H68" s="144"/>
      <c r="I68" s="144"/>
      <c r="J68" s="157">
        <f t="shared" si="0"/>
        <v>0</v>
      </c>
      <c r="K68" s="148">
        <f t="shared" si="8"/>
        <v>0</v>
      </c>
      <c r="L68" s="144"/>
      <c r="M68" s="144"/>
      <c r="N68" s="144"/>
    </row>
    <row r="69" ht="30" customHeight="1" spans="1:14">
      <c r="A69" s="149"/>
      <c r="B69" s="150"/>
      <c r="C69" s="151"/>
      <c r="D69" s="151"/>
      <c r="E69" s="151"/>
      <c r="F69" s="151"/>
      <c r="G69" s="108" t="s">
        <v>726</v>
      </c>
      <c r="H69" s="148"/>
      <c r="I69" s="148"/>
      <c r="J69" s="159">
        <f t="shared" si="0"/>
        <v>0</v>
      </c>
      <c r="K69" s="148">
        <f t="shared" si="8"/>
        <v>0</v>
      </c>
      <c r="L69" s="148"/>
      <c r="M69" s="148"/>
      <c r="N69" s="148"/>
    </row>
    <row r="70" ht="30" customHeight="1" spans="1:14">
      <c r="A70" s="149"/>
      <c r="B70" s="150"/>
      <c r="C70" s="151"/>
      <c r="D70" s="151"/>
      <c r="E70" s="151"/>
      <c r="F70" s="151"/>
      <c r="G70" s="108" t="s">
        <v>727</v>
      </c>
      <c r="H70" s="148"/>
      <c r="I70" s="148"/>
      <c r="J70" s="159">
        <f t="shared" si="0"/>
        <v>0</v>
      </c>
      <c r="K70" s="148">
        <f t="shared" si="8"/>
        <v>0</v>
      </c>
      <c r="L70" s="148"/>
      <c r="M70" s="148"/>
      <c r="N70" s="148"/>
    </row>
    <row r="71" ht="30" customHeight="1" spans="1:14">
      <c r="A71" s="149"/>
      <c r="B71" s="150"/>
      <c r="C71" s="151"/>
      <c r="D71" s="151"/>
      <c r="E71" s="151"/>
      <c r="F71" s="151"/>
      <c r="G71" s="108" t="s">
        <v>752</v>
      </c>
      <c r="H71" s="148"/>
      <c r="I71" s="148"/>
      <c r="J71" s="159">
        <f t="shared" ref="J71:J134" si="10">H71+I71</f>
        <v>0</v>
      </c>
      <c r="K71" s="148">
        <f t="shared" si="8"/>
        <v>0</v>
      </c>
      <c r="L71" s="148"/>
      <c r="M71" s="148"/>
      <c r="N71" s="148"/>
    </row>
    <row r="72" ht="30" customHeight="1" spans="1:14">
      <c r="A72" s="149"/>
      <c r="B72" s="150"/>
      <c r="C72" s="151"/>
      <c r="D72" s="151"/>
      <c r="E72" s="151"/>
      <c r="F72" s="151"/>
      <c r="G72" s="145" t="s">
        <v>753</v>
      </c>
      <c r="H72" s="144"/>
      <c r="I72" s="144"/>
      <c r="J72" s="157">
        <f t="shared" si="10"/>
        <v>0</v>
      </c>
      <c r="K72" s="148">
        <f t="shared" si="8"/>
        <v>0</v>
      </c>
      <c r="L72" s="144"/>
      <c r="M72" s="144"/>
      <c r="N72" s="144"/>
    </row>
    <row r="73" ht="30" customHeight="1" spans="1:14">
      <c r="A73" s="149"/>
      <c r="B73" s="150"/>
      <c r="C73" s="151"/>
      <c r="D73" s="151"/>
      <c r="E73" s="151"/>
      <c r="F73" s="151"/>
      <c r="G73" s="108" t="s">
        <v>754</v>
      </c>
      <c r="H73" s="148"/>
      <c r="I73" s="148"/>
      <c r="J73" s="159">
        <f t="shared" si="10"/>
        <v>0</v>
      </c>
      <c r="K73" s="148">
        <f t="shared" si="8"/>
        <v>0</v>
      </c>
      <c r="L73" s="148"/>
      <c r="M73" s="148"/>
      <c r="N73" s="148"/>
    </row>
    <row r="74" ht="30" customHeight="1" spans="1:14">
      <c r="A74" s="149"/>
      <c r="B74" s="150"/>
      <c r="C74" s="151"/>
      <c r="D74" s="151"/>
      <c r="E74" s="151"/>
      <c r="F74" s="151"/>
      <c r="G74" s="108" t="s">
        <v>726</v>
      </c>
      <c r="H74" s="148"/>
      <c r="I74" s="148"/>
      <c r="J74" s="159">
        <f t="shared" si="10"/>
        <v>0</v>
      </c>
      <c r="K74" s="148"/>
      <c r="L74" s="148"/>
      <c r="M74" s="148"/>
      <c r="N74" s="148"/>
    </row>
    <row r="75" ht="30" customHeight="1" spans="1:14">
      <c r="A75" s="149"/>
      <c r="B75" s="150"/>
      <c r="C75" s="151"/>
      <c r="D75" s="151"/>
      <c r="E75" s="151"/>
      <c r="F75" s="151"/>
      <c r="G75" s="108" t="s">
        <v>727</v>
      </c>
      <c r="H75" s="148"/>
      <c r="I75" s="148"/>
      <c r="J75" s="159">
        <f t="shared" si="10"/>
        <v>0</v>
      </c>
      <c r="K75" s="148"/>
      <c r="L75" s="148"/>
      <c r="M75" s="148"/>
      <c r="N75" s="148"/>
    </row>
    <row r="76" ht="30" customHeight="1" spans="1:14">
      <c r="A76" s="149"/>
      <c r="B76" s="150"/>
      <c r="C76" s="151"/>
      <c r="D76" s="151"/>
      <c r="E76" s="151"/>
      <c r="F76" s="151"/>
      <c r="G76" s="108" t="s">
        <v>755</v>
      </c>
      <c r="H76" s="148"/>
      <c r="I76" s="148"/>
      <c r="J76" s="159">
        <f t="shared" si="10"/>
        <v>0</v>
      </c>
      <c r="K76" s="148"/>
      <c r="L76" s="148"/>
      <c r="M76" s="148"/>
      <c r="N76" s="148"/>
    </row>
    <row r="77" ht="30" customHeight="1" spans="1:14">
      <c r="A77" s="149"/>
      <c r="B77" s="150"/>
      <c r="C77" s="151"/>
      <c r="D77" s="151"/>
      <c r="E77" s="151"/>
      <c r="F77" s="151"/>
      <c r="G77" s="145" t="s">
        <v>756</v>
      </c>
      <c r="H77" s="144"/>
      <c r="I77" s="144"/>
      <c r="J77" s="157">
        <f t="shared" si="10"/>
        <v>0</v>
      </c>
      <c r="K77" s="144"/>
      <c r="L77" s="144"/>
      <c r="M77" s="144"/>
      <c r="N77" s="144"/>
    </row>
    <row r="78" ht="27" customHeight="1" spans="1:14">
      <c r="A78" s="149"/>
      <c r="B78" s="150"/>
      <c r="C78" s="151"/>
      <c r="D78" s="151"/>
      <c r="E78" s="151"/>
      <c r="F78" s="151"/>
      <c r="G78" s="108" t="s">
        <v>742</v>
      </c>
      <c r="H78" s="148"/>
      <c r="I78" s="148"/>
      <c r="J78" s="159">
        <f t="shared" si="10"/>
        <v>0</v>
      </c>
      <c r="K78" s="148"/>
      <c r="L78" s="148"/>
      <c r="M78" s="148"/>
      <c r="N78" s="148"/>
    </row>
    <row r="79" ht="27" customHeight="1" spans="1:14">
      <c r="A79" s="149"/>
      <c r="B79" s="150"/>
      <c r="C79" s="151"/>
      <c r="D79" s="151"/>
      <c r="E79" s="151"/>
      <c r="F79" s="151"/>
      <c r="G79" s="108" t="s">
        <v>743</v>
      </c>
      <c r="H79" s="148"/>
      <c r="I79" s="148"/>
      <c r="J79" s="159">
        <f t="shared" si="10"/>
        <v>0</v>
      </c>
      <c r="K79" s="148"/>
      <c r="L79" s="148"/>
      <c r="M79" s="148"/>
      <c r="N79" s="148"/>
    </row>
    <row r="80" ht="27" customHeight="1" spans="1:14">
      <c r="A80" s="149"/>
      <c r="B80" s="150"/>
      <c r="C80" s="151"/>
      <c r="D80" s="151"/>
      <c r="E80" s="151"/>
      <c r="F80" s="151"/>
      <c r="G80" s="108" t="s">
        <v>744</v>
      </c>
      <c r="H80" s="148"/>
      <c r="I80" s="148"/>
      <c r="J80" s="159">
        <f t="shared" si="10"/>
        <v>0</v>
      </c>
      <c r="K80" s="148"/>
      <c r="L80" s="148"/>
      <c r="M80" s="148"/>
      <c r="N80" s="148"/>
    </row>
    <row r="81" ht="27" customHeight="1" spans="1:14">
      <c r="A81" s="149"/>
      <c r="B81" s="150"/>
      <c r="C81" s="151"/>
      <c r="D81" s="151"/>
      <c r="E81" s="151"/>
      <c r="F81" s="151"/>
      <c r="G81" s="108" t="s">
        <v>745</v>
      </c>
      <c r="H81" s="148"/>
      <c r="I81" s="148"/>
      <c r="J81" s="159">
        <f t="shared" si="10"/>
        <v>0</v>
      </c>
      <c r="K81" s="148"/>
      <c r="L81" s="148"/>
      <c r="M81" s="148"/>
      <c r="N81" s="148"/>
    </row>
    <row r="82" ht="30" customHeight="1" spans="1:14">
      <c r="A82" s="149"/>
      <c r="B82" s="150"/>
      <c r="C82" s="151"/>
      <c r="D82" s="151"/>
      <c r="E82" s="151"/>
      <c r="F82" s="151"/>
      <c r="G82" s="108" t="s">
        <v>757</v>
      </c>
      <c r="H82" s="148"/>
      <c r="I82" s="148"/>
      <c r="J82" s="159">
        <f t="shared" si="10"/>
        <v>0</v>
      </c>
      <c r="K82" s="148"/>
      <c r="L82" s="148"/>
      <c r="M82" s="148"/>
      <c r="N82" s="148"/>
    </row>
    <row r="83" ht="30" customHeight="1" spans="1:14">
      <c r="A83" s="149"/>
      <c r="B83" s="150"/>
      <c r="C83" s="151"/>
      <c r="D83" s="151"/>
      <c r="E83" s="151"/>
      <c r="F83" s="151"/>
      <c r="G83" s="145" t="s">
        <v>758</v>
      </c>
      <c r="H83" s="144"/>
      <c r="I83" s="144"/>
      <c r="J83" s="157">
        <f t="shared" si="10"/>
        <v>0</v>
      </c>
      <c r="K83" s="144"/>
      <c r="L83" s="144"/>
      <c r="M83" s="144"/>
      <c r="N83" s="144"/>
    </row>
    <row r="84" ht="30" customHeight="1" spans="1:14">
      <c r="A84" s="149"/>
      <c r="B84" s="150"/>
      <c r="C84" s="151"/>
      <c r="D84" s="151"/>
      <c r="E84" s="151"/>
      <c r="F84" s="151"/>
      <c r="G84" s="108" t="s">
        <v>748</v>
      </c>
      <c r="H84" s="148"/>
      <c r="I84" s="148"/>
      <c r="J84" s="159">
        <f t="shared" si="10"/>
        <v>0</v>
      </c>
      <c r="K84" s="148"/>
      <c r="L84" s="148"/>
      <c r="M84" s="148"/>
      <c r="N84" s="148"/>
    </row>
    <row r="85" ht="30" customHeight="1" spans="1:14">
      <c r="A85" s="149"/>
      <c r="B85" s="150"/>
      <c r="C85" s="151"/>
      <c r="D85" s="151"/>
      <c r="E85" s="151"/>
      <c r="F85" s="151"/>
      <c r="G85" s="108" t="s">
        <v>759</v>
      </c>
      <c r="H85" s="148"/>
      <c r="I85" s="148"/>
      <c r="J85" s="159">
        <f t="shared" si="10"/>
        <v>0</v>
      </c>
      <c r="K85" s="148"/>
      <c r="L85" s="148"/>
      <c r="M85" s="148"/>
      <c r="N85" s="148"/>
    </row>
    <row r="86" ht="30" customHeight="1" spans="1:14">
      <c r="A86" s="149"/>
      <c r="B86" s="150"/>
      <c r="C86" s="151"/>
      <c r="D86" s="151"/>
      <c r="E86" s="151"/>
      <c r="F86" s="151"/>
      <c r="G86" s="145" t="s">
        <v>760</v>
      </c>
      <c r="H86" s="144">
        <f>H87+H92+H97+H102+H105</f>
        <v>185</v>
      </c>
      <c r="I86" s="144"/>
      <c r="J86" s="157">
        <f t="shared" si="10"/>
        <v>185</v>
      </c>
      <c r="K86" s="144"/>
      <c r="L86" s="144"/>
      <c r="M86" s="144"/>
      <c r="N86" s="144">
        <v>185</v>
      </c>
    </row>
    <row r="87" ht="30" customHeight="1" spans="1:14">
      <c r="A87" s="149"/>
      <c r="B87" s="150"/>
      <c r="C87" s="151"/>
      <c r="D87" s="151"/>
      <c r="E87" s="151"/>
      <c r="F87" s="151"/>
      <c r="G87" s="145" t="s">
        <v>761</v>
      </c>
      <c r="H87" s="144">
        <f>SUM(H88:H91)</f>
        <v>185</v>
      </c>
      <c r="I87" s="144"/>
      <c r="J87" s="157">
        <f t="shared" si="10"/>
        <v>185</v>
      </c>
      <c r="K87" s="144"/>
      <c r="L87" s="144"/>
      <c r="M87" s="144"/>
      <c r="N87" s="144">
        <v>185</v>
      </c>
    </row>
    <row r="88" ht="30" customHeight="1" spans="1:14">
      <c r="A88" s="149"/>
      <c r="B88" s="150"/>
      <c r="C88" s="151"/>
      <c r="D88" s="151"/>
      <c r="E88" s="151"/>
      <c r="F88" s="151"/>
      <c r="G88" s="108" t="s">
        <v>701</v>
      </c>
      <c r="H88" s="148">
        <v>185</v>
      </c>
      <c r="I88" s="148"/>
      <c r="J88" s="159">
        <f t="shared" si="10"/>
        <v>185</v>
      </c>
      <c r="K88" s="148"/>
      <c r="L88" s="148"/>
      <c r="M88" s="148"/>
      <c r="N88" s="148">
        <v>185</v>
      </c>
    </row>
    <row r="89" ht="30" customHeight="1" spans="1:14">
      <c r="A89" s="149"/>
      <c r="B89" s="150"/>
      <c r="C89" s="151"/>
      <c r="D89" s="151"/>
      <c r="E89" s="151"/>
      <c r="F89" s="151"/>
      <c r="G89" s="108" t="s">
        <v>762</v>
      </c>
      <c r="H89" s="148"/>
      <c r="I89" s="148"/>
      <c r="J89" s="159">
        <f t="shared" si="10"/>
        <v>0</v>
      </c>
      <c r="K89" s="148"/>
      <c r="L89" s="148"/>
      <c r="M89" s="148"/>
      <c r="N89" s="148"/>
    </row>
    <row r="90" ht="30" customHeight="1" spans="1:14">
      <c r="A90" s="149"/>
      <c r="B90" s="150"/>
      <c r="C90" s="151"/>
      <c r="D90" s="151"/>
      <c r="E90" s="151"/>
      <c r="F90" s="151"/>
      <c r="G90" s="108" t="s">
        <v>763</v>
      </c>
      <c r="H90" s="148"/>
      <c r="I90" s="148"/>
      <c r="J90" s="159">
        <f t="shared" si="10"/>
        <v>0</v>
      </c>
      <c r="K90" s="148"/>
      <c r="L90" s="148"/>
      <c r="M90" s="148"/>
      <c r="N90" s="148"/>
    </row>
    <row r="91" ht="30" customHeight="1" spans="1:14">
      <c r="A91" s="149"/>
      <c r="B91" s="150"/>
      <c r="C91" s="151"/>
      <c r="D91" s="151"/>
      <c r="E91" s="151"/>
      <c r="F91" s="151"/>
      <c r="G91" s="108" t="s">
        <v>764</v>
      </c>
      <c r="H91" s="148"/>
      <c r="I91" s="148"/>
      <c r="J91" s="159">
        <f t="shared" si="10"/>
        <v>0</v>
      </c>
      <c r="K91" s="148"/>
      <c r="L91" s="148"/>
      <c r="M91" s="148"/>
      <c r="N91" s="148"/>
    </row>
    <row r="92" ht="30" customHeight="1" spans="1:14">
      <c r="A92" s="149"/>
      <c r="B92" s="150"/>
      <c r="C92" s="151"/>
      <c r="D92" s="151"/>
      <c r="E92" s="151"/>
      <c r="F92" s="151"/>
      <c r="G92" s="145" t="s">
        <v>765</v>
      </c>
      <c r="H92" s="144"/>
      <c r="I92" s="144"/>
      <c r="J92" s="157">
        <f t="shared" si="10"/>
        <v>0</v>
      </c>
      <c r="K92" s="144"/>
      <c r="L92" s="144"/>
      <c r="M92" s="144"/>
      <c r="N92" s="144"/>
    </row>
    <row r="93" ht="30" customHeight="1" spans="1:14">
      <c r="A93" s="149"/>
      <c r="B93" s="150"/>
      <c r="C93" s="151"/>
      <c r="D93" s="151"/>
      <c r="E93" s="151"/>
      <c r="F93" s="151"/>
      <c r="G93" s="108" t="s">
        <v>701</v>
      </c>
      <c r="H93" s="148"/>
      <c r="I93" s="148"/>
      <c r="J93" s="159">
        <f t="shared" si="10"/>
        <v>0</v>
      </c>
      <c r="K93" s="148"/>
      <c r="L93" s="148"/>
      <c r="M93" s="148"/>
      <c r="N93" s="148"/>
    </row>
    <row r="94" ht="30" customHeight="1" spans="1:14">
      <c r="A94" s="149"/>
      <c r="B94" s="150"/>
      <c r="C94" s="151"/>
      <c r="D94" s="151"/>
      <c r="E94" s="151"/>
      <c r="F94" s="151"/>
      <c r="G94" s="108" t="s">
        <v>762</v>
      </c>
      <c r="H94" s="148"/>
      <c r="I94" s="148"/>
      <c r="J94" s="159">
        <f t="shared" si="10"/>
        <v>0</v>
      </c>
      <c r="K94" s="148"/>
      <c r="L94" s="148"/>
      <c r="M94" s="148"/>
      <c r="N94" s="148"/>
    </row>
    <row r="95" ht="30" customHeight="1" spans="1:14">
      <c r="A95" s="149"/>
      <c r="B95" s="150"/>
      <c r="C95" s="151"/>
      <c r="D95" s="151"/>
      <c r="E95" s="151"/>
      <c r="F95" s="151"/>
      <c r="G95" s="108" t="s">
        <v>766</v>
      </c>
      <c r="H95" s="148"/>
      <c r="I95" s="148"/>
      <c r="J95" s="159">
        <f t="shared" si="10"/>
        <v>0</v>
      </c>
      <c r="K95" s="148"/>
      <c r="L95" s="148"/>
      <c r="M95" s="148"/>
      <c r="N95" s="148"/>
    </row>
    <row r="96" ht="30" customHeight="1" spans="1:14">
      <c r="A96" s="149"/>
      <c r="B96" s="150"/>
      <c r="C96" s="151"/>
      <c r="D96" s="151"/>
      <c r="E96" s="151"/>
      <c r="F96" s="151"/>
      <c r="G96" s="108" t="s">
        <v>767</v>
      </c>
      <c r="H96" s="148"/>
      <c r="I96" s="148"/>
      <c r="J96" s="159">
        <f t="shared" si="10"/>
        <v>0</v>
      </c>
      <c r="K96" s="148"/>
      <c r="L96" s="148"/>
      <c r="M96" s="148"/>
      <c r="N96" s="148"/>
    </row>
    <row r="97" ht="30" customHeight="1" spans="1:14">
      <c r="A97" s="149"/>
      <c r="B97" s="150"/>
      <c r="C97" s="151"/>
      <c r="D97" s="151"/>
      <c r="E97" s="151"/>
      <c r="F97" s="151"/>
      <c r="G97" s="145" t="s">
        <v>768</v>
      </c>
      <c r="H97" s="144"/>
      <c r="I97" s="144"/>
      <c r="J97" s="157">
        <f t="shared" si="10"/>
        <v>0</v>
      </c>
      <c r="K97" s="144"/>
      <c r="L97" s="144"/>
      <c r="M97" s="144"/>
      <c r="N97" s="144"/>
    </row>
    <row r="98" ht="30" customHeight="1" spans="1:14">
      <c r="A98" s="149"/>
      <c r="B98" s="150"/>
      <c r="C98" s="151"/>
      <c r="D98" s="151"/>
      <c r="E98" s="151"/>
      <c r="F98" s="151"/>
      <c r="G98" s="108" t="s">
        <v>769</v>
      </c>
      <c r="H98" s="148"/>
      <c r="I98" s="148"/>
      <c r="J98" s="159">
        <f t="shared" si="10"/>
        <v>0</v>
      </c>
      <c r="K98" s="148"/>
      <c r="L98" s="148"/>
      <c r="M98" s="148"/>
      <c r="N98" s="148"/>
    </row>
    <row r="99" ht="30" customHeight="1" spans="1:14">
      <c r="A99" s="149"/>
      <c r="B99" s="150"/>
      <c r="C99" s="151"/>
      <c r="D99" s="151"/>
      <c r="E99" s="151"/>
      <c r="F99" s="151"/>
      <c r="G99" s="108" t="s">
        <v>770</v>
      </c>
      <c r="H99" s="148"/>
      <c r="I99" s="148"/>
      <c r="J99" s="159">
        <f t="shared" si="10"/>
        <v>0</v>
      </c>
      <c r="K99" s="148"/>
      <c r="L99" s="148"/>
      <c r="M99" s="148"/>
      <c r="N99" s="148"/>
    </row>
    <row r="100" ht="30" customHeight="1" spans="1:14">
      <c r="A100" s="149"/>
      <c r="B100" s="150"/>
      <c r="C100" s="151"/>
      <c r="D100" s="151"/>
      <c r="E100" s="151"/>
      <c r="F100" s="151"/>
      <c r="G100" s="108" t="s">
        <v>771</v>
      </c>
      <c r="H100" s="148"/>
      <c r="I100" s="148"/>
      <c r="J100" s="159">
        <f t="shared" si="10"/>
        <v>0</v>
      </c>
      <c r="K100" s="148"/>
      <c r="L100" s="148"/>
      <c r="M100" s="148"/>
      <c r="N100" s="148"/>
    </row>
    <row r="101" ht="30" customHeight="1" spans="1:14">
      <c r="A101" s="149"/>
      <c r="B101" s="150"/>
      <c r="C101" s="151"/>
      <c r="D101" s="151"/>
      <c r="E101" s="151"/>
      <c r="F101" s="151"/>
      <c r="G101" s="108" t="s">
        <v>772</v>
      </c>
      <c r="H101" s="148"/>
      <c r="I101" s="148"/>
      <c r="J101" s="159">
        <f t="shared" si="10"/>
        <v>0</v>
      </c>
      <c r="K101" s="148"/>
      <c r="L101" s="148"/>
      <c r="M101" s="148"/>
      <c r="N101" s="148"/>
    </row>
    <row r="102" ht="30" customHeight="1" spans="1:14">
      <c r="A102" s="149"/>
      <c r="B102" s="150"/>
      <c r="C102" s="151"/>
      <c r="D102" s="151"/>
      <c r="E102" s="151"/>
      <c r="F102" s="151"/>
      <c r="G102" s="145" t="s">
        <v>773</v>
      </c>
      <c r="H102" s="144"/>
      <c r="I102" s="144"/>
      <c r="J102" s="157">
        <f t="shared" si="10"/>
        <v>0</v>
      </c>
      <c r="K102" s="144"/>
      <c r="L102" s="144"/>
      <c r="M102" s="144"/>
      <c r="N102" s="144"/>
    </row>
    <row r="103" ht="30" customHeight="1" spans="1:14">
      <c r="A103" s="149"/>
      <c r="B103" s="150"/>
      <c r="C103" s="151"/>
      <c r="D103" s="151"/>
      <c r="E103" s="151"/>
      <c r="F103" s="151"/>
      <c r="G103" s="108" t="s">
        <v>701</v>
      </c>
      <c r="H103" s="148"/>
      <c r="I103" s="148"/>
      <c r="J103" s="159">
        <f t="shared" si="10"/>
        <v>0</v>
      </c>
      <c r="K103" s="148"/>
      <c r="L103" s="148"/>
      <c r="M103" s="148"/>
      <c r="N103" s="148"/>
    </row>
    <row r="104" ht="30" customHeight="1" spans="1:14">
      <c r="A104" s="149"/>
      <c r="B104" s="150"/>
      <c r="C104" s="151"/>
      <c r="D104" s="151"/>
      <c r="E104" s="151"/>
      <c r="F104" s="151"/>
      <c r="G104" s="108" t="s">
        <v>774</v>
      </c>
      <c r="H104" s="148"/>
      <c r="I104" s="148"/>
      <c r="J104" s="159">
        <f t="shared" si="10"/>
        <v>0</v>
      </c>
      <c r="K104" s="148"/>
      <c r="L104" s="148"/>
      <c r="M104" s="148"/>
      <c r="N104" s="148"/>
    </row>
    <row r="105" ht="30" customHeight="1" spans="1:14">
      <c r="A105" s="149"/>
      <c r="B105" s="150"/>
      <c r="C105" s="151"/>
      <c r="D105" s="151"/>
      <c r="E105" s="151"/>
      <c r="F105" s="151"/>
      <c r="G105" s="145" t="s">
        <v>775</v>
      </c>
      <c r="H105" s="144"/>
      <c r="I105" s="144"/>
      <c r="J105" s="157">
        <f t="shared" si="10"/>
        <v>0</v>
      </c>
      <c r="K105" s="144"/>
      <c r="L105" s="144"/>
      <c r="M105" s="144"/>
      <c r="N105" s="144"/>
    </row>
    <row r="106" ht="30" customHeight="1" spans="1:14">
      <c r="A106" s="149"/>
      <c r="B106" s="150"/>
      <c r="C106" s="151"/>
      <c r="D106" s="151"/>
      <c r="E106" s="151"/>
      <c r="F106" s="151"/>
      <c r="G106" s="108" t="s">
        <v>769</v>
      </c>
      <c r="H106" s="148"/>
      <c r="I106" s="148"/>
      <c r="J106" s="159">
        <f t="shared" si="10"/>
        <v>0</v>
      </c>
      <c r="K106" s="148"/>
      <c r="L106" s="148"/>
      <c r="M106" s="148"/>
      <c r="N106" s="148"/>
    </row>
    <row r="107" ht="30" customHeight="1" spans="1:14">
      <c r="A107" s="149"/>
      <c r="B107" s="150"/>
      <c r="C107" s="151"/>
      <c r="D107" s="151"/>
      <c r="E107" s="151"/>
      <c r="F107" s="151"/>
      <c r="G107" s="108" t="s">
        <v>770</v>
      </c>
      <c r="H107" s="148"/>
      <c r="I107" s="148"/>
      <c r="J107" s="159">
        <f t="shared" si="10"/>
        <v>0</v>
      </c>
      <c r="K107" s="148"/>
      <c r="L107" s="148"/>
      <c r="M107" s="148"/>
      <c r="N107" s="148"/>
    </row>
    <row r="108" ht="30" customHeight="1" spans="1:14">
      <c r="A108" s="149"/>
      <c r="B108" s="150"/>
      <c r="C108" s="151"/>
      <c r="D108" s="151"/>
      <c r="E108" s="151"/>
      <c r="F108" s="151"/>
      <c r="G108" s="108" t="s">
        <v>771</v>
      </c>
      <c r="H108" s="148"/>
      <c r="I108" s="148"/>
      <c r="J108" s="159">
        <f t="shared" si="10"/>
        <v>0</v>
      </c>
      <c r="K108" s="148"/>
      <c r="L108" s="148"/>
      <c r="M108" s="148"/>
      <c r="N108" s="148"/>
    </row>
    <row r="109" ht="30" customHeight="1" spans="1:14">
      <c r="A109" s="149"/>
      <c r="B109" s="150"/>
      <c r="C109" s="151"/>
      <c r="D109" s="151"/>
      <c r="E109" s="151"/>
      <c r="F109" s="151"/>
      <c r="G109" s="108" t="s">
        <v>776</v>
      </c>
      <c r="H109" s="148"/>
      <c r="I109" s="148"/>
      <c r="J109" s="159">
        <f t="shared" si="10"/>
        <v>0</v>
      </c>
      <c r="K109" s="148"/>
      <c r="L109" s="148"/>
      <c r="M109" s="148"/>
      <c r="N109" s="148"/>
    </row>
    <row r="110" ht="30" customHeight="1" spans="1:14">
      <c r="A110" s="149"/>
      <c r="B110" s="150"/>
      <c r="C110" s="151"/>
      <c r="D110" s="151"/>
      <c r="E110" s="151"/>
      <c r="F110" s="151"/>
      <c r="G110" s="145" t="s">
        <v>777</v>
      </c>
      <c r="H110" s="144">
        <f>H111+H116+H121+H126+H135+H142+H151+H154+H158+H157</f>
        <v>0</v>
      </c>
      <c r="I110" s="144"/>
      <c r="J110" s="157">
        <f t="shared" si="10"/>
        <v>0</v>
      </c>
      <c r="K110" s="144"/>
      <c r="L110" s="144"/>
      <c r="M110" s="144"/>
      <c r="N110" s="144"/>
    </row>
    <row r="111" ht="30" customHeight="1" spans="1:14">
      <c r="A111" s="149"/>
      <c r="B111" s="150"/>
      <c r="C111" s="151"/>
      <c r="D111" s="151"/>
      <c r="E111" s="151"/>
      <c r="F111" s="151"/>
      <c r="G111" s="145" t="s">
        <v>778</v>
      </c>
      <c r="H111" s="144"/>
      <c r="I111" s="144"/>
      <c r="J111" s="157">
        <f t="shared" si="10"/>
        <v>0</v>
      </c>
      <c r="K111" s="144"/>
      <c r="L111" s="144"/>
      <c r="M111" s="144"/>
      <c r="N111" s="144"/>
    </row>
    <row r="112" ht="30" customHeight="1" spans="1:14">
      <c r="A112" s="149"/>
      <c r="B112" s="150"/>
      <c r="C112" s="151"/>
      <c r="D112" s="151"/>
      <c r="E112" s="151"/>
      <c r="F112" s="151"/>
      <c r="G112" s="108" t="s">
        <v>779</v>
      </c>
      <c r="H112" s="148"/>
      <c r="I112" s="148"/>
      <c r="J112" s="159">
        <f t="shared" si="10"/>
        <v>0</v>
      </c>
      <c r="K112" s="148"/>
      <c r="L112" s="148"/>
      <c r="M112" s="148"/>
      <c r="N112" s="148"/>
    </row>
    <row r="113" ht="30" customHeight="1" spans="1:14">
      <c r="A113" s="149"/>
      <c r="B113" s="150"/>
      <c r="C113" s="151"/>
      <c r="D113" s="151"/>
      <c r="E113" s="151"/>
      <c r="F113" s="151"/>
      <c r="G113" s="108" t="s">
        <v>780</v>
      </c>
      <c r="H113" s="148"/>
      <c r="I113" s="148"/>
      <c r="J113" s="159">
        <f t="shared" si="10"/>
        <v>0</v>
      </c>
      <c r="K113" s="148"/>
      <c r="L113" s="148"/>
      <c r="M113" s="148"/>
      <c r="N113" s="148"/>
    </row>
    <row r="114" ht="30" customHeight="1" spans="1:14">
      <c r="A114" s="149"/>
      <c r="B114" s="150"/>
      <c r="C114" s="151"/>
      <c r="D114" s="151"/>
      <c r="E114" s="151"/>
      <c r="F114" s="151"/>
      <c r="G114" s="108" t="s">
        <v>781</v>
      </c>
      <c r="H114" s="148"/>
      <c r="I114" s="148"/>
      <c r="J114" s="159">
        <f t="shared" si="10"/>
        <v>0</v>
      </c>
      <c r="K114" s="148"/>
      <c r="L114" s="148"/>
      <c r="M114" s="148"/>
      <c r="N114" s="148"/>
    </row>
    <row r="115" ht="30" customHeight="1" spans="1:14">
      <c r="A115" s="149"/>
      <c r="B115" s="150"/>
      <c r="C115" s="151"/>
      <c r="D115" s="151"/>
      <c r="E115" s="151"/>
      <c r="F115" s="151"/>
      <c r="G115" s="108" t="s">
        <v>782</v>
      </c>
      <c r="H115" s="148"/>
      <c r="I115" s="148"/>
      <c r="J115" s="159">
        <f t="shared" si="10"/>
        <v>0</v>
      </c>
      <c r="K115" s="148"/>
      <c r="L115" s="148"/>
      <c r="M115" s="148"/>
      <c r="N115" s="148"/>
    </row>
    <row r="116" ht="30" customHeight="1" spans="1:14">
      <c r="A116" s="149"/>
      <c r="B116" s="150"/>
      <c r="C116" s="151"/>
      <c r="D116" s="151"/>
      <c r="E116" s="151"/>
      <c r="F116" s="151"/>
      <c r="G116" s="145" t="s">
        <v>783</v>
      </c>
      <c r="H116" s="144"/>
      <c r="I116" s="144"/>
      <c r="J116" s="157">
        <f t="shared" si="10"/>
        <v>0</v>
      </c>
      <c r="K116" s="144"/>
      <c r="L116" s="144"/>
      <c r="M116" s="144"/>
      <c r="N116" s="144"/>
    </row>
    <row r="117" ht="30" customHeight="1" spans="1:14">
      <c r="A117" s="149"/>
      <c r="B117" s="150"/>
      <c r="C117" s="151"/>
      <c r="D117" s="151"/>
      <c r="E117" s="151"/>
      <c r="F117" s="151"/>
      <c r="G117" s="108" t="s">
        <v>781</v>
      </c>
      <c r="H117" s="148"/>
      <c r="I117" s="148"/>
      <c r="J117" s="159">
        <f t="shared" si="10"/>
        <v>0</v>
      </c>
      <c r="K117" s="148"/>
      <c r="L117" s="148"/>
      <c r="M117" s="148"/>
      <c r="N117" s="148"/>
    </row>
    <row r="118" ht="30" customHeight="1" spans="1:14">
      <c r="A118" s="149"/>
      <c r="B118" s="150"/>
      <c r="C118" s="151"/>
      <c r="D118" s="151"/>
      <c r="E118" s="151"/>
      <c r="F118" s="151"/>
      <c r="G118" s="108" t="s">
        <v>784</v>
      </c>
      <c r="H118" s="148"/>
      <c r="I118" s="148"/>
      <c r="J118" s="159">
        <f t="shared" si="10"/>
        <v>0</v>
      </c>
      <c r="K118" s="148"/>
      <c r="L118" s="148"/>
      <c r="M118" s="148"/>
      <c r="N118" s="148"/>
    </row>
    <row r="119" ht="30" customHeight="1" spans="1:14">
      <c r="A119" s="149"/>
      <c r="B119" s="150"/>
      <c r="C119" s="151"/>
      <c r="D119" s="151"/>
      <c r="E119" s="151"/>
      <c r="F119" s="151"/>
      <c r="G119" s="108" t="s">
        <v>785</v>
      </c>
      <c r="H119" s="148"/>
      <c r="I119" s="148"/>
      <c r="J119" s="159">
        <f t="shared" si="10"/>
        <v>0</v>
      </c>
      <c r="K119" s="148"/>
      <c r="L119" s="148"/>
      <c r="M119" s="148"/>
      <c r="N119" s="148"/>
    </row>
    <row r="120" ht="30" customHeight="1" spans="1:14">
      <c r="A120" s="149"/>
      <c r="B120" s="150"/>
      <c r="C120" s="151"/>
      <c r="D120" s="151"/>
      <c r="E120" s="151"/>
      <c r="F120" s="151"/>
      <c r="G120" s="108" t="s">
        <v>786</v>
      </c>
      <c r="H120" s="148"/>
      <c r="I120" s="148"/>
      <c r="J120" s="159">
        <f t="shared" si="10"/>
        <v>0</v>
      </c>
      <c r="K120" s="148"/>
      <c r="L120" s="148"/>
      <c r="M120" s="148"/>
      <c r="N120" s="148"/>
    </row>
    <row r="121" ht="30" customHeight="1" spans="1:14">
      <c r="A121" s="149"/>
      <c r="B121" s="150"/>
      <c r="C121" s="151"/>
      <c r="D121" s="151"/>
      <c r="E121" s="151"/>
      <c r="F121" s="151"/>
      <c r="G121" s="145" t="s">
        <v>787</v>
      </c>
      <c r="H121" s="144"/>
      <c r="I121" s="144"/>
      <c r="J121" s="157">
        <f t="shared" si="10"/>
        <v>0</v>
      </c>
      <c r="K121" s="144"/>
      <c r="L121" s="144"/>
      <c r="M121" s="144"/>
      <c r="N121" s="144"/>
    </row>
    <row r="122" ht="30" customHeight="1" spans="1:14">
      <c r="A122" s="149"/>
      <c r="B122" s="150"/>
      <c r="C122" s="151"/>
      <c r="D122" s="151"/>
      <c r="E122" s="151"/>
      <c r="F122" s="151"/>
      <c r="G122" s="108" t="s">
        <v>788</v>
      </c>
      <c r="H122" s="148"/>
      <c r="I122" s="148"/>
      <c r="J122" s="159">
        <f t="shared" si="10"/>
        <v>0</v>
      </c>
      <c r="K122" s="148"/>
      <c r="L122" s="148"/>
      <c r="M122" s="148"/>
      <c r="N122" s="148"/>
    </row>
    <row r="123" ht="30" customHeight="1" spans="1:14">
      <c r="A123" s="149"/>
      <c r="B123" s="150"/>
      <c r="C123" s="151"/>
      <c r="D123" s="151"/>
      <c r="E123" s="151"/>
      <c r="F123" s="151"/>
      <c r="G123" s="108" t="s">
        <v>789</v>
      </c>
      <c r="H123" s="148"/>
      <c r="I123" s="148"/>
      <c r="J123" s="159">
        <f t="shared" si="10"/>
        <v>0</v>
      </c>
      <c r="K123" s="148"/>
      <c r="L123" s="148"/>
      <c r="M123" s="148"/>
      <c r="N123" s="148"/>
    </row>
    <row r="124" ht="30" customHeight="1" spans="1:14">
      <c r="A124" s="149"/>
      <c r="B124" s="150"/>
      <c r="C124" s="151"/>
      <c r="D124" s="151"/>
      <c r="E124" s="151"/>
      <c r="F124" s="151"/>
      <c r="G124" s="108" t="s">
        <v>790</v>
      </c>
      <c r="H124" s="148"/>
      <c r="I124" s="148"/>
      <c r="J124" s="159">
        <f t="shared" si="10"/>
        <v>0</v>
      </c>
      <c r="K124" s="148"/>
      <c r="L124" s="148"/>
      <c r="M124" s="148"/>
      <c r="N124" s="148"/>
    </row>
    <row r="125" ht="30" customHeight="1" spans="1:14">
      <c r="A125" s="149"/>
      <c r="B125" s="150"/>
      <c r="C125" s="151"/>
      <c r="D125" s="151"/>
      <c r="E125" s="151"/>
      <c r="F125" s="151"/>
      <c r="G125" s="108" t="s">
        <v>791</v>
      </c>
      <c r="H125" s="148"/>
      <c r="I125" s="148"/>
      <c r="J125" s="159">
        <f t="shared" si="10"/>
        <v>0</v>
      </c>
      <c r="K125" s="148"/>
      <c r="L125" s="148"/>
      <c r="M125" s="148"/>
      <c r="N125" s="148"/>
    </row>
    <row r="126" ht="30" customHeight="1" spans="1:14">
      <c r="A126" s="149"/>
      <c r="B126" s="150"/>
      <c r="C126" s="151"/>
      <c r="D126" s="151"/>
      <c r="E126" s="151"/>
      <c r="F126" s="151"/>
      <c r="G126" s="145" t="s">
        <v>792</v>
      </c>
      <c r="H126" s="144"/>
      <c r="I126" s="144"/>
      <c r="J126" s="157">
        <f t="shared" si="10"/>
        <v>0</v>
      </c>
      <c r="K126" s="144"/>
      <c r="L126" s="144"/>
      <c r="M126" s="144"/>
      <c r="N126" s="144"/>
    </row>
    <row r="127" ht="30" customHeight="1" spans="1:14">
      <c r="A127" s="149"/>
      <c r="B127" s="150"/>
      <c r="C127" s="151"/>
      <c r="D127" s="151"/>
      <c r="E127" s="151"/>
      <c r="F127" s="151"/>
      <c r="G127" s="108" t="s">
        <v>793</v>
      </c>
      <c r="H127" s="148"/>
      <c r="I127" s="148"/>
      <c r="J127" s="159">
        <f t="shared" si="10"/>
        <v>0</v>
      </c>
      <c r="K127" s="148"/>
      <c r="L127" s="148"/>
      <c r="M127" s="148"/>
      <c r="N127" s="148"/>
    </row>
    <row r="128" ht="30" customHeight="1" spans="1:14">
      <c r="A128" s="149"/>
      <c r="B128" s="150"/>
      <c r="C128" s="151"/>
      <c r="D128" s="151"/>
      <c r="E128" s="151"/>
      <c r="F128" s="151"/>
      <c r="G128" s="108" t="s">
        <v>794</v>
      </c>
      <c r="H128" s="148"/>
      <c r="I128" s="148"/>
      <c r="J128" s="159">
        <f t="shared" si="10"/>
        <v>0</v>
      </c>
      <c r="K128" s="148"/>
      <c r="L128" s="148"/>
      <c r="M128" s="148"/>
      <c r="N128" s="148"/>
    </row>
    <row r="129" ht="30" customHeight="1" spans="1:14">
      <c r="A129" s="149"/>
      <c r="B129" s="150"/>
      <c r="C129" s="151"/>
      <c r="D129" s="151"/>
      <c r="E129" s="151"/>
      <c r="F129" s="151"/>
      <c r="G129" s="108" t="s">
        <v>795</v>
      </c>
      <c r="H129" s="148"/>
      <c r="I129" s="148"/>
      <c r="J129" s="159">
        <f t="shared" si="10"/>
        <v>0</v>
      </c>
      <c r="K129" s="148"/>
      <c r="L129" s="148"/>
      <c r="M129" s="148"/>
      <c r="N129" s="148"/>
    </row>
    <row r="130" ht="30" customHeight="1" spans="1:14">
      <c r="A130" s="149"/>
      <c r="B130" s="150"/>
      <c r="C130" s="151"/>
      <c r="D130" s="151"/>
      <c r="E130" s="151"/>
      <c r="F130" s="151"/>
      <c r="G130" s="108" t="s">
        <v>796</v>
      </c>
      <c r="H130" s="148"/>
      <c r="I130" s="148"/>
      <c r="J130" s="159">
        <f t="shared" si="10"/>
        <v>0</v>
      </c>
      <c r="K130" s="148"/>
      <c r="L130" s="148"/>
      <c r="M130" s="148"/>
      <c r="N130" s="148"/>
    </row>
    <row r="131" ht="30" customHeight="1" spans="1:14">
      <c r="A131" s="149"/>
      <c r="B131" s="150"/>
      <c r="C131" s="151"/>
      <c r="D131" s="151"/>
      <c r="E131" s="151"/>
      <c r="F131" s="151"/>
      <c r="G131" s="108" t="s">
        <v>797</v>
      </c>
      <c r="H131" s="148"/>
      <c r="I131" s="148"/>
      <c r="J131" s="159">
        <f t="shared" si="10"/>
        <v>0</v>
      </c>
      <c r="K131" s="148"/>
      <c r="L131" s="148"/>
      <c r="M131" s="148"/>
      <c r="N131" s="148"/>
    </row>
    <row r="132" ht="30" customHeight="1" spans="1:14">
      <c r="A132" s="149"/>
      <c r="B132" s="150"/>
      <c r="C132" s="151"/>
      <c r="D132" s="151"/>
      <c r="E132" s="151"/>
      <c r="F132" s="151"/>
      <c r="G132" s="108" t="s">
        <v>798</v>
      </c>
      <c r="H132" s="148"/>
      <c r="I132" s="148"/>
      <c r="J132" s="159">
        <f t="shared" si="10"/>
        <v>0</v>
      </c>
      <c r="K132" s="148"/>
      <c r="L132" s="148"/>
      <c r="M132" s="148"/>
      <c r="N132" s="148"/>
    </row>
    <row r="133" ht="30" customHeight="1" spans="1:14">
      <c r="A133" s="149"/>
      <c r="B133" s="150"/>
      <c r="C133" s="151"/>
      <c r="D133" s="151"/>
      <c r="E133" s="151"/>
      <c r="F133" s="151"/>
      <c r="G133" s="108" t="s">
        <v>799</v>
      </c>
      <c r="H133" s="148"/>
      <c r="I133" s="148"/>
      <c r="J133" s="159">
        <f t="shared" si="10"/>
        <v>0</v>
      </c>
      <c r="K133" s="148"/>
      <c r="L133" s="148"/>
      <c r="M133" s="148"/>
      <c r="N133" s="148"/>
    </row>
    <row r="134" ht="30" customHeight="1" spans="1:14">
      <c r="A134" s="149"/>
      <c r="B134" s="150"/>
      <c r="C134" s="151"/>
      <c r="D134" s="151"/>
      <c r="E134" s="151"/>
      <c r="F134" s="151"/>
      <c r="G134" s="108" t="s">
        <v>800</v>
      </c>
      <c r="H134" s="148"/>
      <c r="I134" s="148"/>
      <c r="J134" s="159">
        <f t="shared" si="10"/>
        <v>0</v>
      </c>
      <c r="K134" s="148"/>
      <c r="L134" s="148"/>
      <c r="M134" s="148"/>
      <c r="N134" s="148"/>
    </row>
    <row r="135" ht="30" customHeight="1" spans="1:14">
      <c r="A135" s="149"/>
      <c r="B135" s="150"/>
      <c r="C135" s="151"/>
      <c r="D135" s="151"/>
      <c r="E135" s="151"/>
      <c r="F135" s="151"/>
      <c r="G135" s="145" t="s">
        <v>801</v>
      </c>
      <c r="H135" s="144"/>
      <c r="I135" s="144"/>
      <c r="J135" s="157">
        <f t="shared" ref="J135:J198" si="11">H135+I135</f>
        <v>0</v>
      </c>
      <c r="K135" s="144"/>
      <c r="L135" s="144"/>
      <c r="M135" s="144"/>
      <c r="N135" s="144"/>
    </row>
    <row r="136" ht="30" customHeight="1" spans="1:14">
      <c r="A136" s="149"/>
      <c r="B136" s="150"/>
      <c r="C136" s="151"/>
      <c r="D136" s="151"/>
      <c r="E136" s="151"/>
      <c r="F136" s="151"/>
      <c r="G136" s="108" t="s">
        <v>802</v>
      </c>
      <c r="H136" s="148"/>
      <c r="I136" s="148"/>
      <c r="J136" s="159">
        <f t="shared" si="11"/>
        <v>0</v>
      </c>
      <c r="K136" s="148"/>
      <c r="L136" s="148"/>
      <c r="M136" s="148"/>
      <c r="N136" s="148"/>
    </row>
    <row r="137" ht="30" customHeight="1" spans="1:14">
      <c r="A137" s="149"/>
      <c r="B137" s="150"/>
      <c r="C137" s="151"/>
      <c r="D137" s="151"/>
      <c r="E137" s="151"/>
      <c r="F137" s="151"/>
      <c r="G137" s="108" t="s">
        <v>803</v>
      </c>
      <c r="H137" s="148"/>
      <c r="I137" s="148"/>
      <c r="J137" s="159">
        <f t="shared" si="11"/>
        <v>0</v>
      </c>
      <c r="K137" s="148"/>
      <c r="L137" s="148"/>
      <c r="M137" s="148"/>
      <c r="N137" s="148"/>
    </row>
    <row r="138" ht="30" customHeight="1" spans="1:14">
      <c r="A138" s="149"/>
      <c r="B138" s="150"/>
      <c r="C138" s="151"/>
      <c r="D138" s="151"/>
      <c r="E138" s="151"/>
      <c r="F138" s="151"/>
      <c r="G138" s="108" t="s">
        <v>804</v>
      </c>
      <c r="H138" s="148"/>
      <c r="I138" s="148"/>
      <c r="J138" s="159">
        <f t="shared" si="11"/>
        <v>0</v>
      </c>
      <c r="K138" s="148"/>
      <c r="L138" s="148"/>
      <c r="M138" s="148"/>
      <c r="N138" s="148"/>
    </row>
    <row r="139" ht="30" customHeight="1" spans="1:14">
      <c r="A139" s="149"/>
      <c r="B139" s="150"/>
      <c r="C139" s="151"/>
      <c r="D139" s="151"/>
      <c r="E139" s="151"/>
      <c r="F139" s="151"/>
      <c r="G139" s="108" t="s">
        <v>805</v>
      </c>
      <c r="H139" s="148"/>
      <c r="I139" s="148"/>
      <c r="J139" s="159">
        <f t="shared" si="11"/>
        <v>0</v>
      </c>
      <c r="K139" s="148"/>
      <c r="L139" s="148"/>
      <c r="M139" s="148"/>
      <c r="N139" s="148"/>
    </row>
    <row r="140" ht="30" customHeight="1" spans="1:14">
      <c r="A140" s="149"/>
      <c r="B140" s="150"/>
      <c r="C140" s="151"/>
      <c r="D140" s="151"/>
      <c r="E140" s="151"/>
      <c r="F140" s="151"/>
      <c r="G140" s="108" t="s">
        <v>806</v>
      </c>
      <c r="H140" s="148"/>
      <c r="I140" s="148"/>
      <c r="J140" s="159">
        <f t="shared" si="11"/>
        <v>0</v>
      </c>
      <c r="K140" s="148"/>
      <c r="L140" s="148"/>
      <c r="M140" s="148"/>
      <c r="N140" s="148"/>
    </row>
    <row r="141" ht="30" customHeight="1" spans="1:14">
      <c r="A141" s="149"/>
      <c r="B141" s="150"/>
      <c r="C141" s="151"/>
      <c r="D141" s="151"/>
      <c r="E141" s="151"/>
      <c r="F141" s="151"/>
      <c r="G141" s="108" t="s">
        <v>807</v>
      </c>
      <c r="H141" s="148"/>
      <c r="I141" s="148"/>
      <c r="J141" s="159">
        <f t="shared" si="11"/>
        <v>0</v>
      </c>
      <c r="K141" s="148"/>
      <c r="L141" s="148"/>
      <c r="M141" s="148"/>
      <c r="N141" s="148"/>
    </row>
    <row r="142" ht="30" customHeight="1" spans="1:14">
      <c r="A142" s="149"/>
      <c r="B142" s="150"/>
      <c r="C142" s="151"/>
      <c r="D142" s="151"/>
      <c r="E142" s="151"/>
      <c r="F142" s="151"/>
      <c r="G142" s="145" t="s">
        <v>808</v>
      </c>
      <c r="H142" s="144"/>
      <c r="I142" s="144"/>
      <c r="J142" s="157">
        <f t="shared" si="11"/>
        <v>0</v>
      </c>
      <c r="K142" s="144"/>
      <c r="L142" s="144"/>
      <c r="M142" s="144"/>
      <c r="N142" s="144"/>
    </row>
    <row r="143" ht="30" customHeight="1" spans="1:14">
      <c r="A143" s="149"/>
      <c r="B143" s="150"/>
      <c r="C143" s="151"/>
      <c r="D143" s="151"/>
      <c r="E143" s="151"/>
      <c r="F143" s="151"/>
      <c r="G143" s="108" t="s">
        <v>809</v>
      </c>
      <c r="H143" s="148"/>
      <c r="I143" s="148"/>
      <c r="J143" s="159">
        <f t="shared" si="11"/>
        <v>0</v>
      </c>
      <c r="K143" s="148"/>
      <c r="L143" s="148"/>
      <c r="M143" s="148"/>
      <c r="N143" s="148"/>
    </row>
    <row r="144" ht="30" customHeight="1" spans="1:14">
      <c r="A144" s="149"/>
      <c r="B144" s="150"/>
      <c r="C144" s="151"/>
      <c r="D144" s="151"/>
      <c r="E144" s="151"/>
      <c r="F144" s="151"/>
      <c r="G144" s="108" t="s">
        <v>810</v>
      </c>
      <c r="H144" s="148"/>
      <c r="I144" s="148"/>
      <c r="J144" s="159">
        <f t="shared" si="11"/>
        <v>0</v>
      </c>
      <c r="K144" s="148"/>
      <c r="L144" s="148"/>
      <c r="M144" s="148"/>
      <c r="N144" s="148"/>
    </row>
    <row r="145" ht="30" customHeight="1" spans="1:14">
      <c r="A145" s="149"/>
      <c r="B145" s="150"/>
      <c r="C145" s="151"/>
      <c r="D145" s="151"/>
      <c r="E145" s="151"/>
      <c r="F145" s="151"/>
      <c r="G145" s="108" t="s">
        <v>811</v>
      </c>
      <c r="H145" s="148"/>
      <c r="I145" s="148"/>
      <c r="J145" s="159">
        <f t="shared" si="11"/>
        <v>0</v>
      </c>
      <c r="K145" s="148"/>
      <c r="L145" s="148"/>
      <c r="M145" s="148"/>
      <c r="N145" s="148"/>
    </row>
    <row r="146" ht="30" customHeight="1" spans="1:14">
      <c r="A146" s="149"/>
      <c r="B146" s="150"/>
      <c r="C146" s="151"/>
      <c r="D146" s="151"/>
      <c r="E146" s="151"/>
      <c r="F146" s="151"/>
      <c r="G146" s="108" t="s">
        <v>812</v>
      </c>
      <c r="H146" s="148"/>
      <c r="I146" s="148"/>
      <c r="J146" s="159">
        <f t="shared" si="11"/>
        <v>0</v>
      </c>
      <c r="K146" s="148"/>
      <c r="L146" s="148"/>
      <c r="M146" s="148"/>
      <c r="N146" s="148"/>
    </row>
    <row r="147" ht="30" customHeight="1" spans="1:14">
      <c r="A147" s="149"/>
      <c r="B147" s="150"/>
      <c r="C147" s="151"/>
      <c r="D147" s="151"/>
      <c r="E147" s="151"/>
      <c r="F147" s="151"/>
      <c r="G147" s="108" t="s">
        <v>813</v>
      </c>
      <c r="H147" s="148"/>
      <c r="I147" s="148"/>
      <c r="J147" s="159">
        <f t="shared" si="11"/>
        <v>0</v>
      </c>
      <c r="K147" s="148"/>
      <c r="L147" s="148"/>
      <c r="M147" s="148"/>
      <c r="N147" s="148"/>
    </row>
    <row r="148" ht="30" customHeight="1" spans="1:14">
      <c r="A148" s="149"/>
      <c r="B148" s="150"/>
      <c r="C148" s="151"/>
      <c r="D148" s="151"/>
      <c r="E148" s="151"/>
      <c r="F148" s="151"/>
      <c r="G148" s="108" t="s">
        <v>814</v>
      </c>
      <c r="H148" s="148"/>
      <c r="I148" s="148"/>
      <c r="J148" s="159">
        <f t="shared" si="11"/>
        <v>0</v>
      </c>
      <c r="K148" s="148"/>
      <c r="L148" s="148"/>
      <c r="M148" s="148"/>
      <c r="N148" s="148"/>
    </row>
    <row r="149" ht="30" customHeight="1" spans="1:14">
      <c r="A149" s="149"/>
      <c r="B149" s="150"/>
      <c r="C149" s="151"/>
      <c r="D149" s="151"/>
      <c r="E149" s="151"/>
      <c r="F149" s="151"/>
      <c r="G149" s="108" t="s">
        <v>815</v>
      </c>
      <c r="H149" s="148"/>
      <c r="I149" s="148"/>
      <c r="J149" s="159">
        <f t="shared" si="11"/>
        <v>0</v>
      </c>
      <c r="K149" s="148"/>
      <c r="L149" s="148"/>
      <c r="M149" s="148"/>
      <c r="N149" s="148"/>
    </row>
    <row r="150" ht="30" customHeight="1" spans="1:14">
      <c r="A150" s="149"/>
      <c r="B150" s="150"/>
      <c r="C150" s="151"/>
      <c r="D150" s="151"/>
      <c r="E150" s="151"/>
      <c r="F150" s="151"/>
      <c r="G150" s="108" t="s">
        <v>816</v>
      </c>
      <c r="H150" s="148"/>
      <c r="I150" s="148"/>
      <c r="J150" s="159">
        <f t="shared" si="11"/>
        <v>0</v>
      </c>
      <c r="K150" s="148"/>
      <c r="L150" s="148"/>
      <c r="M150" s="148"/>
      <c r="N150" s="148"/>
    </row>
    <row r="151" ht="30" customHeight="1" spans="1:14">
      <c r="A151" s="149"/>
      <c r="B151" s="150"/>
      <c r="C151" s="151"/>
      <c r="D151" s="151"/>
      <c r="E151" s="151"/>
      <c r="F151" s="151"/>
      <c r="G151" s="145" t="s">
        <v>817</v>
      </c>
      <c r="H151" s="144"/>
      <c r="I151" s="144"/>
      <c r="J151" s="157">
        <f t="shared" si="11"/>
        <v>0</v>
      </c>
      <c r="K151" s="144"/>
      <c r="L151" s="144"/>
      <c r="M151" s="144"/>
      <c r="N151" s="144"/>
    </row>
    <row r="152" ht="30" customHeight="1" spans="1:14">
      <c r="A152" s="149"/>
      <c r="B152" s="150"/>
      <c r="C152" s="151"/>
      <c r="D152" s="151"/>
      <c r="E152" s="151"/>
      <c r="F152" s="151"/>
      <c r="G152" s="108" t="s">
        <v>779</v>
      </c>
      <c r="H152" s="148"/>
      <c r="I152" s="148"/>
      <c r="J152" s="159">
        <f t="shared" si="11"/>
        <v>0</v>
      </c>
      <c r="K152" s="148"/>
      <c r="L152" s="148"/>
      <c r="M152" s="148"/>
      <c r="N152" s="148"/>
    </row>
    <row r="153" ht="30" customHeight="1" spans="1:14">
      <c r="A153" s="149"/>
      <c r="B153" s="150"/>
      <c r="C153" s="151"/>
      <c r="D153" s="151"/>
      <c r="E153" s="151"/>
      <c r="F153" s="151"/>
      <c r="G153" s="108" t="s">
        <v>818</v>
      </c>
      <c r="H153" s="148"/>
      <c r="I153" s="148"/>
      <c r="J153" s="159">
        <f t="shared" si="11"/>
        <v>0</v>
      </c>
      <c r="K153" s="148"/>
      <c r="L153" s="148"/>
      <c r="M153" s="148"/>
      <c r="N153" s="148"/>
    </row>
    <row r="154" ht="30" customHeight="1" spans="1:14">
      <c r="A154" s="149"/>
      <c r="B154" s="150"/>
      <c r="C154" s="151"/>
      <c r="D154" s="151"/>
      <c r="E154" s="151"/>
      <c r="F154" s="151"/>
      <c r="G154" s="145" t="s">
        <v>819</v>
      </c>
      <c r="H154" s="144"/>
      <c r="I154" s="144"/>
      <c r="J154" s="157">
        <f t="shared" si="11"/>
        <v>0</v>
      </c>
      <c r="K154" s="144"/>
      <c r="L154" s="144"/>
      <c r="M154" s="144"/>
      <c r="N154" s="144"/>
    </row>
    <row r="155" ht="30" customHeight="1" spans="1:14">
      <c r="A155" s="149"/>
      <c r="B155" s="150"/>
      <c r="C155" s="151"/>
      <c r="D155" s="151"/>
      <c r="E155" s="151"/>
      <c r="F155" s="151"/>
      <c r="G155" s="108" t="s">
        <v>779</v>
      </c>
      <c r="H155" s="148"/>
      <c r="I155" s="148"/>
      <c r="J155" s="159">
        <f t="shared" si="11"/>
        <v>0</v>
      </c>
      <c r="K155" s="148"/>
      <c r="L155" s="148"/>
      <c r="M155" s="148"/>
      <c r="N155" s="148"/>
    </row>
    <row r="156" ht="30" customHeight="1" spans="1:14">
      <c r="A156" s="149"/>
      <c r="B156" s="150"/>
      <c r="C156" s="151"/>
      <c r="D156" s="151"/>
      <c r="E156" s="151"/>
      <c r="F156" s="151"/>
      <c r="G156" s="108" t="s">
        <v>820</v>
      </c>
      <c r="H156" s="148"/>
      <c r="I156" s="148"/>
      <c r="J156" s="159">
        <f t="shared" si="11"/>
        <v>0</v>
      </c>
      <c r="K156" s="148"/>
      <c r="L156" s="148"/>
      <c r="M156" s="148"/>
      <c r="N156" s="148"/>
    </row>
    <row r="157" ht="30" customHeight="1" spans="1:14">
      <c r="A157" s="149"/>
      <c r="B157" s="150"/>
      <c r="C157" s="151"/>
      <c r="D157" s="151"/>
      <c r="E157" s="151"/>
      <c r="F157" s="151"/>
      <c r="G157" s="145" t="s">
        <v>821</v>
      </c>
      <c r="H157" s="144"/>
      <c r="I157" s="144"/>
      <c r="J157" s="157">
        <f t="shared" si="11"/>
        <v>0</v>
      </c>
      <c r="K157" s="144"/>
      <c r="L157" s="144"/>
      <c r="M157" s="144"/>
      <c r="N157" s="144"/>
    </row>
    <row r="158" ht="30" customHeight="1" spans="1:14">
      <c r="A158" s="149"/>
      <c r="B158" s="150"/>
      <c r="C158" s="151"/>
      <c r="D158" s="151"/>
      <c r="E158" s="151"/>
      <c r="F158" s="151"/>
      <c r="G158" s="145" t="s">
        <v>822</v>
      </c>
      <c r="H158" s="144"/>
      <c r="I158" s="144"/>
      <c r="J158" s="157">
        <f t="shared" si="11"/>
        <v>0</v>
      </c>
      <c r="K158" s="144"/>
      <c r="L158" s="144"/>
      <c r="M158" s="144"/>
      <c r="N158" s="144"/>
    </row>
    <row r="159" ht="30" customHeight="1" spans="1:14">
      <c r="A159" s="149"/>
      <c r="B159" s="150"/>
      <c r="C159" s="151"/>
      <c r="D159" s="151"/>
      <c r="E159" s="151"/>
      <c r="F159" s="151"/>
      <c r="G159" s="108" t="s">
        <v>788</v>
      </c>
      <c r="H159" s="148"/>
      <c r="I159" s="148"/>
      <c r="J159" s="159">
        <f t="shared" si="11"/>
        <v>0</v>
      </c>
      <c r="K159" s="148"/>
      <c r="L159" s="148"/>
      <c r="M159" s="148"/>
      <c r="N159" s="148"/>
    </row>
    <row r="160" ht="30" customHeight="1" spans="1:14">
      <c r="A160" s="149"/>
      <c r="B160" s="150"/>
      <c r="C160" s="151"/>
      <c r="D160" s="151"/>
      <c r="E160" s="151"/>
      <c r="F160" s="151"/>
      <c r="G160" s="108" t="s">
        <v>790</v>
      </c>
      <c r="H160" s="148"/>
      <c r="I160" s="148"/>
      <c r="J160" s="159">
        <f t="shared" si="11"/>
        <v>0</v>
      </c>
      <c r="K160" s="148"/>
      <c r="L160" s="148"/>
      <c r="M160" s="148"/>
      <c r="N160" s="148"/>
    </row>
    <row r="161" ht="30" customHeight="1" spans="1:14">
      <c r="A161" s="149"/>
      <c r="B161" s="150"/>
      <c r="C161" s="151"/>
      <c r="D161" s="151"/>
      <c r="E161" s="151"/>
      <c r="F161" s="151"/>
      <c r="G161" s="108" t="s">
        <v>823</v>
      </c>
      <c r="H161" s="148"/>
      <c r="I161" s="148"/>
      <c r="J161" s="159">
        <f t="shared" si="11"/>
        <v>0</v>
      </c>
      <c r="K161" s="148"/>
      <c r="L161" s="148"/>
      <c r="M161" s="148"/>
      <c r="N161" s="148"/>
    </row>
    <row r="162" ht="30" customHeight="1" spans="1:14">
      <c r="A162" s="149"/>
      <c r="B162" s="150"/>
      <c r="C162" s="151"/>
      <c r="D162" s="151"/>
      <c r="E162" s="151"/>
      <c r="F162" s="151"/>
      <c r="G162" s="145" t="s">
        <v>824</v>
      </c>
      <c r="H162" s="144">
        <f>H163</f>
        <v>0</v>
      </c>
      <c r="I162" s="144"/>
      <c r="J162" s="157">
        <f t="shared" si="11"/>
        <v>0</v>
      </c>
      <c r="K162" s="144"/>
      <c r="L162" s="144"/>
      <c r="M162" s="144"/>
      <c r="N162" s="144"/>
    </row>
    <row r="163" ht="30" customHeight="1" spans="1:14">
      <c r="A163" s="149"/>
      <c r="B163" s="150"/>
      <c r="C163" s="151"/>
      <c r="D163" s="151"/>
      <c r="E163" s="151"/>
      <c r="F163" s="151"/>
      <c r="G163" s="145" t="s">
        <v>825</v>
      </c>
      <c r="H163" s="144"/>
      <c r="I163" s="144"/>
      <c r="J163" s="157">
        <f t="shared" si="11"/>
        <v>0</v>
      </c>
      <c r="K163" s="144"/>
      <c r="L163" s="144"/>
      <c r="M163" s="144"/>
      <c r="N163" s="144"/>
    </row>
    <row r="164" ht="30" customHeight="1" spans="1:14">
      <c r="A164" s="149"/>
      <c r="B164" s="150"/>
      <c r="C164" s="151"/>
      <c r="D164" s="151"/>
      <c r="E164" s="151"/>
      <c r="F164" s="151"/>
      <c r="G164" s="108" t="s">
        <v>826</v>
      </c>
      <c r="H164" s="148"/>
      <c r="I164" s="148"/>
      <c r="J164" s="159">
        <f t="shared" si="11"/>
        <v>0</v>
      </c>
      <c r="K164" s="148"/>
      <c r="L164" s="148"/>
      <c r="M164" s="148"/>
      <c r="N164" s="148"/>
    </row>
    <row r="165" ht="30" customHeight="1" spans="1:14">
      <c r="A165" s="149"/>
      <c r="B165" s="150"/>
      <c r="C165" s="151"/>
      <c r="D165" s="151"/>
      <c r="E165" s="151"/>
      <c r="F165" s="151"/>
      <c r="G165" s="108" t="s">
        <v>827</v>
      </c>
      <c r="H165" s="148"/>
      <c r="I165" s="148"/>
      <c r="J165" s="159">
        <f t="shared" si="11"/>
        <v>0</v>
      </c>
      <c r="K165" s="148"/>
      <c r="L165" s="148"/>
      <c r="M165" s="148"/>
      <c r="N165" s="148"/>
    </row>
    <row r="166" ht="30" customHeight="1" spans="1:14">
      <c r="A166" s="149"/>
      <c r="B166" s="150"/>
      <c r="C166" s="151"/>
      <c r="D166" s="151"/>
      <c r="E166" s="151"/>
      <c r="F166" s="151"/>
      <c r="G166" s="145" t="s">
        <v>828</v>
      </c>
      <c r="H166" s="144">
        <f>H167+H168+H177</f>
        <v>3810.33</v>
      </c>
      <c r="I166" s="144"/>
      <c r="J166" s="157">
        <f t="shared" si="11"/>
        <v>3810.33</v>
      </c>
      <c r="K166" s="144"/>
      <c r="L166" s="144"/>
      <c r="M166" s="144"/>
      <c r="N166" s="144">
        <v>3810.33</v>
      </c>
    </row>
    <row r="167" ht="30" customHeight="1" spans="1:14">
      <c r="A167" s="149"/>
      <c r="B167" s="150"/>
      <c r="C167" s="151"/>
      <c r="D167" s="151"/>
      <c r="E167" s="151"/>
      <c r="F167" s="151"/>
      <c r="G167" s="145" t="s">
        <v>829</v>
      </c>
      <c r="H167" s="144">
        <v>1430</v>
      </c>
      <c r="I167" s="144"/>
      <c r="J167" s="157">
        <f t="shared" si="11"/>
        <v>1430</v>
      </c>
      <c r="K167" s="144"/>
      <c r="L167" s="144"/>
      <c r="M167" s="144"/>
      <c r="N167" s="144">
        <v>1430</v>
      </c>
    </row>
    <row r="168" ht="30" customHeight="1" spans="1:14">
      <c r="A168" s="149"/>
      <c r="B168" s="150"/>
      <c r="C168" s="151"/>
      <c r="D168" s="151"/>
      <c r="E168" s="151"/>
      <c r="F168" s="151"/>
      <c r="G168" s="145" t="s">
        <v>830</v>
      </c>
      <c r="H168" s="144"/>
      <c r="I168" s="144"/>
      <c r="J168" s="157">
        <f t="shared" si="11"/>
        <v>0</v>
      </c>
      <c r="K168" s="144"/>
      <c r="L168" s="144"/>
      <c r="M168" s="144"/>
      <c r="N168" s="144"/>
    </row>
    <row r="169" ht="30" customHeight="1" spans="1:14">
      <c r="A169" s="149"/>
      <c r="B169" s="150"/>
      <c r="C169" s="151"/>
      <c r="D169" s="151"/>
      <c r="E169" s="151"/>
      <c r="F169" s="151"/>
      <c r="G169" s="108" t="s">
        <v>831</v>
      </c>
      <c r="H169" s="148"/>
      <c r="I169" s="148"/>
      <c r="J169" s="159">
        <f t="shared" si="11"/>
        <v>0</v>
      </c>
      <c r="K169" s="148"/>
      <c r="L169" s="148"/>
      <c r="M169" s="148"/>
      <c r="N169" s="148"/>
    </row>
    <row r="170" ht="30" customHeight="1" spans="1:14">
      <c r="A170" s="149"/>
      <c r="B170" s="150"/>
      <c r="C170" s="151"/>
      <c r="D170" s="151"/>
      <c r="E170" s="151"/>
      <c r="F170" s="151"/>
      <c r="G170" s="108" t="s">
        <v>832</v>
      </c>
      <c r="H170" s="148"/>
      <c r="I170" s="148"/>
      <c r="J170" s="159">
        <f t="shared" si="11"/>
        <v>0</v>
      </c>
      <c r="K170" s="148"/>
      <c r="L170" s="148"/>
      <c r="M170" s="148"/>
      <c r="N170" s="148"/>
    </row>
    <row r="171" ht="30" customHeight="1" spans="1:14">
      <c r="A171" s="149"/>
      <c r="B171" s="150"/>
      <c r="C171" s="151"/>
      <c r="D171" s="151"/>
      <c r="E171" s="151"/>
      <c r="F171" s="151"/>
      <c r="G171" s="108" t="s">
        <v>833</v>
      </c>
      <c r="H171" s="148"/>
      <c r="I171" s="148"/>
      <c r="J171" s="159">
        <f t="shared" si="11"/>
        <v>0</v>
      </c>
      <c r="K171" s="148"/>
      <c r="L171" s="148"/>
      <c r="M171" s="148"/>
      <c r="N171" s="148"/>
    </row>
    <row r="172" ht="30" customHeight="1" spans="1:14">
      <c r="A172" s="149"/>
      <c r="B172" s="150"/>
      <c r="C172" s="151"/>
      <c r="D172" s="151"/>
      <c r="E172" s="151"/>
      <c r="F172" s="151"/>
      <c r="G172" s="108" t="s">
        <v>834</v>
      </c>
      <c r="H172" s="148"/>
      <c r="I172" s="148"/>
      <c r="J172" s="159">
        <f t="shared" si="11"/>
        <v>0</v>
      </c>
      <c r="K172" s="148"/>
      <c r="L172" s="148"/>
      <c r="M172" s="148"/>
      <c r="N172" s="148"/>
    </row>
    <row r="173" ht="30" customHeight="1" spans="1:14">
      <c r="A173" s="149"/>
      <c r="B173" s="150"/>
      <c r="C173" s="151"/>
      <c r="D173" s="151"/>
      <c r="E173" s="151"/>
      <c r="F173" s="151"/>
      <c r="G173" s="108" t="s">
        <v>835</v>
      </c>
      <c r="H173" s="148"/>
      <c r="I173" s="148"/>
      <c r="J173" s="159">
        <f t="shared" si="11"/>
        <v>0</v>
      </c>
      <c r="K173" s="148"/>
      <c r="L173" s="148"/>
      <c r="M173" s="148"/>
      <c r="N173" s="148"/>
    </row>
    <row r="174" ht="30" customHeight="1" spans="1:14">
      <c r="A174" s="149"/>
      <c r="B174" s="150"/>
      <c r="C174" s="151"/>
      <c r="D174" s="151"/>
      <c r="E174" s="151"/>
      <c r="F174" s="151"/>
      <c r="G174" s="108" t="s">
        <v>836</v>
      </c>
      <c r="H174" s="148"/>
      <c r="I174" s="148"/>
      <c r="J174" s="159">
        <f t="shared" si="11"/>
        <v>0</v>
      </c>
      <c r="K174" s="148"/>
      <c r="L174" s="148"/>
      <c r="M174" s="148"/>
      <c r="N174" s="148"/>
    </row>
    <row r="175" ht="30" customHeight="1" spans="1:14">
      <c r="A175" s="149"/>
      <c r="B175" s="150"/>
      <c r="C175" s="151"/>
      <c r="D175" s="151"/>
      <c r="E175" s="151"/>
      <c r="F175" s="151"/>
      <c r="G175" s="108" t="s">
        <v>837</v>
      </c>
      <c r="H175" s="148"/>
      <c r="I175" s="148"/>
      <c r="J175" s="159">
        <f t="shared" si="11"/>
        <v>0</v>
      </c>
      <c r="K175" s="148"/>
      <c r="L175" s="148"/>
      <c r="M175" s="148"/>
      <c r="N175" s="148"/>
    </row>
    <row r="176" ht="30" customHeight="1" spans="1:14">
      <c r="A176" s="149"/>
      <c r="B176" s="150"/>
      <c r="C176" s="151"/>
      <c r="D176" s="151"/>
      <c r="E176" s="151"/>
      <c r="F176" s="151"/>
      <c r="G176" s="108" t="s">
        <v>838</v>
      </c>
      <c r="H176" s="148"/>
      <c r="I176" s="148"/>
      <c r="J176" s="159">
        <f t="shared" si="11"/>
        <v>0</v>
      </c>
      <c r="K176" s="148"/>
      <c r="L176" s="148"/>
      <c r="M176" s="148"/>
      <c r="N176" s="148"/>
    </row>
    <row r="177" ht="30" customHeight="1" spans="1:14">
      <c r="A177" s="149"/>
      <c r="B177" s="150"/>
      <c r="C177" s="151"/>
      <c r="D177" s="151"/>
      <c r="E177" s="151"/>
      <c r="F177" s="151"/>
      <c r="G177" s="145" t="s">
        <v>839</v>
      </c>
      <c r="H177" s="144">
        <f>SUM(H178:H187)</f>
        <v>2380.33</v>
      </c>
      <c r="I177" s="144"/>
      <c r="J177" s="157">
        <f t="shared" si="11"/>
        <v>2380.33</v>
      </c>
      <c r="K177" s="144"/>
      <c r="L177" s="144"/>
      <c r="M177" s="144"/>
      <c r="N177" s="144">
        <v>2380.33</v>
      </c>
    </row>
    <row r="178" ht="30" customHeight="1" spans="1:14">
      <c r="A178" s="149"/>
      <c r="B178" s="150"/>
      <c r="C178" s="151"/>
      <c r="D178" s="151"/>
      <c r="E178" s="151"/>
      <c r="F178" s="151"/>
      <c r="G178" s="108" t="s">
        <v>840</v>
      </c>
      <c r="H178" s="148">
        <v>417.49</v>
      </c>
      <c r="I178" s="148"/>
      <c r="J178" s="159">
        <f t="shared" si="11"/>
        <v>417.49</v>
      </c>
      <c r="K178" s="148"/>
      <c r="L178" s="148"/>
      <c r="M178" s="148"/>
      <c r="N178" s="148">
        <v>417.49</v>
      </c>
    </row>
    <row r="179" ht="30" customHeight="1" spans="1:14">
      <c r="A179" s="149"/>
      <c r="B179" s="150"/>
      <c r="C179" s="151"/>
      <c r="D179" s="151"/>
      <c r="E179" s="151"/>
      <c r="F179" s="151"/>
      <c r="G179" s="108" t="s">
        <v>841</v>
      </c>
      <c r="H179" s="148">
        <v>1335.36</v>
      </c>
      <c r="I179" s="148"/>
      <c r="J179" s="159">
        <f t="shared" si="11"/>
        <v>1335.36</v>
      </c>
      <c r="K179" s="148"/>
      <c r="L179" s="148"/>
      <c r="M179" s="148"/>
      <c r="N179" s="148">
        <v>1335.36</v>
      </c>
    </row>
    <row r="180" ht="30" customHeight="1" spans="1:14">
      <c r="A180" s="149"/>
      <c r="B180" s="150"/>
      <c r="C180" s="151"/>
      <c r="D180" s="151"/>
      <c r="E180" s="151"/>
      <c r="F180" s="151"/>
      <c r="G180" s="108" t="s">
        <v>842</v>
      </c>
      <c r="H180" s="148">
        <v>34</v>
      </c>
      <c r="I180" s="148"/>
      <c r="J180" s="159">
        <f t="shared" si="11"/>
        <v>34</v>
      </c>
      <c r="K180" s="148"/>
      <c r="L180" s="148"/>
      <c r="M180" s="148"/>
      <c r="N180" s="148">
        <v>34</v>
      </c>
    </row>
    <row r="181" ht="30" customHeight="1" spans="1:14">
      <c r="A181" s="149"/>
      <c r="B181" s="150"/>
      <c r="C181" s="151"/>
      <c r="D181" s="151"/>
      <c r="E181" s="151"/>
      <c r="F181" s="151"/>
      <c r="G181" s="108" t="s">
        <v>843</v>
      </c>
      <c r="H181" s="148"/>
      <c r="I181" s="148"/>
      <c r="J181" s="159">
        <f t="shared" si="11"/>
        <v>0</v>
      </c>
      <c r="K181" s="148"/>
      <c r="L181" s="148"/>
      <c r="M181" s="148"/>
      <c r="N181" s="148">
        <v>0</v>
      </c>
    </row>
    <row r="182" ht="30" customHeight="1" spans="1:14">
      <c r="A182" s="149"/>
      <c r="B182" s="150"/>
      <c r="C182" s="151"/>
      <c r="D182" s="151"/>
      <c r="E182" s="151"/>
      <c r="F182" s="151"/>
      <c r="G182" s="108" t="s">
        <v>844</v>
      </c>
      <c r="H182" s="148">
        <v>202.04</v>
      </c>
      <c r="I182" s="148"/>
      <c r="J182" s="159">
        <f t="shared" si="11"/>
        <v>202.04</v>
      </c>
      <c r="K182" s="148"/>
      <c r="L182" s="148"/>
      <c r="M182" s="148"/>
      <c r="N182" s="148">
        <v>202.04</v>
      </c>
    </row>
    <row r="183" ht="30" customHeight="1" spans="1:14">
      <c r="A183" s="149"/>
      <c r="B183" s="150"/>
      <c r="C183" s="151"/>
      <c r="D183" s="151"/>
      <c r="E183" s="151"/>
      <c r="F183" s="151"/>
      <c r="G183" s="108" t="s">
        <v>845</v>
      </c>
      <c r="H183" s="148"/>
      <c r="I183" s="148"/>
      <c r="J183" s="159">
        <f t="shared" si="11"/>
        <v>0</v>
      </c>
      <c r="K183" s="148"/>
      <c r="L183" s="148"/>
      <c r="M183" s="148"/>
      <c r="N183" s="148">
        <v>0</v>
      </c>
    </row>
    <row r="184" ht="30" customHeight="1" spans="1:14">
      <c r="A184" s="149"/>
      <c r="B184" s="150"/>
      <c r="C184" s="151"/>
      <c r="D184" s="151"/>
      <c r="E184" s="151"/>
      <c r="F184" s="151"/>
      <c r="G184" s="108" t="s">
        <v>846</v>
      </c>
      <c r="H184" s="148"/>
      <c r="I184" s="148"/>
      <c r="J184" s="159">
        <f t="shared" si="11"/>
        <v>0</v>
      </c>
      <c r="K184" s="148"/>
      <c r="L184" s="148"/>
      <c r="M184" s="148"/>
      <c r="N184" s="148">
        <v>0</v>
      </c>
    </row>
    <row r="185" ht="30" customHeight="1" spans="1:14">
      <c r="A185" s="149"/>
      <c r="B185" s="150"/>
      <c r="C185" s="151"/>
      <c r="D185" s="151"/>
      <c r="E185" s="151"/>
      <c r="F185" s="151"/>
      <c r="G185" s="108" t="s">
        <v>847</v>
      </c>
      <c r="H185" s="148"/>
      <c r="I185" s="148"/>
      <c r="J185" s="159">
        <f t="shared" si="11"/>
        <v>0</v>
      </c>
      <c r="K185" s="148"/>
      <c r="L185" s="148"/>
      <c r="M185" s="148"/>
      <c r="N185" s="148">
        <v>0</v>
      </c>
    </row>
    <row r="186" ht="30" customHeight="1" spans="1:14">
      <c r="A186" s="149"/>
      <c r="B186" s="150"/>
      <c r="C186" s="151"/>
      <c r="D186" s="151"/>
      <c r="E186" s="151"/>
      <c r="F186" s="151"/>
      <c r="G186" s="108" t="s">
        <v>848</v>
      </c>
      <c r="H186" s="148">
        <v>215</v>
      </c>
      <c r="I186" s="148"/>
      <c r="J186" s="159">
        <f t="shared" si="11"/>
        <v>215</v>
      </c>
      <c r="K186" s="148"/>
      <c r="L186" s="148"/>
      <c r="M186" s="148"/>
      <c r="N186" s="148">
        <v>215</v>
      </c>
    </row>
    <row r="187" ht="30" customHeight="1" spans="1:14">
      <c r="A187" s="149"/>
      <c r="B187" s="150"/>
      <c r="C187" s="151"/>
      <c r="D187" s="151"/>
      <c r="E187" s="151"/>
      <c r="F187" s="151"/>
      <c r="G187" s="108" t="s">
        <v>849</v>
      </c>
      <c r="H187" s="148">
        <v>176.44</v>
      </c>
      <c r="I187" s="148"/>
      <c r="J187" s="159">
        <f t="shared" si="11"/>
        <v>176.44</v>
      </c>
      <c r="K187" s="148"/>
      <c r="L187" s="148"/>
      <c r="M187" s="148"/>
      <c r="N187" s="148">
        <v>176.44</v>
      </c>
    </row>
    <row r="188" ht="30" customHeight="1" spans="1:14">
      <c r="A188" s="149"/>
      <c r="B188" s="150"/>
      <c r="C188" s="151"/>
      <c r="D188" s="151"/>
      <c r="E188" s="151"/>
      <c r="F188" s="151"/>
      <c r="G188" s="145" t="s">
        <v>850</v>
      </c>
      <c r="H188" s="144">
        <f t="shared" ref="H188:M188" si="12">H189</f>
        <v>4200</v>
      </c>
      <c r="I188" s="144"/>
      <c r="J188" s="157">
        <f t="shared" si="11"/>
        <v>4200</v>
      </c>
      <c r="K188" s="144">
        <f t="shared" ref="K188:K202" si="13">L188-M188</f>
        <v>2119.406</v>
      </c>
      <c r="L188" s="144">
        <f t="shared" si="12"/>
        <v>2119.406</v>
      </c>
      <c r="M188" s="144">
        <f t="shared" si="12"/>
        <v>0</v>
      </c>
      <c r="N188" s="144">
        <f t="shared" ref="N188:N192" si="14">J188+K188</f>
        <v>6319.406</v>
      </c>
    </row>
    <row r="189" ht="30" customHeight="1" spans="1:14">
      <c r="A189" s="149"/>
      <c r="B189" s="150"/>
      <c r="C189" s="151"/>
      <c r="D189" s="151"/>
      <c r="E189" s="151"/>
      <c r="F189" s="151"/>
      <c r="G189" s="145" t="s">
        <v>851</v>
      </c>
      <c r="H189" s="144">
        <f t="shared" ref="H189:M189" si="15">SUM(H190:H194)</f>
        <v>4200</v>
      </c>
      <c r="I189" s="144"/>
      <c r="J189" s="157">
        <f t="shared" si="11"/>
        <v>4200</v>
      </c>
      <c r="K189" s="144">
        <f t="shared" si="13"/>
        <v>2119.406</v>
      </c>
      <c r="L189" s="144">
        <f t="shared" si="15"/>
        <v>2119.406</v>
      </c>
      <c r="M189" s="144">
        <f t="shared" si="15"/>
        <v>0</v>
      </c>
      <c r="N189" s="144">
        <f t="shared" si="14"/>
        <v>6319.406</v>
      </c>
    </row>
    <row r="190" ht="30" customHeight="1" spans="1:14">
      <c r="A190" s="149"/>
      <c r="B190" s="150"/>
      <c r="C190" s="151"/>
      <c r="D190" s="151"/>
      <c r="E190" s="151"/>
      <c r="F190" s="151"/>
      <c r="G190" s="108" t="s">
        <v>852</v>
      </c>
      <c r="H190" s="148"/>
      <c r="I190" s="148"/>
      <c r="J190" s="159">
        <f t="shared" si="11"/>
        <v>0</v>
      </c>
      <c r="K190" s="148">
        <f t="shared" si="13"/>
        <v>0</v>
      </c>
      <c r="L190" s="148"/>
      <c r="M190" s="148"/>
      <c r="N190" s="148"/>
    </row>
    <row r="191" ht="30" customHeight="1" spans="1:14">
      <c r="A191" s="149"/>
      <c r="B191" s="150"/>
      <c r="C191" s="151"/>
      <c r="D191" s="151"/>
      <c r="E191" s="151"/>
      <c r="F191" s="151"/>
      <c r="G191" s="108" t="s">
        <v>853</v>
      </c>
      <c r="H191" s="148"/>
      <c r="I191" s="148"/>
      <c r="J191" s="159">
        <f t="shared" si="11"/>
        <v>0</v>
      </c>
      <c r="K191" s="148">
        <f t="shared" si="13"/>
        <v>0</v>
      </c>
      <c r="L191" s="148"/>
      <c r="M191" s="148"/>
      <c r="N191" s="148"/>
    </row>
    <row r="192" ht="30" customHeight="1" spans="1:14">
      <c r="A192" s="149"/>
      <c r="B192" s="150"/>
      <c r="C192" s="151"/>
      <c r="D192" s="151"/>
      <c r="E192" s="151"/>
      <c r="F192" s="151"/>
      <c r="G192" s="108" t="s">
        <v>854</v>
      </c>
      <c r="H192" s="148">
        <v>4200</v>
      </c>
      <c r="I192" s="148"/>
      <c r="J192" s="159">
        <f t="shared" si="11"/>
        <v>4200</v>
      </c>
      <c r="K192" s="148">
        <f t="shared" si="13"/>
        <v>2119.406</v>
      </c>
      <c r="L192" s="148">
        <v>2119.406</v>
      </c>
      <c r="M192" s="148"/>
      <c r="N192" s="148">
        <f t="shared" si="14"/>
        <v>6319.406</v>
      </c>
    </row>
    <row r="193" ht="30" customHeight="1" spans="1:14">
      <c r="A193" s="149"/>
      <c r="B193" s="150"/>
      <c r="C193" s="151"/>
      <c r="D193" s="151"/>
      <c r="E193" s="151"/>
      <c r="F193" s="151"/>
      <c r="G193" s="108" t="s">
        <v>855</v>
      </c>
      <c r="H193" s="148"/>
      <c r="I193" s="148"/>
      <c r="J193" s="159">
        <f t="shared" si="11"/>
        <v>0</v>
      </c>
      <c r="K193" s="148">
        <f t="shared" si="13"/>
        <v>0</v>
      </c>
      <c r="L193" s="148"/>
      <c r="M193" s="148"/>
      <c r="N193" s="148"/>
    </row>
    <row r="194" ht="30" customHeight="1" spans="1:14">
      <c r="A194" s="149"/>
      <c r="B194" s="150"/>
      <c r="C194" s="151"/>
      <c r="D194" s="151"/>
      <c r="E194" s="151"/>
      <c r="F194" s="151"/>
      <c r="G194" s="108" t="s">
        <v>856</v>
      </c>
      <c r="H194" s="148"/>
      <c r="I194" s="148"/>
      <c r="J194" s="159">
        <f t="shared" si="11"/>
        <v>0</v>
      </c>
      <c r="K194" s="148">
        <f t="shared" si="13"/>
        <v>0</v>
      </c>
      <c r="L194" s="148"/>
      <c r="M194" s="148"/>
      <c r="N194" s="148"/>
    </row>
    <row r="195" ht="30" customHeight="1" spans="1:14">
      <c r="A195" s="149"/>
      <c r="B195" s="150"/>
      <c r="C195" s="151"/>
      <c r="D195" s="151"/>
      <c r="E195" s="151"/>
      <c r="F195" s="151"/>
      <c r="G195" s="145" t="s">
        <v>857</v>
      </c>
      <c r="H195" s="144">
        <f t="shared" ref="H195:M195" si="16">H196</f>
        <v>1</v>
      </c>
      <c r="I195" s="144"/>
      <c r="J195" s="157">
        <f t="shared" si="11"/>
        <v>1</v>
      </c>
      <c r="K195" s="144">
        <f t="shared" si="13"/>
        <v>91.295972</v>
      </c>
      <c r="L195" s="144">
        <f t="shared" si="16"/>
        <v>91.295972</v>
      </c>
      <c r="M195" s="144">
        <f t="shared" si="16"/>
        <v>0</v>
      </c>
      <c r="N195" s="144">
        <f t="shared" ref="N195:N199" si="17">J195+K195</f>
        <v>92.295972</v>
      </c>
    </row>
    <row r="196" ht="30" customHeight="1" spans="1:14">
      <c r="A196" s="149"/>
      <c r="B196" s="150"/>
      <c r="C196" s="151"/>
      <c r="D196" s="151"/>
      <c r="E196" s="151"/>
      <c r="F196" s="151"/>
      <c r="G196" s="145" t="s">
        <v>858</v>
      </c>
      <c r="H196" s="144">
        <f t="shared" ref="H196:M196" si="18">SUM(H197:H201)</f>
        <v>1</v>
      </c>
      <c r="I196" s="144"/>
      <c r="J196" s="157">
        <f t="shared" si="11"/>
        <v>1</v>
      </c>
      <c r="K196" s="144">
        <f t="shared" si="13"/>
        <v>91.295972</v>
      </c>
      <c r="L196" s="144">
        <f t="shared" si="18"/>
        <v>91.295972</v>
      </c>
      <c r="M196" s="144">
        <f t="shared" si="18"/>
        <v>0</v>
      </c>
      <c r="N196" s="144">
        <f t="shared" si="17"/>
        <v>92.295972</v>
      </c>
    </row>
    <row r="197" ht="30" customHeight="1" spans="1:14">
      <c r="A197" s="149"/>
      <c r="B197" s="150"/>
      <c r="C197" s="151"/>
      <c r="D197" s="151"/>
      <c r="E197" s="151"/>
      <c r="F197" s="151"/>
      <c r="G197" s="108" t="s">
        <v>859</v>
      </c>
      <c r="H197" s="148"/>
      <c r="I197" s="148"/>
      <c r="J197" s="159">
        <f t="shared" si="11"/>
        <v>0</v>
      </c>
      <c r="K197" s="148">
        <f t="shared" si="13"/>
        <v>0</v>
      </c>
      <c r="L197" s="148"/>
      <c r="M197" s="148"/>
      <c r="N197" s="148"/>
    </row>
    <row r="198" ht="30" customHeight="1" spans="1:14">
      <c r="A198" s="149"/>
      <c r="B198" s="150"/>
      <c r="C198" s="151"/>
      <c r="D198" s="151"/>
      <c r="E198" s="151"/>
      <c r="F198" s="151"/>
      <c r="G198" s="108" t="s">
        <v>860</v>
      </c>
      <c r="H198" s="148"/>
      <c r="I198" s="148"/>
      <c r="J198" s="159">
        <f t="shared" si="11"/>
        <v>0</v>
      </c>
      <c r="K198" s="148">
        <f t="shared" si="13"/>
        <v>0</v>
      </c>
      <c r="L198" s="148"/>
      <c r="M198" s="148"/>
      <c r="N198" s="148"/>
    </row>
    <row r="199" ht="30" customHeight="1" spans="1:14">
      <c r="A199" s="149"/>
      <c r="B199" s="150"/>
      <c r="C199" s="151"/>
      <c r="D199" s="151"/>
      <c r="E199" s="151"/>
      <c r="F199" s="151"/>
      <c r="G199" s="108" t="s">
        <v>861</v>
      </c>
      <c r="H199" s="148">
        <v>1</v>
      </c>
      <c r="I199" s="148"/>
      <c r="J199" s="159">
        <f t="shared" ref="J199:J201" si="19">H199+I199</f>
        <v>1</v>
      </c>
      <c r="K199" s="148">
        <f t="shared" si="13"/>
        <v>91.295972</v>
      </c>
      <c r="L199" s="148">
        <v>91.295972</v>
      </c>
      <c r="M199" s="148"/>
      <c r="N199" s="148">
        <f t="shared" si="17"/>
        <v>92.295972</v>
      </c>
    </row>
    <row r="200" ht="30" customHeight="1" spans="1:14">
      <c r="A200" s="149"/>
      <c r="B200" s="150"/>
      <c r="C200" s="151"/>
      <c r="D200" s="151"/>
      <c r="E200" s="151"/>
      <c r="F200" s="151"/>
      <c r="G200" s="108" t="s">
        <v>862</v>
      </c>
      <c r="H200" s="148"/>
      <c r="I200" s="148"/>
      <c r="J200" s="157">
        <f t="shared" si="19"/>
        <v>0</v>
      </c>
      <c r="K200" s="148">
        <f t="shared" si="13"/>
        <v>0</v>
      </c>
      <c r="L200" s="148"/>
      <c r="M200" s="148"/>
      <c r="N200" s="148"/>
    </row>
    <row r="201" ht="30" customHeight="1" spans="1:14">
      <c r="A201" s="149"/>
      <c r="B201" s="150"/>
      <c r="C201" s="151"/>
      <c r="D201" s="151"/>
      <c r="E201" s="151"/>
      <c r="F201" s="151"/>
      <c r="G201" s="108" t="s">
        <v>863</v>
      </c>
      <c r="H201" s="148"/>
      <c r="I201" s="148"/>
      <c r="J201" s="157">
        <f t="shared" si="19"/>
        <v>0</v>
      </c>
      <c r="K201" s="148">
        <f t="shared" si="13"/>
        <v>0</v>
      </c>
      <c r="L201" s="148"/>
      <c r="M201" s="148"/>
      <c r="N201" s="148"/>
    </row>
    <row r="202" ht="30" customHeight="1" spans="1:14">
      <c r="A202" s="149"/>
      <c r="B202" s="150"/>
      <c r="C202" s="151"/>
      <c r="D202" s="151"/>
      <c r="E202" s="151"/>
      <c r="F202" s="151"/>
      <c r="G202" s="160"/>
      <c r="H202" s="151"/>
      <c r="I202" s="151"/>
      <c r="J202" s="151"/>
      <c r="K202" s="148">
        <f t="shared" si="13"/>
        <v>0</v>
      </c>
      <c r="L202" s="151"/>
      <c r="M202" s="151"/>
      <c r="N202" s="151"/>
    </row>
    <row r="203" ht="30" customHeight="1" spans="1:14">
      <c r="A203" s="149"/>
      <c r="B203" s="150"/>
      <c r="C203" s="151"/>
      <c r="D203" s="151"/>
      <c r="E203" s="151"/>
      <c r="F203" s="151"/>
      <c r="G203" s="160"/>
      <c r="H203" s="151"/>
      <c r="I203" s="151"/>
      <c r="J203" s="151"/>
      <c r="K203" s="151"/>
      <c r="L203" s="151"/>
      <c r="M203" s="151"/>
      <c r="N203" s="151"/>
    </row>
    <row r="204" ht="30" customHeight="1" spans="1:14">
      <c r="A204" s="149"/>
      <c r="B204" s="150"/>
      <c r="C204" s="151"/>
      <c r="D204" s="151"/>
      <c r="E204" s="151"/>
      <c r="F204" s="151"/>
      <c r="G204" s="160"/>
      <c r="H204" s="151"/>
      <c r="I204" s="151"/>
      <c r="J204" s="151"/>
      <c r="K204" s="151"/>
      <c r="L204" s="151"/>
      <c r="M204" s="151"/>
      <c r="N204" s="151"/>
    </row>
    <row r="205" ht="30" customHeight="1" spans="1:14">
      <c r="A205" s="149"/>
      <c r="B205" s="150"/>
      <c r="C205" s="151"/>
      <c r="D205" s="151"/>
      <c r="E205" s="151"/>
      <c r="F205" s="151"/>
      <c r="G205" s="160"/>
      <c r="H205" s="151"/>
      <c r="I205" s="151"/>
      <c r="J205" s="151"/>
      <c r="K205" s="151"/>
      <c r="L205" s="151"/>
      <c r="M205" s="151"/>
      <c r="N205" s="151"/>
    </row>
    <row r="206" ht="30" customHeight="1" spans="1:14">
      <c r="A206" s="149"/>
      <c r="B206" s="150"/>
      <c r="C206" s="151"/>
      <c r="D206" s="151"/>
      <c r="E206" s="151"/>
      <c r="F206" s="151"/>
      <c r="G206" s="160"/>
      <c r="H206" s="151"/>
      <c r="I206" s="151"/>
      <c r="J206" s="151"/>
      <c r="K206" s="151"/>
      <c r="L206" s="151"/>
      <c r="M206" s="151"/>
      <c r="N206" s="151"/>
    </row>
    <row r="207" ht="30" customHeight="1" spans="1:14">
      <c r="A207" s="149" t="s">
        <v>864</v>
      </c>
      <c r="B207" s="147">
        <f>B7+B8+B9+B10+B11+B12+B13+B19+B20+B23+B24+B25+B30+B29+B32+B31+B33</f>
        <v>110846</v>
      </c>
      <c r="C207" s="148"/>
      <c r="D207" s="148"/>
      <c r="E207" s="148"/>
      <c r="F207" s="148"/>
      <c r="G207" s="161" t="s">
        <v>67</v>
      </c>
      <c r="H207" s="144">
        <f t="shared" ref="H207:M207" si="20">H7+H20+H32+H39+H86+H110+H162+H166+H188+H195</f>
        <v>224210.68</v>
      </c>
      <c r="I207" s="144">
        <f t="shared" si="20"/>
        <v>72900</v>
      </c>
      <c r="J207" s="144">
        <f t="shared" si="20"/>
        <v>297110.68</v>
      </c>
      <c r="K207" s="144">
        <f t="shared" si="20"/>
        <v>0.00207799999509461</v>
      </c>
      <c r="L207" s="144">
        <f t="shared" si="20"/>
        <v>53551.72919</v>
      </c>
      <c r="M207" s="144">
        <f t="shared" si="20"/>
        <v>53551.727112</v>
      </c>
      <c r="N207" s="144">
        <f>J207+K207</f>
        <v>297110.682078</v>
      </c>
    </row>
    <row r="208" ht="30" customHeight="1" spans="1:14">
      <c r="A208" s="149" t="s">
        <v>865</v>
      </c>
      <c r="B208" s="147">
        <f>B209+B212+B213+B215+B216</f>
        <v>113364.68</v>
      </c>
      <c r="C208" s="148"/>
      <c r="D208" s="148"/>
      <c r="E208" s="148"/>
      <c r="F208" s="148"/>
      <c r="G208" s="162" t="s">
        <v>866</v>
      </c>
      <c r="H208" s="144"/>
      <c r="I208" s="144"/>
      <c r="J208" s="144"/>
      <c r="K208" s="144"/>
      <c r="L208" s="144"/>
      <c r="M208" s="144"/>
      <c r="N208" s="144"/>
    </row>
    <row r="209" ht="30" customHeight="1" spans="1:14">
      <c r="A209" s="149" t="s">
        <v>867</v>
      </c>
      <c r="B209" s="147">
        <f>SUM(B210:B211)</f>
        <v>4213.26</v>
      </c>
      <c r="C209" s="148"/>
      <c r="D209" s="148"/>
      <c r="E209" s="148"/>
      <c r="F209" s="148"/>
      <c r="G209" s="160" t="s">
        <v>868</v>
      </c>
      <c r="H209" s="144">
        <f>SUM(H210:H211)</f>
        <v>0</v>
      </c>
      <c r="I209" s="144"/>
      <c r="J209" s="144"/>
      <c r="K209" s="144"/>
      <c r="L209" s="144"/>
      <c r="M209" s="144"/>
      <c r="N209" s="144"/>
    </row>
    <row r="210" ht="30" customHeight="1" spans="1:14">
      <c r="A210" s="149" t="s">
        <v>869</v>
      </c>
      <c r="B210" s="147">
        <v>4213.26</v>
      </c>
      <c r="C210" s="148"/>
      <c r="D210" s="148"/>
      <c r="E210" s="148"/>
      <c r="F210" s="148"/>
      <c r="G210" s="160" t="s">
        <v>870</v>
      </c>
      <c r="H210" s="148"/>
      <c r="I210" s="148"/>
      <c r="J210" s="148"/>
      <c r="K210" s="148"/>
      <c r="L210" s="148"/>
      <c r="M210" s="148"/>
      <c r="N210" s="148"/>
    </row>
    <row r="211" ht="30" customHeight="1" spans="1:14">
      <c r="A211" s="149" t="s">
        <v>871</v>
      </c>
      <c r="B211" s="147"/>
      <c r="C211" s="148"/>
      <c r="D211" s="148"/>
      <c r="E211" s="148"/>
      <c r="F211" s="148"/>
      <c r="G211" s="160" t="s">
        <v>872</v>
      </c>
      <c r="H211" s="148"/>
      <c r="I211" s="148"/>
      <c r="J211" s="148"/>
      <c r="K211" s="148"/>
      <c r="L211" s="148"/>
      <c r="M211" s="148"/>
      <c r="N211" s="148"/>
    </row>
    <row r="212" ht="30" customHeight="1" spans="1:14">
      <c r="A212" s="149" t="s">
        <v>873</v>
      </c>
      <c r="B212" s="147">
        <v>99151.42</v>
      </c>
      <c r="C212" s="148"/>
      <c r="D212" s="148"/>
      <c r="E212" s="148"/>
      <c r="F212" s="148"/>
      <c r="G212" s="160" t="s">
        <v>874</v>
      </c>
      <c r="H212" s="144"/>
      <c r="I212" s="144"/>
      <c r="J212" s="144"/>
      <c r="K212" s="144"/>
      <c r="L212" s="144"/>
      <c r="M212" s="144"/>
      <c r="N212" s="144"/>
    </row>
    <row r="213" ht="30" customHeight="1" spans="1:14">
      <c r="A213" s="149" t="s">
        <v>875</v>
      </c>
      <c r="B213" s="147"/>
      <c r="C213" s="148"/>
      <c r="D213" s="148"/>
      <c r="E213" s="148"/>
      <c r="F213" s="148"/>
      <c r="G213" s="160" t="s">
        <v>876</v>
      </c>
      <c r="H213" s="144"/>
      <c r="I213" s="144"/>
      <c r="J213" s="144"/>
      <c r="K213" s="144"/>
      <c r="L213" s="144"/>
      <c r="M213" s="144"/>
      <c r="N213" s="144"/>
    </row>
    <row r="214" ht="30" customHeight="1" spans="1:14">
      <c r="A214" s="149" t="s">
        <v>877</v>
      </c>
      <c r="B214" s="147"/>
      <c r="C214" s="148"/>
      <c r="D214" s="148"/>
      <c r="E214" s="148"/>
      <c r="F214" s="148"/>
      <c r="G214" s="160" t="s">
        <v>878</v>
      </c>
      <c r="H214" s="144"/>
      <c r="I214" s="144"/>
      <c r="J214" s="144"/>
      <c r="K214" s="144"/>
      <c r="L214" s="144"/>
      <c r="M214" s="144"/>
      <c r="N214" s="144"/>
    </row>
    <row r="215" ht="30" customHeight="1" spans="1:14">
      <c r="A215" s="149" t="s">
        <v>879</v>
      </c>
      <c r="B215" s="147"/>
      <c r="C215" s="148"/>
      <c r="D215" s="148"/>
      <c r="E215" s="148"/>
      <c r="F215" s="148"/>
      <c r="G215" s="160" t="s">
        <v>880</v>
      </c>
      <c r="H215" s="144"/>
      <c r="I215" s="144"/>
      <c r="J215" s="144"/>
      <c r="K215" s="144"/>
      <c r="L215" s="144"/>
      <c r="M215" s="144"/>
      <c r="N215" s="144"/>
    </row>
    <row r="216" ht="30" customHeight="1" spans="1:14">
      <c r="A216" s="149" t="s">
        <v>881</v>
      </c>
      <c r="B216" s="147">
        <v>10000</v>
      </c>
      <c r="C216" s="148">
        <v>72900</v>
      </c>
      <c r="D216" s="148">
        <f>B216+C216</f>
        <v>82900</v>
      </c>
      <c r="E216" s="148"/>
      <c r="F216" s="148"/>
      <c r="G216" s="160"/>
      <c r="H216" s="151"/>
      <c r="I216" s="151"/>
      <c r="J216" s="151"/>
      <c r="K216" s="151"/>
      <c r="L216" s="151"/>
      <c r="M216" s="151"/>
      <c r="N216" s="151"/>
    </row>
    <row r="217" ht="30" customHeight="1" spans="1:14">
      <c r="A217" s="149"/>
      <c r="B217" s="150"/>
      <c r="C217" s="151"/>
      <c r="D217" s="151"/>
      <c r="E217" s="151"/>
      <c r="F217" s="151"/>
      <c r="G217" s="160"/>
      <c r="H217" s="151"/>
      <c r="I217" s="151"/>
      <c r="J217" s="151"/>
      <c r="K217" s="151"/>
      <c r="L217" s="151"/>
      <c r="M217" s="151"/>
      <c r="N217" s="151"/>
    </row>
    <row r="218" s="118" customFormat="1" ht="30" customHeight="1" spans="1:16380">
      <c r="A218" s="163" t="s">
        <v>151</v>
      </c>
      <c r="B218" s="146">
        <f>B207+B208</f>
        <v>224210.68</v>
      </c>
      <c r="C218" s="146">
        <v>72900</v>
      </c>
      <c r="D218" s="146">
        <f>B218+C218</f>
        <v>297110.68</v>
      </c>
      <c r="E218" s="164"/>
      <c r="F218" s="146">
        <f>D218+E218</f>
        <v>297110.68</v>
      </c>
      <c r="G218" s="161" t="s">
        <v>152</v>
      </c>
      <c r="H218" s="146">
        <f t="shared" ref="H218:N218" si="21">H207+H208+H212+H213+H214+H215</f>
        <v>224210.68</v>
      </c>
      <c r="I218" s="146">
        <f t="shared" si="21"/>
        <v>72900</v>
      </c>
      <c r="J218" s="146">
        <f t="shared" si="21"/>
        <v>297110.68</v>
      </c>
      <c r="K218" s="146">
        <f t="shared" si="21"/>
        <v>0.00207799999509461</v>
      </c>
      <c r="L218" s="146">
        <f t="shared" si="21"/>
        <v>53551.72919</v>
      </c>
      <c r="M218" s="146">
        <f t="shared" si="21"/>
        <v>53551.727112</v>
      </c>
      <c r="N218" s="146">
        <f t="shared" si="21"/>
        <v>297110.682078</v>
      </c>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c r="GI218" s="116"/>
      <c r="GJ218" s="116"/>
      <c r="GK218" s="116"/>
      <c r="GL218" s="116"/>
      <c r="GM218" s="116"/>
      <c r="GN218" s="116"/>
      <c r="GO218" s="116"/>
      <c r="GP218" s="116"/>
      <c r="GQ218" s="116"/>
      <c r="GR218" s="116"/>
      <c r="GS218" s="116"/>
      <c r="GT218" s="116"/>
      <c r="GU218" s="116"/>
      <c r="GV218" s="116"/>
      <c r="GW218" s="116"/>
      <c r="GX218" s="116"/>
      <c r="GY218" s="116"/>
      <c r="GZ218" s="116"/>
      <c r="HA218" s="116"/>
      <c r="HB218" s="116"/>
      <c r="HC218" s="116"/>
      <c r="HD218" s="116"/>
      <c r="HE218" s="116"/>
      <c r="HF218" s="116"/>
      <c r="HG218" s="116"/>
      <c r="HH218" s="116"/>
      <c r="HI218" s="116"/>
      <c r="HJ218" s="116"/>
      <c r="HK218" s="116"/>
      <c r="HL218" s="116"/>
      <c r="HM218" s="116"/>
      <c r="HN218" s="116"/>
      <c r="HO218" s="116"/>
      <c r="HP218" s="116"/>
      <c r="HQ218" s="116"/>
      <c r="HR218" s="116"/>
      <c r="HS218" s="116"/>
      <c r="HT218" s="116"/>
      <c r="HU218" s="116"/>
      <c r="HV218" s="116"/>
      <c r="HW218" s="116"/>
      <c r="HX218" s="116"/>
      <c r="HY218" s="116"/>
      <c r="HZ218" s="116"/>
      <c r="IA218" s="116"/>
      <c r="IB218" s="116"/>
      <c r="IC218" s="116"/>
      <c r="ID218" s="116"/>
      <c r="IE218" s="116"/>
      <c r="IF218" s="116"/>
      <c r="IG218" s="116"/>
      <c r="IH218" s="116"/>
      <c r="II218" s="116"/>
      <c r="IJ218" s="116"/>
      <c r="IK218" s="116"/>
      <c r="IL218" s="116"/>
      <c r="IM218" s="116"/>
      <c r="IN218" s="116"/>
      <c r="IO218" s="116"/>
      <c r="IP218" s="116"/>
      <c r="IQ218" s="116"/>
      <c r="IR218" s="116"/>
      <c r="IS218" s="116"/>
      <c r="IT218" s="116"/>
      <c r="IU218" s="116"/>
      <c r="IV218" s="116"/>
      <c r="IW218" s="116"/>
      <c r="IX218" s="116"/>
      <c r="IY218" s="116"/>
      <c r="IZ218" s="116"/>
      <c r="JA218" s="116"/>
      <c r="JB218" s="116"/>
      <c r="JC218" s="116"/>
      <c r="JD218" s="116"/>
      <c r="JE218" s="116"/>
      <c r="JF218" s="116"/>
      <c r="JG218" s="116"/>
      <c r="JH218" s="116"/>
      <c r="JI218" s="116"/>
      <c r="JJ218" s="116"/>
      <c r="JK218" s="116"/>
      <c r="JL218" s="116"/>
      <c r="JM218" s="116"/>
      <c r="JN218" s="116"/>
      <c r="JO218" s="116"/>
      <c r="JP218" s="116"/>
      <c r="JQ218" s="116"/>
      <c r="JR218" s="116"/>
      <c r="JS218" s="116"/>
      <c r="JT218" s="116"/>
      <c r="JU218" s="116"/>
      <c r="JV218" s="116"/>
      <c r="JW218" s="116"/>
      <c r="JX218" s="116"/>
      <c r="JY218" s="116"/>
      <c r="JZ218" s="116"/>
      <c r="KA218" s="116"/>
      <c r="KB218" s="116"/>
      <c r="KC218" s="116"/>
      <c r="KD218" s="116"/>
      <c r="KE218" s="116"/>
      <c r="KF218" s="116"/>
      <c r="KG218" s="116"/>
      <c r="KH218" s="116"/>
      <c r="KI218" s="116"/>
      <c r="KJ218" s="116"/>
      <c r="KK218" s="116"/>
      <c r="KL218" s="116"/>
      <c r="KM218" s="116"/>
      <c r="KN218" s="116"/>
      <c r="KO218" s="116"/>
      <c r="KP218" s="116"/>
      <c r="KQ218" s="116"/>
      <c r="KR218" s="116"/>
      <c r="KS218" s="116"/>
      <c r="KT218" s="116"/>
      <c r="KU218" s="116"/>
      <c r="KV218" s="116"/>
      <c r="KW218" s="116"/>
      <c r="KX218" s="116"/>
      <c r="KY218" s="116"/>
      <c r="KZ218" s="116"/>
      <c r="LA218" s="116"/>
      <c r="LB218" s="116"/>
      <c r="LC218" s="116"/>
      <c r="LD218" s="116"/>
      <c r="LE218" s="116"/>
      <c r="LF218" s="116"/>
      <c r="LG218" s="116"/>
      <c r="LH218" s="116"/>
      <c r="LI218" s="116"/>
      <c r="LJ218" s="116"/>
      <c r="LK218" s="116"/>
      <c r="LL218" s="116"/>
      <c r="LM218" s="116"/>
      <c r="LN218" s="116"/>
      <c r="LO218" s="116"/>
      <c r="LP218" s="116"/>
      <c r="LQ218" s="116"/>
      <c r="LR218" s="116"/>
      <c r="LS218" s="116"/>
      <c r="LT218" s="116"/>
      <c r="LU218" s="116"/>
      <c r="LV218" s="116"/>
      <c r="LW218" s="116"/>
      <c r="LX218" s="116"/>
      <c r="LY218" s="116"/>
      <c r="LZ218" s="116"/>
      <c r="MA218" s="116"/>
      <c r="MB218" s="116"/>
      <c r="MC218" s="116"/>
      <c r="MD218" s="116"/>
      <c r="ME218" s="116"/>
      <c r="MF218" s="116"/>
      <c r="MG218" s="116"/>
      <c r="MH218" s="116"/>
      <c r="MI218" s="116"/>
      <c r="MJ218" s="116"/>
      <c r="MK218" s="116"/>
      <c r="ML218" s="116"/>
      <c r="MM218" s="116"/>
      <c r="MN218" s="116"/>
      <c r="MO218" s="116"/>
      <c r="MP218" s="116"/>
      <c r="MQ218" s="116"/>
      <c r="MR218" s="116"/>
      <c r="MS218" s="116"/>
      <c r="MT218" s="116"/>
      <c r="MU218" s="116"/>
      <c r="MV218" s="116"/>
      <c r="MW218" s="116"/>
      <c r="MX218" s="116"/>
      <c r="MY218" s="116"/>
      <c r="MZ218" s="116"/>
      <c r="NA218" s="116"/>
      <c r="NB218" s="116"/>
      <c r="NC218" s="116"/>
      <c r="ND218" s="116"/>
      <c r="NE218" s="116"/>
      <c r="NF218" s="116"/>
      <c r="NG218" s="116"/>
      <c r="NH218" s="116"/>
      <c r="NI218" s="116"/>
      <c r="NJ218" s="116"/>
      <c r="NK218" s="116"/>
      <c r="NL218" s="116"/>
      <c r="NM218" s="116"/>
      <c r="NN218" s="116"/>
      <c r="NO218" s="116"/>
      <c r="NP218" s="116"/>
      <c r="NQ218" s="116"/>
      <c r="NR218" s="116"/>
      <c r="NS218" s="116"/>
      <c r="NT218" s="116"/>
      <c r="NU218" s="116"/>
      <c r="NV218" s="116"/>
      <c r="NW218" s="116"/>
      <c r="NX218" s="116"/>
      <c r="NY218" s="116"/>
      <c r="NZ218" s="116"/>
      <c r="OA218" s="116"/>
      <c r="OB218" s="116"/>
      <c r="OC218" s="116"/>
      <c r="OD218" s="116"/>
      <c r="OE218" s="116"/>
      <c r="OF218" s="116"/>
      <c r="OG218" s="116"/>
      <c r="OH218" s="116"/>
      <c r="OI218" s="116"/>
      <c r="OJ218" s="116"/>
      <c r="OK218" s="116"/>
      <c r="OL218" s="116"/>
      <c r="OM218" s="116"/>
      <c r="ON218" s="116"/>
      <c r="OO218" s="116"/>
      <c r="OP218" s="116"/>
      <c r="OQ218" s="116"/>
      <c r="OR218" s="116"/>
      <c r="OS218" s="116"/>
      <c r="OT218" s="116"/>
      <c r="OU218" s="116"/>
      <c r="OV218" s="116"/>
      <c r="OW218" s="116"/>
      <c r="OX218" s="116"/>
      <c r="OY218" s="116"/>
      <c r="OZ218" s="116"/>
      <c r="PA218" s="116"/>
      <c r="PB218" s="116"/>
      <c r="PC218" s="116"/>
      <c r="PD218" s="116"/>
      <c r="PE218" s="116"/>
      <c r="PF218" s="116"/>
      <c r="PG218" s="116"/>
      <c r="PH218" s="116"/>
      <c r="PI218" s="116"/>
      <c r="PJ218" s="116"/>
      <c r="PK218" s="116"/>
      <c r="PL218" s="116"/>
      <c r="PM218" s="116"/>
      <c r="PN218" s="116"/>
      <c r="PO218" s="116"/>
      <c r="PP218" s="116"/>
      <c r="PQ218" s="116"/>
      <c r="PR218" s="116"/>
      <c r="PS218" s="116"/>
      <c r="PT218" s="116"/>
      <c r="PU218" s="116"/>
      <c r="PV218" s="116"/>
      <c r="PW218" s="116"/>
      <c r="PX218" s="116"/>
      <c r="PY218" s="116"/>
      <c r="PZ218" s="116"/>
      <c r="QA218" s="116"/>
      <c r="QB218" s="116"/>
      <c r="QC218" s="116"/>
      <c r="QD218" s="116"/>
      <c r="QE218" s="116"/>
      <c r="QF218" s="116"/>
      <c r="QG218" s="116"/>
      <c r="QH218" s="116"/>
      <c r="QI218" s="116"/>
      <c r="QJ218" s="116"/>
      <c r="QK218" s="116"/>
      <c r="QL218" s="116"/>
      <c r="QM218" s="116"/>
      <c r="QN218" s="116"/>
      <c r="QO218" s="116"/>
      <c r="QP218" s="116"/>
      <c r="QQ218" s="116"/>
      <c r="QR218" s="116"/>
      <c r="QS218" s="116"/>
      <c r="QT218" s="116"/>
      <c r="QU218" s="116"/>
      <c r="QV218" s="116"/>
      <c r="QW218" s="116"/>
      <c r="QX218" s="116"/>
      <c r="QY218" s="116"/>
      <c r="QZ218" s="116"/>
      <c r="RA218" s="116"/>
      <c r="RB218" s="116"/>
      <c r="RC218" s="116"/>
      <c r="RD218" s="116"/>
      <c r="RE218" s="116"/>
      <c r="RF218" s="116"/>
      <c r="RG218" s="116"/>
      <c r="RH218" s="116"/>
      <c r="RI218" s="116"/>
      <c r="RJ218" s="116"/>
      <c r="RK218" s="116"/>
      <c r="RL218" s="116"/>
      <c r="RM218" s="116"/>
      <c r="RN218" s="116"/>
      <c r="RO218" s="116"/>
      <c r="RP218" s="116"/>
      <c r="RQ218" s="116"/>
      <c r="RR218" s="116"/>
      <c r="RS218" s="116"/>
      <c r="RT218" s="116"/>
      <c r="RU218" s="116"/>
      <c r="RV218" s="116"/>
      <c r="RW218" s="116"/>
      <c r="RX218" s="116"/>
      <c r="RY218" s="116"/>
      <c r="RZ218" s="116"/>
      <c r="SA218" s="116"/>
      <c r="SB218" s="116"/>
      <c r="SC218" s="116"/>
      <c r="SD218" s="116"/>
      <c r="SE218" s="116"/>
      <c r="SF218" s="116"/>
      <c r="SG218" s="116"/>
      <c r="SH218" s="116"/>
      <c r="SI218" s="116"/>
      <c r="SJ218" s="116"/>
      <c r="SK218" s="116"/>
      <c r="SL218" s="116"/>
      <c r="SM218" s="116"/>
      <c r="SN218" s="116"/>
      <c r="SO218" s="116"/>
      <c r="SP218" s="116"/>
      <c r="SQ218" s="116"/>
      <c r="SR218" s="116"/>
      <c r="SS218" s="116"/>
      <c r="ST218" s="116"/>
      <c r="SU218" s="116"/>
      <c r="SV218" s="116"/>
      <c r="SW218" s="116"/>
      <c r="SX218" s="116"/>
      <c r="SY218" s="116"/>
      <c r="SZ218" s="116"/>
      <c r="TA218" s="116"/>
      <c r="TB218" s="116"/>
      <c r="TC218" s="116"/>
      <c r="TD218" s="116"/>
      <c r="TE218" s="116"/>
      <c r="TF218" s="116"/>
      <c r="TG218" s="116"/>
      <c r="TH218" s="116"/>
      <c r="TI218" s="116"/>
      <c r="TJ218" s="116"/>
      <c r="TK218" s="116"/>
      <c r="TL218" s="116"/>
      <c r="TM218" s="116"/>
      <c r="TN218" s="116"/>
      <c r="TO218" s="116"/>
      <c r="TP218" s="116"/>
      <c r="TQ218" s="116"/>
      <c r="TR218" s="116"/>
      <c r="TS218" s="116"/>
      <c r="TT218" s="116"/>
      <c r="TU218" s="116"/>
      <c r="TV218" s="116"/>
      <c r="TW218" s="116"/>
      <c r="TX218" s="116"/>
      <c r="TY218" s="116"/>
      <c r="TZ218" s="116"/>
      <c r="UA218" s="116"/>
      <c r="UB218" s="116"/>
      <c r="UC218" s="116"/>
      <c r="UD218" s="116"/>
      <c r="UE218" s="116"/>
      <c r="UF218" s="116"/>
      <c r="UG218" s="116"/>
      <c r="UH218" s="116"/>
      <c r="UI218" s="116"/>
      <c r="UJ218" s="116"/>
      <c r="UK218" s="116"/>
      <c r="UL218" s="116"/>
      <c r="UM218" s="116"/>
      <c r="UN218" s="116"/>
      <c r="UO218" s="116"/>
      <c r="UP218" s="116"/>
      <c r="UQ218" s="116"/>
      <c r="UR218" s="116"/>
      <c r="US218" s="116"/>
      <c r="UT218" s="116"/>
      <c r="UU218" s="116"/>
      <c r="UV218" s="116"/>
      <c r="UW218" s="116"/>
      <c r="UX218" s="116"/>
      <c r="UY218" s="116"/>
      <c r="UZ218" s="116"/>
      <c r="VA218" s="116"/>
      <c r="VB218" s="116"/>
      <c r="VC218" s="116"/>
      <c r="VD218" s="116"/>
      <c r="VE218" s="116"/>
      <c r="VF218" s="116"/>
      <c r="VG218" s="116"/>
      <c r="VH218" s="116"/>
      <c r="VI218" s="116"/>
      <c r="VJ218" s="116"/>
      <c r="VK218" s="116"/>
      <c r="VL218" s="116"/>
      <c r="VM218" s="116"/>
      <c r="VN218" s="116"/>
      <c r="VO218" s="116"/>
      <c r="VP218" s="116"/>
      <c r="VQ218" s="116"/>
      <c r="VR218" s="116"/>
      <c r="VS218" s="116"/>
      <c r="VT218" s="116"/>
      <c r="VU218" s="116"/>
      <c r="VV218" s="116"/>
      <c r="VW218" s="116"/>
      <c r="VX218" s="116"/>
      <c r="VY218" s="116"/>
      <c r="VZ218" s="116"/>
      <c r="WA218" s="116"/>
      <c r="WB218" s="116"/>
      <c r="WC218" s="116"/>
      <c r="WD218" s="116"/>
      <c r="WE218" s="116"/>
      <c r="WF218" s="116"/>
      <c r="WG218" s="116"/>
      <c r="WH218" s="116"/>
      <c r="WI218" s="116"/>
      <c r="WJ218" s="116"/>
      <c r="WK218" s="116"/>
      <c r="WL218" s="116"/>
      <c r="WM218" s="116"/>
      <c r="WN218" s="116"/>
      <c r="WO218" s="116"/>
      <c r="WP218" s="116"/>
      <c r="WQ218" s="116"/>
      <c r="WR218" s="116"/>
      <c r="WS218" s="116"/>
      <c r="WT218" s="116"/>
      <c r="WU218" s="116"/>
      <c r="WV218" s="116"/>
      <c r="WW218" s="116"/>
      <c r="WX218" s="116"/>
      <c r="WY218" s="116"/>
      <c r="WZ218" s="116"/>
      <c r="XA218" s="116"/>
      <c r="XB218" s="116"/>
      <c r="XC218" s="116"/>
      <c r="XD218" s="116"/>
      <c r="XE218" s="116"/>
      <c r="XF218" s="116"/>
      <c r="XG218" s="116"/>
      <c r="XH218" s="116"/>
      <c r="XI218" s="116"/>
      <c r="XJ218" s="116"/>
      <c r="XK218" s="116"/>
      <c r="XL218" s="116"/>
      <c r="XM218" s="116"/>
      <c r="XN218" s="116"/>
      <c r="XO218" s="116"/>
      <c r="XP218" s="116"/>
      <c r="XQ218" s="116"/>
      <c r="XR218" s="116"/>
      <c r="XS218" s="116"/>
      <c r="XT218" s="116"/>
      <c r="XU218" s="116"/>
      <c r="XV218" s="116"/>
      <c r="XW218" s="116"/>
      <c r="XX218" s="116"/>
      <c r="XY218" s="116"/>
      <c r="XZ218" s="116"/>
      <c r="YA218" s="116"/>
      <c r="YB218" s="116"/>
      <c r="YC218" s="116"/>
      <c r="YD218" s="116"/>
      <c r="YE218" s="116"/>
      <c r="YF218" s="116"/>
      <c r="YG218" s="116"/>
      <c r="YH218" s="116"/>
      <c r="YI218" s="116"/>
      <c r="YJ218" s="116"/>
      <c r="YK218" s="116"/>
      <c r="YL218" s="116"/>
      <c r="YM218" s="116"/>
      <c r="YN218" s="116"/>
      <c r="YO218" s="116"/>
      <c r="YP218" s="116"/>
      <c r="YQ218" s="116"/>
      <c r="YR218" s="116"/>
      <c r="YS218" s="116"/>
      <c r="YT218" s="116"/>
      <c r="YU218" s="116"/>
      <c r="YV218" s="116"/>
      <c r="YW218" s="116"/>
      <c r="YX218" s="116"/>
      <c r="YY218" s="116"/>
      <c r="YZ218" s="116"/>
      <c r="ZA218" s="116"/>
      <c r="ZB218" s="116"/>
      <c r="ZC218" s="116"/>
      <c r="ZD218" s="116"/>
      <c r="ZE218" s="116"/>
      <c r="ZF218" s="116"/>
      <c r="ZG218" s="116"/>
      <c r="ZH218" s="116"/>
      <c r="ZI218" s="116"/>
      <c r="ZJ218" s="116"/>
      <c r="ZK218" s="116"/>
      <c r="ZL218" s="116"/>
      <c r="ZM218" s="116"/>
      <c r="ZN218" s="116"/>
      <c r="ZO218" s="116"/>
      <c r="ZP218" s="116"/>
      <c r="ZQ218" s="116"/>
      <c r="ZR218" s="116"/>
      <c r="ZS218" s="116"/>
      <c r="ZT218" s="116"/>
      <c r="ZU218" s="116"/>
      <c r="ZV218" s="116"/>
      <c r="ZW218" s="116"/>
      <c r="ZX218" s="116"/>
      <c r="ZY218" s="116"/>
      <c r="ZZ218" s="116"/>
      <c r="AAA218" s="116"/>
      <c r="AAB218" s="116"/>
      <c r="AAC218" s="116"/>
      <c r="AAD218" s="116"/>
      <c r="AAE218" s="116"/>
      <c r="AAF218" s="116"/>
      <c r="AAG218" s="116"/>
      <c r="AAH218" s="116"/>
      <c r="AAI218" s="116"/>
      <c r="AAJ218" s="116"/>
      <c r="AAK218" s="116"/>
      <c r="AAL218" s="116"/>
      <c r="AAM218" s="116"/>
      <c r="AAN218" s="116"/>
      <c r="AAO218" s="116"/>
      <c r="AAP218" s="116"/>
      <c r="AAQ218" s="116"/>
      <c r="AAR218" s="116"/>
      <c r="AAS218" s="116"/>
      <c r="AAT218" s="116"/>
      <c r="AAU218" s="116"/>
      <c r="AAV218" s="116"/>
      <c r="AAW218" s="116"/>
      <c r="AAX218" s="116"/>
      <c r="AAY218" s="116"/>
      <c r="AAZ218" s="116"/>
      <c r="ABA218" s="116"/>
      <c r="ABB218" s="116"/>
      <c r="ABC218" s="116"/>
      <c r="ABD218" s="116"/>
      <c r="ABE218" s="116"/>
      <c r="ABF218" s="116"/>
      <c r="ABG218" s="116"/>
      <c r="ABH218" s="116"/>
      <c r="ABI218" s="116"/>
      <c r="ABJ218" s="116"/>
      <c r="ABK218" s="116"/>
      <c r="ABL218" s="116"/>
      <c r="ABM218" s="116"/>
      <c r="ABN218" s="116"/>
      <c r="ABO218" s="116"/>
      <c r="ABP218" s="116"/>
      <c r="ABQ218" s="116"/>
      <c r="ABR218" s="116"/>
      <c r="ABS218" s="116"/>
      <c r="ABT218" s="116"/>
      <c r="ABU218" s="116"/>
      <c r="ABV218" s="116"/>
      <c r="ABW218" s="116"/>
      <c r="ABX218" s="116"/>
      <c r="ABY218" s="116"/>
      <c r="ABZ218" s="116"/>
      <c r="ACA218" s="116"/>
      <c r="ACB218" s="116"/>
      <c r="ACC218" s="116"/>
      <c r="ACD218" s="116"/>
      <c r="ACE218" s="116"/>
      <c r="ACF218" s="116"/>
      <c r="ACG218" s="116"/>
      <c r="ACH218" s="116"/>
      <c r="ACI218" s="116"/>
      <c r="ACJ218" s="116"/>
      <c r="ACK218" s="116"/>
      <c r="ACL218" s="116"/>
      <c r="ACM218" s="116"/>
      <c r="ACN218" s="116"/>
      <c r="ACO218" s="116"/>
      <c r="ACP218" s="116"/>
      <c r="ACQ218" s="116"/>
      <c r="ACR218" s="116"/>
      <c r="ACS218" s="116"/>
      <c r="ACT218" s="116"/>
      <c r="ACU218" s="116"/>
      <c r="ACV218" s="116"/>
      <c r="ACW218" s="116"/>
      <c r="ACX218" s="116"/>
      <c r="ACY218" s="116"/>
      <c r="ACZ218" s="116"/>
      <c r="ADA218" s="116"/>
      <c r="ADB218" s="116"/>
      <c r="ADC218" s="116"/>
      <c r="ADD218" s="116"/>
      <c r="ADE218" s="116"/>
      <c r="ADF218" s="116"/>
      <c r="ADG218" s="116"/>
      <c r="ADH218" s="116"/>
      <c r="ADI218" s="116"/>
      <c r="ADJ218" s="116"/>
      <c r="ADK218" s="116"/>
      <c r="ADL218" s="116"/>
      <c r="ADM218" s="116"/>
      <c r="ADN218" s="116"/>
      <c r="ADO218" s="116"/>
      <c r="ADP218" s="116"/>
      <c r="ADQ218" s="116"/>
      <c r="ADR218" s="116"/>
      <c r="ADS218" s="116"/>
      <c r="ADT218" s="116"/>
      <c r="ADU218" s="116"/>
      <c r="ADV218" s="116"/>
      <c r="ADW218" s="116"/>
      <c r="ADX218" s="116"/>
      <c r="ADY218" s="116"/>
      <c r="ADZ218" s="116"/>
      <c r="AEA218" s="116"/>
      <c r="AEB218" s="116"/>
      <c r="AEC218" s="116"/>
      <c r="AED218" s="116"/>
      <c r="AEE218" s="116"/>
      <c r="AEF218" s="116"/>
      <c r="AEG218" s="116"/>
      <c r="AEH218" s="116"/>
      <c r="AEI218" s="116"/>
      <c r="AEJ218" s="116"/>
      <c r="AEK218" s="116"/>
      <c r="AEL218" s="116"/>
      <c r="AEM218" s="116"/>
      <c r="AEN218" s="116"/>
      <c r="AEO218" s="116"/>
      <c r="AEP218" s="116"/>
      <c r="AEQ218" s="116"/>
      <c r="AER218" s="116"/>
      <c r="AES218" s="116"/>
      <c r="AET218" s="116"/>
      <c r="AEU218" s="116"/>
      <c r="AEV218" s="116"/>
      <c r="AEW218" s="116"/>
      <c r="AEX218" s="116"/>
      <c r="AEY218" s="116"/>
      <c r="AEZ218" s="116"/>
      <c r="AFA218" s="116"/>
      <c r="AFB218" s="116"/>
      <c r="AFC218" s="116"/>
      <c r="AFD218" s="116"/>
      <c r="AFE218" s="116"/>
      <c r="AFF218" s="116"/>
      <c r="AFG218" s="116"/>
      <c r="AFH218" s="116"/>
      <c r="AFI218" s="116"/>
      <c r="AFJ218" s="116"/>
      <c r="AFK218" s="116"/>
      <c r="AFL218" s="116"/>
      <c r="AFM218" s="116"/>
      <c r="AFN218" s="116"/>
      <c r="AFO218" s="116"/>
      <c r="AFP218" s="116"/>
      <c r="AFQ218" s="116"/>
      <c r="AFR218" s="116"/>
      <c r="AFS218" s="116"/>
      <c r="AFT218" s="116"/>
      <c r="AFU218" s="116"/>
      <c r="AFV218" s="116"/>
      <c r="AFW218" s="116"/>
      <c r="AFX218" s="116"/>
      <c r="AFY218" s="116"/>
      <c r="AFZ218" s="116"/>
      <c r="AGA218" s="116"/>
      <c r="AGB218" s="116"/>
      <c r="AGC218" s="116"/>
      <c r="AGD218" s="116"/>
      <c r="AGE218" s="116"/>
      <c r="AGF218" s="116"/>
      <c r="AGG218" s="116"/>
      <c r="AGH218" s="116"/>
      <c r="AGI218" s="116"/>
      <c r="AGJ218" s="116"/>
      <c r="AGK218" s="116"/>
      <c r="AGL218" s="116"/>
      <c r="AGM218" s="116"/>
      <c r="AGN218" s="116"/>
      <c r="AGO218" s="116"/>
      <c r="AGP218" s="116"/>
      <c r="AGQ218" s="116"/>
      <c r="AGR218" s="116"/>
      <c r="AGS218" s="116"/>
      <c r="AGT218" s="116"/>
      <c r="AGU218" s="116"/>
      <c r="AGV218" s="116"/>
      <c r="AGW218" s="116"/>
      <c r="AGX218" s="116"/>
      <c r="AGY218" s="116"/>
      <c r="AGZ218" s="116"/>
      <c r="AHA218" s="116"/>
      <c r="AHB218" s="116"/>
      <c r="AHC218" s="116"/>
      <c r="AHD218" s="116"/>
      <c r="AHE218" s="116"/>
      <c r="AHF218" s="116"/>
      <c r="AHG218" s="116"/>
      <c r="AHH218" s="116"/>
      <c r="AHI218" s="116"/>
      <c r="AHJ218" s="116"/>
      <c r="AHK218" s="116"/>
      <c r="AHL218" s="116"/>
      <c r="AHM218" s="116"/>
      <c r="AHN218" s="116"/>
      <c r="AHO218" s="116"/>
      <c r="AHP218" s="116"/>
      <c r="AHQ218" s="116"/>
      <c r="AHR218" s="116"/>
      <c r="AHS218" s="116"/>
      <c r="AHT218" s="116"/>
      <c r="AHU218" s="116"/>
      <c r="AHV218" s="116"/>
      <c r="AHW218" s="116"/>
      <c r="AHX218" s="116"/>
      <c r="AHY218" s="116"/>
      <c r="AHZ218" s="116"/>
      <c r="AIA218" s="116"/>
      <c r="AIB218" s="116"/>
      <c r="AIC218" s="116"/>
      <c r="AID218" s="116"/>
      <c r="AIE218" s="116"/>
      <c r="AIF218" s="116"/>
      <c r="AIG218" s="116"/>
      <c r="AIH218" s="116"/>
      <c r="AII218" s="116"/>
      <c r="AIJ218" s="116"/>
      <c r="AIK218" s="116"/>
      <c r="AIL218" s="116"/>
      <c r="AIM218" s="116"/>
      <c r="AIN218" s="116"/>
      <c r="AIO218" s="116"/>
      <c r="AIP218" s="116"/>
      <c r="AIQ218" s="116"/>
      <c r="AIR218" s="116"/>
      <c r="AIS218" s="116"/>
      <c r="AIT218" s="116"/>
      <c r="AIU218" s="116"/>
      <c r="AIV218" s="116"/>
      <c r="AIW218" s="116"/>
      <c r="AIX218" s="116"/>
      <c r="AIY218" s="116"/>
      <c r="AIZ218" s="116"/>
      <c r="AJA218" s="116"/>
      <c r="AJB218" s="116"/>
      <c r="AJC218" s="116"/>
      <c r="AJD218" s="116"/>
      <c r="AJE218" s="116"/>
      <c r="AJF218" s="116"/>
      <c r="AJG218" s="116"/>
      <c r="AJH218" s="116"/>
      <c r="AJI218" s="116"/>
      <c r="AJJ218" s="116"/>
      <c r="AJK218" s="116"/>
      <c r="AJL218" s="116"/>
      <c r="AJM218" s="116"/>
      <c r="AJN218" s="116"/>
      <c r="AJO218" s="116"/>
      <c r="AJP218" s="116"/>
      <c r="AJQ218" s="116"/>
      <c r="AJR218" s="116"/>
      <c r="AJS218" s="116"/>
      <c r="AJT218" s="116"/>
      <c r="AJU218" s="116"/>
      <c r="AJV218" s="116"/>
      <c r="AJW218" s="116"/>
      <c r="AJX218" s="116"/>
      <c r="AJY218" s="116"/>
      <c r="AJZ218" s="116"/>
      <c r="AKA218" s="116"/>
      <c r="AKB218" s="116"/>
      <c r="AKC218" s="116"/>
      <c r="AKD218" s="116"/>
      <c r="AKE218" s="116"/>
      <c r="AKF218" s="116"/>
      <c r="AKG218" s="116"/>
      <c r="AKH218" s="116"/>
      <c r="AKI218" s="116"/>
      <c r="AKJ218" s="116"/>
      <c r="AKK218" s="116"/>
      <c r="AKL218" s="116"/>
      <c r="AKM218" s="116"/>
      <c r="AKN218" s="116"/>
      <c r="AKO218" s="116"/>
      <c r="AKP218" s="116"/>
      <c r="AKQ218" s="116"/>
      <c r="AKR218" s="116"/>
      <c r="AKS218" s="116"/>
      <c r="AKT218" s="116"/>
      <c r="AKU218" s="116"/>
      <c r="AKV218" s="116"/>
      <c r="AKW218" s="116"/>
      <c r="AKX218" s="116"/>
      <c r="AKY218" s="116"/>
      <c r="AKZ218" s="116"/>
      <c r="ALA218" s="116"/>
      <c r="ALB218" s="116"/>
      <c r="ALC218" s="116"/>
      <c r="ALD218" s="116"/>
      <c r="ALE218" s="116"/>
      <c r="ALF218" s="116"/>
      <c r="ALG218" s="116"/>
      <c r="ALH218" s="116"/>
      <c r="ALI218" s="116"/>
      <c r="ALJ218" s="116"/>
      <c r="ALK218" s="116"/>
      <c r="ALL218" s="116"/>
      <c r="ALM218" s="116"/>
      <c r="ALN218" s="116"/>
      <c r="ALO218" s="116"/>
      <c r="ALP218" s="116"/>
      <c r="ALQ218" s="116"/>
      <c r="ALR218" s="116"/>
      <c r="ALS218" s="116"/>
      <c r="ALT218" s="116"/>
      <c r="ALU218" s="116"/>
      <c r="ALV218" s="116"/>
      <c r="ALW218" s="116"/>
      <c r="ALX218" s="116"/>
      <c r="ALY218" s="116"/>
      <c r="ALZ218" s="116"/>
      <c r="AMA218" s="116"/>
      <c r="AMB218" s="116"/>
      <c r="AMC218" s="116"/>
      <c r="AMD218" s="116"/>
      <c r="AME218" s="116"/>
      <c r="AMF218" s="116"/>
      <c r="AMG218" s="116"/>
      <c r="AMH218" s="116"/>
      <c r="AMI218" s="116"/>
      <c r="AMJ218" s="116"/>
      <c r="AMK218" s="116"/>
      <c r="AML218" s="116"/>
      <c r="AMM218" s="116"/>
      <c r="AMN218" s="116"/>
      <c r="AMO218" s="116"/>
      <c r="AMP218" s="116"/>
      <c r="AMQ218" s="116"/>
      <c r="AMR218" s="116"/>
      <c r="AMS218" s="116"/>
      <c r="AMT218" s="116"/>
      <c r="AMU218" s="116"/>
      <c r="AMV218" s="116"/>
      <c r="AMW218" s="116"/>
      <c r="AMX218" s="116"/>
      <c r="AMY218" s="116"/>
      <c r="AMZ218" s="116"/>
      <c r="ANA218" s="116"/>
      <c r="ANB218" s="116"/>
      <c r="ANC218" s="116"/>
      <c r="AND218" s="116"/>
      <c r="ANE218" s="116"/>
      <c r="ANF218" s="116"/>
      <c r="ANG218" s="116"/>
      <c r="ANH218" s="116"/>
      <c r="ANI218" s="116"/>
      <c r="ANJ218" s="116"/>
      <c r="ANK218" s="116"/>
      <c r="ANL218" s="116"/>
      <c r="ANM218" s="116"/>
      <c r="ANN218" s="116"/>
      <c r="ANO218" s="116"/>
      <c r="ANP218" s="116"/>
      <c r="ANQ218" s="116"/>
      <c r="ANR218" s="116"/>
      <c r="ANS218" s="116"/>
      <c r="ANT218" s="116"/>
      <c r="ANU218" s="116"/>
      <c r="ANV218" s="116"/>
      <c r="ANW218" s="116"/>
      <c r="ANX218" s="116"/>
      <c r="ANY218" s="116"/>
      <c r="ANZ218" s="116"/>
      <c r="AOA218" s="116"/>
      <c r="AOB218" s="116"/>
      <c r="AOC218" s="116"/>
      <c r="AOD218" s="116"/>
      <c r="AOE218" s="116"/>
      <c r="AOF218" s="116"/>
      <c r="AOG218" s="116"/>
      <c r="AOH218" s="116"/>
      <c r="AOI218" s="116"/>
      <c r="AOJ218" s="116"/>
      <c r="AOK218" s="116"/>
      <c r="AOL218" s="116"/>
      <c r="AOM218" s="116"/>
      <c r="AON218" s="116"/>
      <c r="AOO218" s="116"/>
      <c r="AOP218" s="116"/>
      <c r="AOQ218" s="116"/>
      <c r="AOR218" s="116"/>
      <c r="AOS218" s="116"/>
      <c r="AOT218" s="116"/>
      <c r="AOU218" s="116"/>
      <c r="AOV218" s="116"/>
      <c r="AOW218" s="116"/>
      <c r="AOX218" s="116"/>
      <c r="AOY218" s="116"/>
      <c r="AOZ218" s="116"/>
      <c r="APA218" s="116"/>
      <c r="APB218" s="116"/>
      <c r="APC218" s="116"/>
      <c r="APD218" s="116"/>
      <c r="APE218" s="116"/>
      <c r="APF218" s="116"/>
      <c r="APG218" s="116"/>
      <c r="APH218" s="116"/>
      <c r="API218" s="116"/>
      <c r="APJ218" s="116"/>
      <c r="APK218" s="116"/>
      <c r="APL218" s="116"/>
      <c r="APM218" s="116"/>
      <c r="APN218" s="116"/>
      <c r="APO218" s="116"/>
      <c r="APP218" s="116"/>
      <c r="APQ218" s="116"/>
      <c r="APR218" s="116"/>
      <c r="APS218" s="116"/>
      <c r="APT218" s="116"/>
      <c r="APU218" s="116"/>
      <c r="APV218" s="116"/>
      <c r="APW218" s="116"/>
      <c r="APX218" s="116"/>
      <c r="APY218" s="116"/>
      <c r="APZ218" s="116"/>
      <c r="AQA218" s="116"/>
      <c r="AQB218" s="116"/>
      <c r="AQC218" s="116"/>
      <c r="AQD218" s="116"/>
      <c r="AQE218" s="116"/>
      <c r="AQF218" s="116"/>
      <c r="AQG218" s="116"/>
      <c r="AQH218" s="116"/>
      <c r="AQI218" s="116"/>
      <c r="AQJ218" s="116"/>
      <c r="AQK218" s="116"/>
      <c r="AQL218" s="116"/>
      <c r="AQM218" s="116"/>
      <c r="AQN218" s="116"/>
      <c r="AQO218" s="116"/>
      <c r="AQP218" s="116"/>
      <c r="AQQ218" s="116"/>
      <c r="AQR218" s="116"/>
      <c r="AQS218" s="116"/>
      <c r="AQT218" s="116"/>
      <c r="AQU218" s="116"/>
      <c r="AQV218" s="116"/>
      <c r="AQW218" s="116"/>
      <c r="AQX218" s="116"/>
      <c r="AQY218" s="116"/>
      <c r="AQZ218" s="116"/>
      <c r="ARA218" s="116"/>
      <c r="ARB218" s="116"/>
      <c r="ARC218" s="116"/>
      <c r="ARD218" s="116"/>
      <c r="ARE218" s="116"/>
      <c r="ARF218" s="116"/>
      <c r="ARG218" s="116"/>
      <c r="ARH218" s="116"/>
      <c r="ARI218" s="116"/>
      <c r="ARJ218" s="116"/>
      <c r="ARK218" s="116"/>
      <c r="ARL218" s="116"/>
      <c r="ARM218" s="116"/>
      <c r="ARN218" s="116"/>
      <c r="ARO218" s="116"/>
      <c r="ARP218" s="116"/>
      <c r="ARQ218" s="116"/>
      <c r="ARR218" s="116"/>
      <c r="ARS218" s="116"/>
      <c r="ART218" s="116"/>
      <c r="ARU218" s="116"/>
      <c r="ARV218" s="116"/>
      <c r="ARW218" s="116"/>
      <c r="ARX218" s="116"/>
      <c r="ARY218" s="116"/>
      <c r="ARZ218" s="116"/>
      <c r="ASA218" s="116"/>
      <c r="ASB218" s="116"/>
      <c r="ASC218" s="116"/>
      <c r="ASD218" s="116"/>
      <c r="ASE218" s="116"/>
      <c r="ASF218" s="116"/>
      <c r="ASG218" s="116"/>
      <c r="ASH218" s="116"/>
      <c r="ASI218" s="116"/>
      <c r="ASJ218" s="116"/>
      <c r="ASK218" s="116"/>
      <c r="ASL218" s="116"/>
      <c r="ASM218" s="116"/>
      <c r="ASN218" s="116"/>
      <c r="ASO218" s="116"/>
      <c r="ASP218" s="116"/>
      <c r="ASQ218" s="116"/>
      <c r="ASR218" s="116"/>
      <c r="ASS218" s="116"/>
      <c r="AST218" s="116"/>
      <c r="ASU218" s="116"/>
      <c r="ASV218" s="116"/>
      <c r="ASW218" s="116"/>
      <c r="ASX218" s="116"/>
      <c r="ASY218" s="116"/>
      <c r="ASZ218" s="116"/>
      <c r="ATA218" s="116"/>
      <c r="ATB218" s="116"/>
      <c r="ATC218" s="116"/>
      <c r="ATD218" s="116"/>
      <c r="ATE218" s="116"/>
      <c r="ATF218" s="116"/>
      <c r="ATG218" s="116"/>
      <c r="ATH218" s="116"/>
      <c r="ATI218" s="116"/>
      <c r="ATJ218" s="116"/>
      <c r="ATK218" s="116"/>
      <c r="ATL218" s="116"/>
      <c r="ATM218" s="116"/>
      <c r="ATN218" s="116"/>
      <c r="ATO218" s="116"/>
      <c r="ATP218" s="116"/>
      <c r="ATQ218" s="116"/>
      <c r="ATR218" s="116"/>
      <c r="ATS218" s="116"/>
      <c r="ATT218" s="116"/>
      <c r="ATU218" s="116"/>
      <c r="ATV218" s="116"/>
      <c r="ATW218" s="116"/>
      <c r="ATX218" s="116"/>
      <c r="ATY218" s="116"/>
      <c r="ATZ218" s="116"/>
      <c r="AUA218" s="116"/>
      <c r="AUB218" s="116"/>
      <c r="AUC218" s="116"/>
      <c r="AUD218" s="116"/>
      <c r="AUE218" s="116"/>
      <c r="AUF218" s="116"/>
      <c r="AUG218" s="116"/>
      <c r="AUH218" s="116"/>
      <c r="AUI218" s="116"/>
      <c r="AUJ218" s="116"/>
      <c r="AUK218" s="116"/>
      <c r="AUL218" s="116"/>
      <c r="AUM218" s="116"/>
      <c r="AUN218" s="116"/>
      <c r="AUO218" s="116"/>
      <c r="AUP218" s="116"/>
      <c r="AUQ218" s="116"/>
      <c r="AUR218" s="116"/>
      <c r="AUS218" s="116"/>
      <c r="AUT218" s="116"/>
      <c r="AUU218" s="116"/>
      <c r="AUV218" s="116"/>
      <c r="AUW218" s="116"/>
      <c r="AUX218" s="116"/>
      <c r="AUY218" s="116"/>
      <c r="AUZ218" s="116"/>
      <c r="AVA218" s="116"/>
      <c r="AVB218" s="116"/>
      <c r="AVC218" s="116"/>
      <c r="AVD218" s="116"/>
      <c r="AVE218" s="116"/>
      <c r="AVF218" s="116"/>
      <c r="AVG218" s="116"/>
      <c r="AVH218" s="116"/>
      <c r="AVI218" s="116"/>
      <c r="AVJ218" s="116"/>
      <c r="AVK218" s="116"/>
      <c r="AVL218" s="116"/>
      <c r="AVM218" s="116"/>
      <c r="AVN218" s="116"/>
      <c r="AVO218" s="116"/>
      <c r="AVP218" s="116"/>
      <c r="AVQ218" s="116"/>
      <c r="AVR218" s="116"/>
      <c r="AVS218" s="116"/>
      <c r="AVT218" s="116"/>
      <c r="AVU218" s="116"/>
      <c r="AVV218" s="116"/>
      <c r="AVW218" s="116"/>
      <c r="AVX218" s="116"/>
      <c r="AVY218" s="116"/>
      <c r="AVZ218" s="116"/>
      <c r="AWA218" s="116"/>
      <c r="AWB218" s="116"/>
      <c r="AWC218" s="116"/>
      <c r="AWD218" s="116"/>
      <c r="AWE218" s="116"/>
      <c r="AWF218" s="116"/>
      <c r="AWG218" s="116"/>
      <c r="AWH218" s="116"/>
      <c r="AWI218" s="116"/>
      <c r="AWJ218" s="116"/>
      <c r="AWK218" s="116"/>
      <c r="AWL218" s="116"/>
      <c r="AWM218" s="116"/>
      <c r="AWN218" s="116"/>
      <c r="AWO218" s="116"/>
      <c r="AWP218" s="116"/>
      <c r="AWQ218" s="116"/>
      <c r="AWR218" s="116"/>
      <c r="AWS218" s="116"/>
      <c r="AWT218" s="116"/>
      <c r="AWU218" s="116"/>
      <c r="AWV218" s="116"/>
      <c r="AWW218" s="116"/>
      <c r="AWX218" s="116"/>
      <c r="AWY218" s="116"/>
      <c r="AWZ218" s="116"/>
      <c r="AXA218" s="116"/>
      <c r="AXB218" s="116"/>
      <c r="AXC218" s="116"/>
      <c r="AXD218" s="116"/>
      <c r="AXE218" s="116"/>
      <c r="AXF218" s="116"/>
      <c r="AXG218" s="116"/>
      <c r="AXH218" s="116"/>
      <c r="AXI218" s="116"/>
      <c r="AXJ218" s="116"/>
      <c r="AXK218" s="116"/>
      <c r="AXL218" s="116"/>
      <c r="AXM218" s="116"/>
      <c r="AXN218" s="116"/>
      <c r="AXO218" s="116"/>
      <c r="AXP218" s="116"/>
      <c r="AXQ218" s="116"/>
      <c r="AXR218" s="116"/>
      <c r="AXS218" s="116"/>
      <c r="AXT218" s="116"/>
      <c r="AXU218" s="116"/>
      <c r="AXV218" s="116"/>
      <c r="AXW218" s="116"/>
      <c r="AXX218" s="116"/>
      <c r="AXY218" s="116"/>
      <c r="AXZ218" s="116"/>
      <c r="AYA218" s="116"/>
      <c r="AYB218" s="116"/>
      <c r="AYC218" s="116"/>
      <c r="AYD218" s="116"/>
      <c r="AYE218" s="116"/>
      <c r="AYF218" s="116"/>
      <c r="AYG218" s="116"/>
      <c r="AYH218" s="116"/>
      <c r="AYI218" s="116"/>
      <c r="AYJ218" s="116"/>
      <c r="AYK218" s="116"/>
      <c r="AYL218" s="116"/>
      <c r="AYM218" s="116"/>
      <c r="AYN218" s="116"/>
      <c r="AYO218" s="116"/>
      <c r="AYP218" s="116"/>
      <c r="AYQ218" s="116"/>
      <c r="AYR218" s="116"/>
      <c r="AYS218" s="116"/>
      <c r="AYT218" s="116"/>
      <c r="AYU218" s="116"/>
      <c r="AYV218" s="116"/>
      <c r="AYW218" s="116"/>
      <c r="AYX218" s="116"/>
      <c r="AYY218" s="116"/>
      <c r="AYZ218" s="116"/>
      <c r="AZA218" s="116"/>
      <c r="AZB218" s="116"/>
      <c r="AZC218" s="116"/>
      <c r="AZD218" s="116"/>
      <c r="AZE218" s="116"/>
      <c r="AZF218" s="116"/>
      <c r="AZG218" s="116"/>
      <c r="AZH218" s="116"/>
      <c r="AZI218" s="116"/>
      <c r="AZJ218" s="116"/>
      <c r="AZK218" s="116"/>
      <c r="AZL218" s="116"/>
      <c r="AZM218" s="116"/>
      <c r="AZN218" s="116"/>
      <c r="AZO218" s="116"/>
      <c r="AZP218" s="116"/>
      <c r="AZQ218" s="116"/>
      <c r="AZR218" s="116"/>
      <c r="AZS218" s="116"/>
      <c r="AZT218" s="116"/>
      <c r="AZU218" s="116"/>
      <c r="AZV218" s="116"/>
      <c r="AZW218" s="116"/>
      <c r="AZX218" s="116"/>
      <c r="AZY218" s="116"/>
      <c r="AZZ218" s="116"/>
      <c r="BAA218" s="116"/>
      <c r="BAB218" s="116"/>
      <c r="BAC218" s="116"/>
      <c r="BAD218" s="116"/>
      <c r="BAE218" s="116"/>
      <c r="BAF218" s="116"/>
      <c r="BAG218" s="116"/>
      <c r="BAH218" s="116"/>
      <c r="BAI218" s="116"/>
      <c r="BAJ218" s="116"/>
      <c r="BAK218" s="116"/>
      <c r="BAL218" s="116"/>
      <c r="BAM218" s="116"/>
      <c r="BAN218" s="116"/>
      <c r="BAO218" s="116"/>
      <c r="BAP218" s="116"/>
      <c r="BAQ218" s="116"/>
      <c r="BAR218" s="116"/>
      <c r="BAS218" s="116"/>
      <c r="BAT218" s="116"/>
      <c r="BAU218" s="116"/>
      <c r="BAV218" s="116"/>
      <c r="BAW218" s="116"/>
      <c r="BAX218" s="116"/>
      <c r="BAY218" s="116"/>
      <c r="BAZ218" s="116"/>
      <c r="BBA218" s="116"/>
      <c r="BBB218" s="116"/>
      <c r="BBC218" s="116"/>
      <c r="BBD218" s="116"/>
      <c r="BBE218" s="116"/>
      <c r="BBF218" s="116"/>
      <c r="BBG218" s="116"/>
      <c r="BBH218" s="116"/>
      <c r="BBI218" s="116"/>
      <c r="BBJ218" s="116"/>
      <c r="BBK218" s="116"/>
      <c r="BBL218" s="116"/>
      <c r="BBM218" s="116"/>
      <c r="BBN218" s="116"/>
      <c r="BBO218" s="116"/>
      <c r="BBP218" s="116"/>
      <c r="BBQ218" s="116"/>
      <c r="BBR218" s="116"/>
      <c r="BBS218" s="116"/>
      <c r="BBT218" s="116"/>
      <c r="BBU218" s="116"/>
      <c r="BBV218" s="116"/>
      <c r="BBW218" s="116"/>
      <c r="BBX218" s="116"/>
      <c r="BBY218" s="116"/>
      <c r="BBZ218" s="116"/>
      <c r="BCA218" s="116"/>
      <c r="BCB218" s="116"/>
      <c r="BCC218" s="116"/>
      <c r="BCD218" s="116"/>
      <c r="BCE218" s="116"/>
      <c r="BCF218" s="116"/>
      <c r="BCG218" s="116"/>
      <c r="BCH218" s="116"/>
      <c r="BCI218" s="116"/>
      <c r="BCJ218" s="116"/>
      <c r="BCK218" s="116"/>
      <c r="BCL218" s="116"/>
      <c r="BCM218" s="116"/>
      <c r="BCN218" s="116"/>
      <c r="BCO218" s="116"/>
      <c r="BCP218" s="116"/>
      <c r="BCQ218" s="116"/>
      <c r="BCR218" s="116"/>
      <c r="BCS218" s="116"/>
      <c r="BCT218" s="116"/>
      <c r="BCU218" s="116"/>
      <c r="BCV218" s="116"/>
      <c r="BCW218" s="116"/>
      <c r="BCX218" s="116"/>
      <c r="BCY218" s="116"/>
      <c r="BCZ218" s="116"/>
      <c r="BDA218" s="116"/>
      <c r="BDB218" s="116"/>
      <c r="BDC218" s="116"/>
      <c r="BDD218" s="116"/>
      <c r="BDE218" s="116"/>
      <c r="BDF218" s="116"/>
      <c r="BDG218" s="116"/>
      <c r="BDH218" s="116"/>
      <c r="BDI218" s="116"/>
      <c r="BDJ218" s="116"/>
      <c r="BDK218" s="116"/>
      <c r="BDL218" s="116"/>
      <c r="BDM218" s="116"/>
      <c r="BDN218" s="116"/>
      <c r="BDO218" s="116"/>
      <c r="BDP218" s="116"/>
      <c r="BDQ218" s="116"/>
      <c r="BDR218" s="116"/>
      <c r="BDS218" s="116"/>
      <c r="BDT218" s="116"/>
      <c r="BDU218" s="116"/>
      <c r="BDV218" s="116"/>
      <c r="BDW218" s="116"/>
      <c r="BDX218" s="116"/>
      <c r="BDY218" s="116"/>
      <c r="BDZ218" s="116"/>
      <c r="BEA218" s="116"/>
      <c r="BEB218" s="116"/>
      <c r="BEC218" s="116"/>
      <c r="BED218" s="116"/>
      <c r="BEE218" s="116"/>
      <c r="BEF218" s="116"/>
      <c r="BEG218" s="116"/>
      <c r="BEH218" s="116"/>
      <c r="BEI218" s="116"/>
      <c r="BEJ218" s="116"/>
      <c r="BEK218" s="116"/>
      <c r="BEL218" s="116"/>
      <c r="BEM218" s="116"/>
      <c r="BEN218" s="116"/>
      <c r="BEO218" s="116"/>
      <c r="BEP218" s="116"/>
      <c r="BEQ218" s="116"/>
      <c r="BER218" s="116"/>
      <c r="BES218" s="116"/>
      <c r="BET218" s="116"/>
      <c r="BEU218" s="116"/>
      <c r="BEV218" s="116"/>
      <c r="BEW218" s="116"/>
      <c r="BEX218" s="116"/>
      <c r="BEY218" s="116"/>
      <c r="BEZ218" s="116"/>
      <c r="BFA218" s="116"/>
      <c r="BFB218" s="116"/>
      <c r="BFC218" s="116"/>
      <c r="BFD218" s="116"/>
      <c r="BFE218" s="116"/>
      <c r="BFF218" s="116"/>
      <c r="BFG218" s="116"/>
      <c r="BFH218" s="116"/>
      <c r="BFI218" s="116"/>
      <c r="BFJ218" s="116"/>
      <c r="BFK218" s="116"/>
      <c r="BFL218" s="116"/>
      <c r="BFM218" s="116"/>
      <c r="BFN218" s="116"/>
      <c r="BFO218" s="116"/>
      <c r="BFP218" s="116"/>
      <c r="BFQ218" s="116"/>
      <c r="BFR218" s="116"/>
      <c r="BFS218" s="116"/>
      <c r="BFT218" s="116"/>
      <c r="BFU218" s="116"/>
      <c r="BFV218" s="116"/>
      <c r="BFW218" s="116"/>
      <c r="BFX218" s="116"/>
      <c r="BFY218" s="116"/>
      <c r="BFZ218" s="116"/>
      <c r="BGA218" s="116"/>
      <c r="BGB218" s="116"/>
      <c r="BGC218" s="116"/>
      <c r="BGD218" s="116"/>
      <c r="BGE218" s="116"/>
      <c r="BGF218" s="116"/>
      <c r="BGG218" s="116"/>
      <c r="BGH218" s="116"/>
      <c r="BGI218" s="116"/>
      <c r="BGJ218" s="116"/>
      <c r="BGK218" s="116"/>
      <c r="BGL218" s="116"/>
      <c r="BGM218" s="116"/>
      <c r="BGN218" s="116"/>
      <c r="BGO218" s="116"/>
      <c r="BGP218" s="116"/>
      <c r="BGQ218" s="116"/>
      <c r="BGR218" s="116"/>
      <c r="BGS218" s="116"/>
      <c r="BGT218" s="116"/>
      <c r="BGU218" s="116"/>
      <c r="BGV218" s="116"/>
      <c r="BGW218" s="116"/>
      <c r="BGX218" s="116"/>
      <c r="BGY218" s="116"/>
      <c r="BGZ218" s="116"/>
      <c r="BHA218" s="116"/>
      <c r="BHB218" s="116"/>
      <c r="BHC218" s="116"/>
      <c r="BHD218" s="116"/>
      <c r="BHE218" s="116"/>
      <c r="BHF218" s="116"/>
      <c r="BHG218" s="116"/>
      <c r="BHH218" s="116"/>
      <c r="BHI218" s="116"/>
      <c r="BHJ218" s="116"/>
      <c r="BHK218" s="116"/>
      <c r="BHL218" s="116"/>
      <c r="BHM218" s="116"/>
      <c r="BHN218" s="116"/>
      <c r="BHO218" s="116"/>
      <c r="BHP218" s="116"/>
      <c r="BHQ218" s="116"/>
      <c r="BHR218" s="116"/>
      <c r="BHS218" s="116"/>
      <c r="BHT218" s="116"/>
      <c r="BHU218" s="116"/>
      <c r="BHV218" s="116"/>
      <c r="BHW218" s="116"/>
      <c r="BHX218" s="116"/>
      <c r="BHY218" s="116"/>
      <c r="BHZ218" s="116"/>
      <c r="BIA218" s="116"/>
      <c r="BIB218" s="116"/>
      <c r="BIC218" s="116"/>
      <c r="BID218" s="116"/>
      <c r="BIE218" s="116"/>
      <c r="BIF218" s="116"/>
      <c r="BIG218" s="116"/>
      <c r="BIH218" s="116"/>
      <c r="BII218" s="116"/>
      <c r="BIJ218" s="116"/>
      <c r="BIK218" s="116"/>
      <c r="BIL218" s="116"/>
      <c r="BIM218" s="116"/>
      <c r="BIN218" s="116"/>
      <c r="BIO218" s="116"/>
      <c r="BIP218" s="116"/>
      <c r="BIQ218" s="116"/>
      <c r="BIR218" s="116"/>
      <c r="BIS218" s="116"/>
      <c r="BIT218" s="116"/>
      <c r="BIU218" s="116"/>
      <c r="BIV218" s="116"/>
      <c r="BIW218" s="116"/>
      <c r="BIX218" s="116"/>
      <c r="BIY218" s="116"/>
      <c r="BIZ218" s="116"/>
      <c r="BJA218" s="116"/>
      <c r="BJB218" s="116"/>
      <c r="BJC218" s="116"/>
      <c r="BJD218" s="116"/>
      <c r="BJE218" s="116"/>
      <c r="BJF218" s="116"/>
      <c r="BJG218" s="116"/>
      <c r="BJH218" s="116"/>
      <c r="BJI218" s="116"/>
      <c r="BJJ218" s="116"/>
      <c r="BJK218" s="116"/>
      <c r="BJL218" s="116"/>
      <c r="BJM218" s="116"/>
      <c r="BJN218" s="116"/>
      <c r="BJO218" s="116"/>
      <c r="BJP218" s="116"/>
      <c r="BJQ218" s="116"/>
      <c r="BJR218" s="116"/>
      <c r="BJS218" s="116"/>
      <c r="BJT218" s="116"/>
      <c r="BJU218" s="116"/>
      <c r="BJV218" s="116"/>
      <c r="BJW218" s="116"/>
      <c r="BJX218" s="116"/>
      <c r="BJY218" s="116"/>
      <c r="BJZ218" s="116"/>
      <c r="BKA218" s="116"/>
      <c r="BKB218" s="116"/>
      <c r="BKC218" s="116"/>
      <c r="BKD218" s="116"/>
      <c r="BKE218" s="116"/>
      <c r="BKF218" s="116"/>
      <c r="BKG218" s="116"/>
      <c r="BKH218" s="116"/>
      <c r="BKI218" s="116"/>
      <c r="BKJ218" s="116"/>
      <c r="BKK218" s="116"/>
      <c r="BKL218" s="116"/>
      <c r="BKM218" s="116"/>
      <c r="BKN218" s="116"/>
      <c r="BKO218" s="116"/>
      <c r="BKP218" s="116"/>
      <c r="BKQ218" s="116"/>
      <c r="BKR218" s="116"/>
      <c r="BKS218" s="116"/>
      <c r="BKT218" s="116"/>
      <c r="BKU218" s="116"/>
      <c r="BKV218" s="116"/>
      <c r="BKW218" s="116"/>
      <c r="BKX218" s="116"/>
      <c r="BKY218" s="116"/>
      <c r="BKZ218" s="116"/>
      <c r="BLA218" s="116"/>
      <c r="BLB218" s="116"/>
      <c r="BLC218" s="116"/>
      <c r="BLD218" s="116"/>
      <c r="BLE218" s="116"/>
      <c r="BLF218" s="116"/>
      <c r="BLG218" s="116"/>
      <c r="BLH218" s="116"/>
      <c r="BLI218" s="116"/>
      <c r="BLJ218" s="116"/>
      <c r="BLK218" s="116"/>
      <c r="BLL218" s="116"/>
      <c r="BLM218" s="116"/>
      <c r="BLN218" s="116"/>
      <c r="BLO218" s="116"/>
      <c r="BLP218" s="116"/>
      <c r="BLQ218" s="116"/>
      <c r="BLR218" s="116"/>
      <c r="BLS218" s="116"/>
      <c r="BLT218" s="116"/>
      <c r="BLU218" s="116"/>
      <c r="BLV218" s="116"/>
      <c r="BLW218" s="116"/>
      <c r="BLX218" s="116"/>
      <c r="BLY218" s="116"/>
      <c r="BLZ218" s="116"/>
      <c r="BMA218" s="116"/>
      <c r="BMB218" s="116"/>
      <c r="BMC218" s="116"/>
      <c r="BMD218" s="116"/>
      <c r="BME218" s="116"/>
      <c r="BMF218" s="116"/>
      <c r="BMG218" s="116"/>
      <c r="BMH218" s="116"/>
      <c r="BMI218" s="116"/>
      <c r="BMJ218" s="116"/>
      <c r="BMK218" s="116"/>
      <c r="BML218" s="116"/>
      <c r="BMM218" s="116"/>
      <c r="BMN218" s="116"/>
      <c r="BMO218" s="116"/>
      <c r="BMP218" s="116"/>
      <c r="BMQ218" s="116"/>
      <c r="BMR218" s="116"/>
      <c r="BMS218" s="116"/>
      <c r="BMT218" s="116"/>
      <c r="BMU218" s="116"/>
      <c r="BMV218" s="116"/>
      <c r="BMW218" s="116"/>
      <c r="BMX218" s="116"/>
      <c r="BMY218" s="116"/>
      <c r="BMZ218" s="116"/>
      <c r="BNA218" s="116"/>
      <c r="BNB218" s="116"/>
      <c r="BNC218" s="116"/>
      <c r="BND218" s="116"/>
      <c r="BNE218" s="116"/>
      <c r="BNF218" s="116"/>
      <c r="BNG218" s="116"/>
      <c r="BNH218" s="116"/>
      <c r="BNI218" s="116"/>
      <c r="BNJ218" s="116"/>
      <c r="BNK218" s="116"/>
      <c r="BNL218" s="116"/>
      <c r="BNM218" s="116"/>
      <c r="BNN218" s="116"/>
      <c r="BNO218" s="116"/>
      <c r="BNP218" s="116"/>
      <c r="BNQ218" s="116"/>
      <c r="BNR218" s="116"/>
      <c r="BNS218" s="116"/>
      <c r="BNT218" s="116"/>
      <c r="BNU218" s="116"/>
      <c r="BNV218" s="116"/>
      <c r="BNW218" s="116"/>
      <c r="BNX218" s="116"/>
      <c r="BNY218" s="116"/>
      <c r="BNZ218" s="116"/>
      <c r="BOA218" s="116"/>
      <c r="BOB218" s="116"/>
      <c r="BOC218" s="116"/>
      <c r="BOD218" s="116"/>
      <c r="BOE218" s="116"/>
      <c r="BOF218" s="116"/>
      <c r="BOG218" s="116"/>
      <c r="BOH218" s="116"/>
      <c r="BOI218" s="116"/>
      <c r="BOJ218" s="116"/>
      <c r="BOK218" s="116"/>
      <c r="BOL218" s="116"/>
      <c r="BOM218" s="116"/>
      <c r="BON218" s="116"/>
      <c r="BOO218" s="116"/>
      <c r="BOP218" s="116"/>
      <c r="BOQ218" s="116"/>
      <c r="BOR218" s="116"/>
      <c r="BOS218" s="116"/>
      <c r="BOT218" s="116"/>
      <c r="BOU218" s="116"/>
      <c r="BOV218" s="116"/>
      <c r="BOW218" s="116"/>
      <c r="BOX218" s="116"/>
      <c r="BOY218" s="116"/>
      <c r="BOZ218" s="116"/>
      <c r="BPA218" s="116"/>
      <c r="BPB218" s="116"/>
      <c r="BPC218" s="116"/>
      <c r="BPD218" s="116"/>
      <c r="BPE218" s="116"/>
      <c r="BPF218" s="116"/>
      <c r="BPG218" s="116"/>
      <c r="BPH218" s="116"/>
      <c r="BPI218" s="116"/>
      <c r="BPJ218" s="116"/>
      <c r="BPK218" s="116"/>
      <c r="BPL218" s="116"/>
      <c r="BPM218" s="116"/>
      <c r="BPN218" s="116"/>
      <c r="BPO218" s="116"/>
      <c r="BPP218" s="116"/>
      <c r="BPQ218" s="116"/>
      <c r="BPR218" s="116"/>
      <c r="BPS218" s="116"/>
      <c r="BPT218" s="116"/>
      <c r="BPU218" s="116"/>
      <c r="BPV218" s="116"/>
      <c r="BPW218" s="116"/>
      <c r="BPX218" s="116"/>
      <c r="BPY218" s="116"/>
      <c r="BPZ218" s="116"/>
      <c r="BQA218" s="116"/>
      <c r="BQB218" s="116"/>
      <c r="BQC218" s="116"/>
      <c r="BQD218" s="116"/>
      <c r="BQE218" s="116"/>
      <c r="BQF218" s="116"/>
      <c r="BQG218" s="116"/>
      <c r="BQH218" s="116"/>
      <c r="BQI218" s="116"/>
      <c r="BQJ218" s="116"/>
      <c r="BQK218" s="116"/>
      <c r="BQL218" s="116"/>
      <c r="BQM218" s="116"/>
      <c r="BQN218" s="116"/>
      <c r="BQO218" s="116"/>
      <c r="BQP218" s="116"/>
      <c r="BQQ218" s="116"/>
      <c r="BQR218" s="116"/>
      <c r="BQS218" s="116"/>
      <c r="BQT218" s="116"/>
      <c r="BQU218" s="116"/>
      <c r="BQV218" s="116"/>
      <c r="BQW218" s="116"/>
      <c r="BQX218" s="116"/>
      <c r="BQY218" s="116"/>
      <c r="BQZ218" s="116"/>
      <c r="BRA218" s="116"/>
      <c r="BRB218" s="116"/>
      <c r="BRC218" s="116"/>
      <c r="BRD218" s="116"/>
      <c r="BRE218" s="116"/>
      <c r="BRF218" s="116"/>
      <c r="BRG218" s="116"/>
      <c r="BRH218" s="116"/>
      <c r="BRI218" s="116"/>
      <c r="BRJ218" s="116"/>
      <c r="BRK218" s="116"/>
      <c r="BRL218" s="116"/>
      <c r="BRM218" s="116"/>
      <c r="BRN218" s="116"/>
      <c r="BRO218" s="116"/>
      <c r="BRP218" s="116"/>
      <c r="BRQ218" s="116"/>
      <c r="BRR218" s="116"/>
      <c r="BRS218" s="116"/>
      <c r="BRT218" s="116"/>
      <c r="BRU218" s="116"/>
      <c r="BRV218" s="116"/>
      <c r="BRW218" s="116"/>
      <c r="BRX218" s="116"/>
      <c r="BRY218" s="116"/>
      <c r="BRZ218" s="116"/>
      <c r="BSA218" s="116"/>
      <c r="BSB218" s="116"/>
      <c r="BSC218" s="116"/>
      <c r="BSD218" s="116"/>
      <c r="BSE218" s="116"/>
      <c r="BSF218" s="116"/>
      <c r="BSG218" s="116"/>
      <c r="BSH218" s="116"/>
      <c r="BSI218" s="116"/>
      <c r="BSJ218" s="116"/>
      <c r="BSK218" s="116"/>
      <c r="BSL218" s="116"/>
      <c r="BSM218" s="116"/>
      <c r="BSN218" s="116"/>
      <c r="BSO218" s="116"/>
      <c r="BSP218" s="116"/>
      <c r="BSQ218" s="116"/>
      <c r="BSR218" s="116"/>
      <c r="BSS218" s="116"/>
      <c r="BST218" s="116"/>
      <c r="BSU218" s="116"/>
      <c r="BSV218" s="116"/>
      <c r="BSW218" s="116"/>
      <c r="BSX218" s="116"/>
      <c r="BSY218" s="116"/>
      <c r="BSZ218" s="116"/>
      <c r="BTA218" s="116"/>
      <c r="BTB218" s="116"/>
      <c r="BTC218" s="116"/>
      <c r="BTD218" s="116"/>
      <c r="BTE218" s="116"/>
      <c r="BTF218" s="116"/>
      <c r="BTG218" s="116"/>
      <c r="BTH218" s="116"/>
      <c r="BTI218" s="116"/>
      <c r="BTJ218" s="116"/>
      <c r="BTK218" s="116"/>
      <c r="BTL218" s="116"/>
      <c r="BTM218" s="116"/>
      <c r="BTN218" s="116"/>
      <c r="BTO218" s="116"/>
      <c r="BTP218" s="116"/>
      <c r="BTQ218" s="116"/>
      <c r="BTR218" s="116"/>
      <c r="BTS218" s="116"/>
      <c r="BTT218" s="116"/>
      <c r="BTU218" s="116"/>
      <c r="BTV218" s="116"/>
      <c r="BTW218" s="116"/>
      <c r="BTX218" s="116"/>
      <c r="BTY218" s="116"/>
      <c r="BTZ218" s="116"/>
      <c r="BUA218" s="116"/>
      <c r="BUB218" s="116"/>
      <c r="BUC218" s="116"/>
      <c r="BUD218" s="116"/>
      <c r="BUE218" s="116"/>
      <c r="BUF218" s="116"/>
      <c r="BUG218" s="116"/>
      <c r="BUH218" s="116"/>
      <c r="BUI218" s="116"/>
      <c r="BUJ218" s="116"/>
      <c r="BUK218" s="116"/>
      <c r="BUL218" s="116"/>
      <c r="BUM218" s="116"/>
      <c r="BUN218" s="116"/>
      <c r="BUO218" s="116"/>
      <c r="BUP218" s="116"/>
      <c r="BUQ218" s="116"/>
      <c r="BUR218" s="116"/>
      <c r="BUS218" s="116"/>
      <c r="BUT218" s="116"/>
      <c r="BUU218" s="116"/>
      <c r="BUV218" s="116"/>
      <c r="BUW218" s="116"/>
      <c r="BUX218" s="116"/>
      <c r="BUY218" s="116"/>
      <c r="BUZ218" s="116"/>
      <c r="BVA218" s="116"/>
      <c r="BVB218" s="116"/>
      <c r="BVC218" s="116"/>
      <c r="BVD218" s="116"/>
      <c r="BVE218" s="116"/>
      <c r="BVF218" s="116"/>
      <c r="BVG218" s="116"/>
      <c r="BVH218" s="116"/>
      <c r="BVI218" s="116"/>
      <c r="BVJ218" s="116"/>
      <c r="BVK218" s="116"/>
      <c r="BVL218" s="116"/>
      <c r="BVM218" s="116"/>
      <c r="BVN218" s="116"/>
      <c r="BVO218" s="116"/>
      <c r="BVP218" s="116"/>
      <c r="BVQ218" s="116"/>
      <c r="BVR218" s="116"/>
      <c r="BVS218" s="116"/>
      <c r="BVT218" s="116"/>
      <c r="BVU218" s="116"/>
      <c r="BVV218" s="116"/>
      <c r="BVW218" s="116"/>
      <c r="BVX218" s="116"/>
      <c r="BVY218" s="116"/>
      <c r="BVZ218" s="116"/>
      <c r="BWA218" s="116"/>
      <c r="BWB218" s="116"/>
      <c r="BWC218" s="116"/>
      <c r="BWD218" s="116"/>
      <c r="BWE218" s="116"/>
      <c r="BWF218" s="116"/>
      <c r="BWG218" s="116"/>
      <c r="BWH218" s="116"/>
      <c r="BWI218" s="116"/>
      <c r="BWJ218" s="116"/>
      <c r="BWK218" s="116"/>
      <c r="BWL218" s="116"/>
      <c r="BWM218" s="116"/>
      <c r="BWN218" s="116"/>
      <c r="BWO218" s="116"/>
      <c r="BWP218" s="116"/>
      <c r="BWQ218" s="116"/>
      <c r="BWR218" s="116"/>
      <c r="BWS218" s="116"/>
      <c r="BWT218" s="116"/>
      <c r="BWU218" s="116"/>
      <c r="BWV218" s="116"/>
      <c r="BWW218" s="116"/>
      <c r="BWX218" s="116"/>
      <c r="BWY218" s="116"/>
      <c r="BWZ218" s="116"/>
      <c r="BXA218" s="116"/>
      <c r="BXB218" s="116"/>
      <c r="BXC218" s="116"/>
      <c r="BXD218" s="116"/>
      <c r="BXE218" s="116"/>
      <c r="BXF218" s="116"/>
      <c r="BXG218" s="116"/>
      <c r="BXH218" s="116"/>
      <c r="BXI218" s="116"/>
      <c r="BXJ218" s="116"/>
      <c r="BXK218" s="116"/>
      <c r="BXL218" s="116"/>
      <c r="BXM218" s="116"/>
      <c r="BXN218" s="116"/>
      <c r="BXO218" s="116"/>
      <c r="BXP218" s="116"/>
      <c r="BXQ218" s="116"/>
      <c r="BXR218" s="116"/>
      <c r="BXS218" s="116"/>
      <c r="BXT218" s="116"/>
      <c r="BXU218" s="116"/>
      <c r="BXV218" s="116"/>
      <c r="BXW218" s="116"/>
      <c r="BXX218" s="116"/>
      <c r="BXY218" s="116"/>
      <c r="BXZ218" s="116"/>
      <c r="BYA218" s="116"/>
      <c r="BYB218" s="116"/>
      <c r="BYC218" s="116"/>
      <c r="BYD218" s="116"/>
      <c r="BYE218" s="116"/>
      <c r="BYF218" s="116"/>
      <c r="BYG218" s="116"/>
      <c r="BYH218" s="116"/>
      <c r="BYI218" s="116"/>
      <c r="BYJ218" s="116"/>
      <c r="BYK218" s="116"/>
      <c r="BYL218" s="116"/>
      <c r="BYM218" s="116"/>
      <c r="BYN218" s="116"/>
      <c r="BYO218" s="116"/>
      <c r="BYP218" s="116"/>
      <c r="BYQ218" s="116"/>
      <c r="BYR218" s="116"/>
      <c r="BYS218" s="116"/>
      <c r="BYT218" s="116"/>
      <c r="BYU218" s="116"/>
      <c r="BYV218" s="116"/>
      <c r="BYW218" s="116"/>
      <c r="BYX218" s="116"/>
      <c r="BYY218" s="116"/>
      <c r="BYZ218" s="116"/>
      <c r="BZA218" s="116"/>
      <c r="BZB218" s="116"/>
      <c r="BZC218" s="116"/>
      <c r="BZD218" s="116"/>
      <c r="BZE218" s="116"/>
      <c r="BZF218" s="116"/>
      <c r="BZG218" s="116"/>
      <c r="BZH218" s="116"/>
      <c r="BZI218" s="116"/>
      <c r="BZJ218" s="116"/>
      <c r="BZK218" s="116"/>
      <c r="BZL218" s="116"/>
      <c r="BZM218" s="116"/>
      <c r="BZN218" s="116"/>
      <c r="BZO218" s="116"/>
      <c r="BZP218" s="116"/>
      <c r="BZQ218" s="116"/>
      <c r="BZR218" s="116"/>
      <c r="BZS218" s="116"/>
      <c r="BZT218" s="116"/>
      <c r="BZU218" s="116"/>
      <c r="BZV218" s="116"/>
      <c r="BZW218" s="116"/>
      <c r="BZX218" s="116"/>
      <c r="BZY218" s="116"/>
      <c r="BZZ218" s="116"/>
      <c r="CAA218" s="116"/>
      <c r="CAB218" s="116"/>
      <c r="CAC218" s="116"/>
      <c r="CAD218" s="116"/>
      <c r="CAE218" s="116"/>
      <c r="CAF218" s="116"/>
      <c r="CAG218" s="116"/>
      <c r="CAH218" s="116"/>
      <c r="CAI218" s="116"/>
      <c r="CAJ218" s="116"/>
      <c r="CAK218" s="116"/>
      <c r="CAL218" s="116"/>
      <c r="CAM218" s="116"/>
      <c r="CAN218" s="116"/>
      <c r="CAO218" s="116"/>
      <c r="CAP218" s="116"/>
      <c r="CAQ218" s="116"/>
      <c r="CAR218" s="116"/>
      <c r="CAS218" s="116"/>
      <c r="CAT218" s="116"/>
      <c r="CAU218" s="116"/>
      <c r="CAV218" s="116"/>
      <c r="CAW218" s="116"/>
      <c r="CAX218" s="116"/>
      <c r="CAY218" s="116"/>
      <c r="CAZ218" s="116"/>
      <c r="CBA218" s="116"/>
      <c r="CBB218" s="116"/>
      <c r="CBC218" s="116"/>
      <c r="CBD218" s="116"/>
      <c r="CBE218" s="116"/>
      <c r="CBF218" s="116"/>
      <c r="CBG218" s="116"/>
      <c r="CBH218" s="116"/>
      <c r="CBI218" s="116"/>
      <c r="CBJ218" s="116"/>
      <c r="CBK218" s="116"/>
      <c r="CBL218" s="116"/>
      <c r="CBM218" s="116"/>
      <c r="CBN218" s="116"/>
      <c r="CBO218" s="116"/>
      <c r="CBP218" s="116"/>
      <c r="CBQ218" s="116"/>
      <c r="CBR218" s="116"/>
      <c r="CBS218" s="116"/>
      <c r="CBT218" s="116"/>
      <c r="CBU218" s="116"/>
      <c r="CBV218" s="116"/>
      <c r="CBW218" s="116"/>
      <c r="CBX218" s="116"/>
      <c r="CBY218" s="116"/>
      <c r="CBZ218" s="116"/>
      <c r="CCA218" s="116"/>
      <c r="CCB218" s="116"/>
      <c r="CCC218" s="116"/>
      <c r="CCD218" s="116"/>
      <c r="CCE218" s="116"/>
      <c r="CCF218" s="116"/>
      <c r="CCG218" s="116"/>
      <c r="CCH218" s="116"/>
      <c r="CCI218" s="116"/>
      <c r="CCJ218" s="116"/>
      <c r="CCK218" s="116"/>
      <c r="CCL218" s="116"/>
      <c r="CCM218" s="116"/>
      <c r="CCN218" s="116"/>
      <c r="CCO218" s="116"/>
      <c r="CCP218" s="116"/>
      <c r="CCQ218" s="116"/>
      <c r="CCR218" s="116"/>
      <c r="CCS218" s="116"/>
      <c r="CCT218" s="116"/>
      <c r="CCU218" s="116"/>
      <c r="CCV218" s="116"/>
      <c r="CCW218" s="116"/>
      <c r="CCX218" s="116"/>
      <c r="CCY218" s="116"/>
      <c r="CCZ218" s="116"/>
      <c r="CDA218" s="116"/>
      <c r="CDB218" s="116"/>
      <c r="CDC218" s="116"/>
      <c r="CDD218" s="116"/>
      <c r="CDE218" s="116"/>
      <c r="CDF218" s="116"/>
      <c r="CDG218" s="116"/>
      <c r="CDH218" s="116"/>
      <c r="CDI218" s="116"/>
      <c r="CDJ218" s="116"/>
      <c r="CDK218" s="116"/>
      <c r="CDL218" s="116"/>
      <c r="CDM218" s="116"/>
      <c r="CDN218" s="116"/>
      <c r="CDO218" s="116"/>
      <c r="CDP218" s="116"/>
      <c r="CDQ218" s="116"/>
      <c r="CDR218" s="116"/>
      <c r="CDS218" s="116"/>
      <c r="CDT218" s="116"/>
      <c r="CDU218" s="116"/>
      <c r="CDV218" s="116"/>
      <c r="CDW218" s="116"/>
      <c r="CDX218" s="116"/>
      <c r="CDY218" s="116"/>
      <c r="CDZ218" s="116"/>
      <c r="CEA218" s="116"/>
      <c r="CEB218" s="116"/>
      <c r="CEC218" s="116"/>
      <c r="CED218" s="116"/>
      <c r="CEE218" s="116"/>
      <c r="CEF218" s="116"/>
      <c r="CEG218" s="116"/>
      <c r="CEH218" s="116"/>
      <c r="CEI218" s="116"/>
      <c r="CEJ218" s="116"/>
      <c r="CEK218" s="116"/>
      <c r="CEL218" s="116"/>
      <c r="CEM218" s="116"/>
      <c r="CEN218" s="116"/>
      <c r="CEO218" s="116"/>
      <c r="CEP218" s="116"/>
      <c r="CEQ218" s="116"/>
      <c r="CER218" s="116"/>
      <c r="CES218" s="116"/>
      <c r="CET218" s="116"/>
      <c r="CEU218" s="116"/>
      <c r="CEV218" s="116"/>
      <c r="CEW218" s="116"/>
      <c r="CEX218" s="116"/>
      <c r="CEY218" s="116"/>
      <c r="CEZ218" s="116"/>
      <c r="CFA218" s="116"/>
      <c r="CFB218" s="116"/>
      <c r="CFC218" s="116"/>
      <c r="CFD218" s="116"/>
      <c r="CFE218" s="116"/>
      <c r="CFF218" s="116"/>
      <c r="CFG218" s="116"/>
      <c r="CFH218" s="116"/>
      <c r="CFI218" s="116"/>
      <c r="CFJ218" s="116"/>
      <c r="CFK218" s="116"/>
      <c r="CFL218" s="116"/>
      <c r="CFM218" s="116"/>
      <c r="CFN218" s="116"/>
      <c r="CFO218" s="116"/>
      <c r="CFP218" s="116"/>
      <c r="CFQ218" s="116"/>
      <c r="CFR218" s="116"/>
      <c r="CFS218" s="116"/>
      <c r="CFT218" s="116"/>
      <c r="CFU218" s="116"/>
      <c r="CFV218" s="116"/>
      <c r="CFW218" s="116"/>
      <c r="CFX218" s="116"/>
      <c r="CFY218" s="116"/>
      <c r="CFZ218" s="116"/>
      <c r="CGA218" s="116"/>
      <c r="CGB218" s="116"/>
      <c r="CGC218" s="116"/>
      <c r="CGD218" s="116"/>
      <c r="CGE218" s="116"/>
      <c r="CGF218" s="116"/>
      <c r="CGG218" s="116"/>
      <c r="CGH218" s="116"/>
      <c r="CGI218" s="116"/>
      <c r="CGJ218" s="116"/>
      <c r="CGK218" s="116"/>
      <c r="CGL218" s="116"/>
      <c r="CGM218" s="116"/>
      <c r="CGN218" s="116"/>
      <c r="CGO218" s="116"/>
      <c r="CGP218" s="116"/>
      <c r="CGQ218" s="116"/>
      <c r="CGR218" s="116"/>
      <c r="CGS218" s="116"/>
      <c r="CGT218" s="116"/>
      <c r="CGU218" s="116"/>
      <c r="CGV218" s="116"/>
      <c r="CGW218" s="116"/>
      <c r="CGX218" s="116"/>
      <c r="CGY218" s="116"/>
      <c r="CGZ218" s="116"/>
      <c r="CHA218" s="116"/>
      <c r="CHB218" s="116"/>
      <c r="CHC218" s="116"/>
      <c r="CHD218" s="116"/>
      <c r="CHE218" s="116"/>
      <c r="CHF218" s="116"/>
      <c r="CHG218" s="116"/>
      <c r="CHH218" s="116"/>
      <c r="CHI218" s="116"/>
      <c r="CHJ218" s="116"/>
      <c r="CHK218" s="116"/>
      <c r="CHL218" s="116"/>
      <c r="CHM218" s="116"/>
      <c r="CHN218" s="116"/>
      <c r="CHO218" s="116"/>
      <c r="CHP218" s="116"/>
      <c r="CHQ218" s="116"/>
      <c r="CHR218" s="116"/>
      <c r="CHS218" s="116"/>
      <c r="CHT218" s="116"/>
      <c r="CHU218" s="116"/>
      <c r="CHV218" s="116"/>
      <c r="CHW218" s="116"/>
      <c r="CHX218" s="116"/>
      <c r="CHY218" s="116"/>
      <c r="CHZ218" s="116"/>
      <c r="CIA218" s="116"/>
      <c r="CIB218" s="116"/>
      <c r="CIC218" s="116"/>
      <c r="CID218" s="116"/>
      <c r="CIE218" s="116"/>
      <c r="CIF218" s="116"/>
      <c r="CIG218" s="116"/>
      <c r="CIH218" s="116"/>
      <c r="CII218" s="116"/>
      <c r="CIJ218" s="116"/>
      <c r="CIK218" s="116"/>
      <c r="CIL218" s="116"/>
      <c r="CIM218" s="116"/>
      <c r="CIN218" s="116"/>
      <c r="CIO218" s="116"/>
      <c r="CIP218" s="116"/>
      <c r="CIQ218" s="116"/>
      <c r="CIR218" s="116"/>
      <c r="CIS218" s="116"/>
      <c r="CIT218" s="116"/>
      <c r="CIU218" s="116"/>
      <c r="CIV218" s="116"/>
      <c r="CIW218" s="116"/>
      <c r="CIX218" s="116"/>
      <c r="CIY218" s="116"/>
      <c r="CIZ218" s="116"/>
      <c r="CJA218" s="116"/>
      <c r="CJB218" s="116"/>
      <c r="CJC218" s="116"/>
      <c r="CJD218" s="116"/>
      <c r="CJE218" s="116"/>
      <c r="CJF218" s="116"/>
      <c r="CJG218" s="116"/>
      <c r="CJH218" s="116"/>
      <c r="CJI218" s="116"/>
      <c r="CJJ218" s="116"/>
      <c r="CJK218" s="116"/>
      <c r="CJL218" s="116"/>
      <c r="CJM218" s="116"/>
      <c r="CJN218" s="116"/>
      <c r="CJO218" s="116"/>
      <c r="CJP218" s="116"/>
      <c r="CJQ218" s="116"/>
      <c r="CJR218" s="116"/>
      <c r="CJS218" s="116"/>
      <c r="CJT218" s="116"/>
      <c r="CJU218" s="116"/>
      <c r="CJV218" s="116"/>
      <c r="CJW218" s="116"/>
      <c r="CJX218" s="116"/>
      <c r="CJY218" s="116"/>
      <c r="CJZ218" s="116"/>
      <c r="CKA218" s="116"/>
      <c r="CKB218" s="116"/>
      <c r="CKC218" s="116"/>
      <c r="CKD218" s="116"/>
      <c r="CKE218" s="116"/>
      <c r="CKF218" s="116"/>
      <c r="CKG218" s="116"/>
      <c r="CKH218" s="116"/>
      <c r="CKI218" s="116"/>
      <c r="CKJ218" s="116"/>
      <c r="CKK218" s="116"/>
      <c r="CKL218" s="116"/>
      <c r="CKM218" s="116"/>
      <c r="CKN218" s="116"/>
      <c r="CKO218" s="116"/>
      <c r="CKP218" s="116"/>
      <c r="CKQ218" s="116"/>
      <c r="CKR218" s="116"/>
      <c r="CKS218" s="116"/>
      <c r="CKT218" s="116"/>
      <c r="CKU218" s="116"/>
      <c r="CKV218" s="116"/>
      <c r="CKW218" s="116"/>
      <c r="CKX218" s="116"/>
      <c r="CKY218" s="116"/>
      <c r="CKZ218" s="116"/>
      <c r="CLA218" s="116"/>
      <c r="CLB218" s="116"/>
      <c r="CLC218" s="116"/>
      <c r="CLD218" s="116"/>
      <c r="CLE218" s="116"/>
      <c r="CLF218" s="116"/>
      <c r="CLG218" s="116"/>
      <c r="CLH218" s="116"/>
      <c r="CLI218" s="116"/>
      <c r="CLJ218" s="116"/>
      <c r="CLK218" s="116"/>
      <c r="CLL218" s="116"/>
      <c r="CLM218" s="116"/>
      <c r="CLN218" s="116"/>
      <c r="CLO218" s="116"/>
      <c r="CLP218" s="116"/>
      <c r="CLQ218" s="116"/>
      <c r="CLR218" s="116"/>
      <c r="CLS218" s="116"/>
      <c r="CLT218" s="116"/>
      <c r="CLU218" s="116"/>
      <c r="CLV218" s="116"/>
      <c r="CLW218" s="116"/>
      <c r="CLX218" s="116"/>
      <c r="CLY218" s="116"/>
      <c r="CLZ218" s="116"/>
      <c r="CMA218" s="116"/>
      <c r="CMB218" s="116"/>
      <c r="CMC218" s="116"/>
      <c r="CMD218" s="116"/>
      <c r="CME218" s="116"/>
      <c r="CMF218" s="116"/>
      <c r="CMG218" s="116"/>
      <c r="CMH218" s="116"/>
      <c r="CMI218" s="116"/>
      <c r="CMJ218" s="116"/>
      <c r="CMK218" s="116"/>
      <c r="CML218" s="116"/>
      <c r="CMM218" s="116"/>
      <c r="CMN218" s="116"/>
      <c r="CMO218" s="116"/>
      <c r="CMP218" s="116"/>
      <c r="CMQ218" s="116"/>
      <c r="CMR218" s="116"/>
      <c r="CMS218" s="116"/>
      <c r="CMT218" s="116"/>
      <c r="CMU218" s="116"/>
      <c r="CMV218" s="116"/>
      <c r="CMW218" s="116"/>
      <c r="CMX218" s="116"/>
      <c r="CMY218" s="116"/>
      <c r="CMZ218" s="116"/>
      <c r="CNA218" s="116"/>
      <c r="CNB218" s="116"/>
      <c r="CNC218" s="116"/>
      <c r="CND218" s="116"/>
      <c r="CNE218" s="116"/>
      <c r="CNF218" s="116"/>
      <c r="CNG218" s="116"/>
      <c r="CNH218" s="116"/>
      <c r="CNI218" s="116"/>
      <c r="CNJ218" s="116"/>
      <c r="CNK218" s="116"/>
      <c r="CNL218" s="116"/>
      <c r="CNM218" s="116"/>
      <c r="CNN218" s="116"/>
      <c r="CNO218" s="116"/>
      <c r="CNP218" s="116"/>
      <c r="CNQ218" s="116"/>
      <c r="CNR218" s="116"/>
      <c r="CNS218" s="116"/>
      <c r="CNT218" s="116"/>
      <c r="CNU218" s="116"/>
      <c r="CNV218" s="116"/>
      <c r="CNW218" s="116"/>
      <c r="CNX218" s="116"/>
      <c r="CNY218" s="116"/>
      <c r="CNZ218" s="116"/>
      <c r="COA218" s="116"/>
      <c r="COB218" s="116"/>
      <c r="COC218" s="116"/>
      <c r="COD218" s="116"/>
      <c r="COE218" s="116"/>
      <c r="COF218" s="116"/>
      <c r="COG218" s="116"/>
      <c r="COH218" s="116"/>
      <c r="COI218" s="116"/>
      <c r="COJ218" s="116"/>
      <c r="COK218" s="116"/>
      <c r="COL218" s="116"/>
      <c r="COM218" s="116"/>
      <c r="CON218" s="116"/>
      <c r="COO218" s="116"/>
      <c r="COP218" s="116"/>
      <c r="COQ218" s="116"/>
      <c r="COR218" s="116"/>
      <c r="COS218" s="116"/>
      <c r="COT218" s="116"/>
      <c r="COU218" s="116"/>
      <c r="COV218" s="116"/>
      <c r="COW218" s="116"/>
      <c r="COX218" s="116"/>
      <c r="COY218" s="116"/>
      <c r="COZ218" s="116"/>
      <c r="CPA218" s="116"/>
      <c r="CPB218" s="116"/>
      <c r="CPC218" s="116"/>
      <c r="CPD218" s="116"/>
      <c r="CPE218" s="116"/>
      <c r="CPF218" s="116"/>
      <c r="CPG218" s="116"/>
      <c r="CPH218" s="116"/>
      <c r="CPI218" s="116"/>
      <c r="CPJ218" s="116"/>
      <c r="CPK218" s="116"/>
      <c r="CPL218" s="116"/>
      <c r="CPM218" s="116"/>
      <c r="CPN218" s="116"/>
      <c r="CPO218" s="116"/>
      <c r="CPP218" s="116"/>
      <c r="CPQ218" s="116"/>
      <c r="CPR218" s="116"/>
      <c r="CPS218" s="116"/>
      <c r="CPT218" s="116"/>
      <c r="CPU218" s="116"/>
      <c r="CPV218" s="116"/>
      <c r="CPW218" s="116"/>
      <c r="CPX218" s="116"/>
      <c r="CPY218" s="116"/>
      <c r="CPZ218" s="116"/>
      <c r="CQA218" s="116"/>
      <c r="CQB218" s="116"/>
      <c r="CQC218" s="116"/>
      <c r="CQD218" s="116"/>
      <c r="CQE218" s="116"/>
      <c r="CQF218" s="116"/>
      <c r="CQG218" s="116"/>
      <c r="CQH218" s="116"/>
      <c r="CQI218" s="116"/>
      <c r="CQJ218" s="116"/>
      <c r="CQK218" s="116"/>
      <c r="CQL218" s="116"/>
      <c r="CQM218" s="116"/>
      <c r="CQN218" s="116"/>
      <c r="CQO218" s="116"/>
      <c r="CQP218" s="116"/>
      <c r="CQQ218" s="116"/>
      <c r="CQR218" s="116"/>
      <c r="CQS218" s="116"/>
      <c r="CQT218" s="116"/>
      <c r="CQU218" s="116"/>
      <c r="CQV218" s="116"/>
      <c r="CQW218" s="116"/>
      <c r="CQX218" s="116"/>
      <c r="CQY218" s="116"/>
      <c r="CQZ218" s="116"/>
      <c r="CRA218" s="116"/>
      <c r="CRB218" s="116"/>
      <c r="CRC218" s="116"/>
      <c r="CRD218" s="116"/>
      <c r="CRE218" s="116"/>
      <c r="CRF218" s="116"/>
      <c r="CRG218" s="116"/>
      <c r="CRH218" s="116"/>
      <c r="CRI218" s="116"/>
      <c r="CRJ218" s="116"/>
      <c r="CRK218" s="116"/>
      <c r="CRL218" s="116"/>
      <c r="CRM218" s="116"/>
      <c r="CRN218" s="116"/>
      <c r="CRO218" s="116"/>
      <c r="CRP218" s="116"/>
      <c r="CRQ218" s="116"/>
      <c r="CRR218" s="116"/>
      <c r="CRS218" s="116"/>
      <c r="CRT218" s="116"/>
      <c r="CRU218" s="116"/>
      <c r="CRV218" s="116"/>
      <c r="CRW218" s="116"/>
      <c r="CRX218" s="116"/>
      <c r="CRY218" s="116"/>
      <c r="CRZ218" s="116"/>
      <c r="CSA218" s="116"/>
      <c r="CSB218" s="116"/>
      <c r="CSC218" s="116"/>
      <c r="CSD218" s="116"/>
      <c r="CSE218" s="116"/>
      <c r="CSF218" s="116"/>
      <c r="CSG218" s="116"/>
      <c r="CSH218" s="116"/>
      <c r="CSI218" s="116"/>
      <c r="CSJ218" s="116"/>
      <c r="CSK218" s="116"/>
      <c r="CSL218" s="116"/>
      <c r="CSM218" s="116"/>
      <c r="CSN218" s="116"/>
      <c r="CSO218" s="116"/>
      <c r="CSP218" s="116"/>
      <c r="CSQ218" s="116"/>
      <c r="CSR218" s="116"/>
      <c r="CSS218" s="116"/>
      <c r="CST218" s="116"/>
      <c r="CSU218" s="116"/>
      <c r="CSV218" s="116"/>
      <c r="CSW218" s="116"/>
      <c r="CSX218" s="116"/>
      <c r="CSY218" s="116"/>
      <c r="CSZ218" s="116"/>
      <c r="CTA218" s="116"/>
      <c r="CTB218" s="116"/>
      <c r="CTC218" s="116"/>
      <c r="CTD218" s="116"/>
      <c r="CTE218" s="116"/>
      <c r="CTF218" s="116"/>
      <c r="CTG218" s="116"/>
      <c r="CTH218" s="116"/>
      <c r="CTI218" s="116"/>
      <c r="CTJ218" s="116"/>
      <c r="CTK218" s="116"/>
      <c r="CTL218" s="116"/>
      <c r="CTM218" s="116"/>
      <c r="CTN218" s="116"/>
      <c r="CTO218" s="116"/>
      <c r="CTP218" s="116"/>
      <c r="CTQ218" s="116"/>
      <c r="CTR218" s="116"/>
      <c r="CTS218" s="116"/>
      <c r="CTT218" s="116"/>
      <c r="CTU218" s="116"/>
      <c r="CTV218" s="116"/>
      <c r="CTW218" s="116"/>
      <c r="CTX218" s="116"/>
      <c r="CTY218" s="116"/>
      <c r="CTZ218" s="116"/>
      <c r="CUA218" s="116"/>
      <c r="CUB218" s="116"/>
      <c r="CUC218" s="116"/>
      <c r="CUD218" s="116"/>
      <c r="CUE218" s="116"/>
      <c r="CUF218" s="116"/>
      <c r="CUG218" s="116"/>
      <c r="CUH218" s="116"/>
      <c r="CUI218" s="116"/>
      <c r="CUJ218" s="116"/>
      <c r="CUK218" s="116"/>
      <c r="CUL218" s="116"/>
      <c r="CUM218" s="116"/>
      <c r="CUN218" s="116"/>
      <c r="CUO218" s="116"/>
      <c r="CUP218" s="116"/>
      <c r="CUQ218" s="116"/>
      <c r="CUR218" s="116"/>
      <c r="CUS218" s="116"/>
      <c r="CUT218" s="116"/>
      <c r="CUU218" s="116"/>
      <c r="CUV218" s="116"/>
      <c r="CUW218" s="116"/>
      <c r="CUX218" s="116"/>
      <c r="CUY218" s="116"/>
      <c r="CUZ218" s="116"/>
      <c r="CVA218" s="116"/>
      <c r="CVB218" s="116"/>
      <c r="CVC218" s="116"/>
      <c r="CVD218" s="116"/>
      <c r="CVE218" s="116"/>
      <c r="CVF218" s="116"/>
      <c r="CVG218" s="116"/>
      <c r="CVH218" s="116"/>
      <c r="CVI218" s="116"/>
      <c r="CVJ218" s="116"/>
      <c r="CVK218" s="116"/>
      <c r="CVL218" s="116"/>
      <c r="CVM218" s="116"/>
      <c r="CVN218" s="116"/>
      <c r="CVO218" s="116"/>
      <c r="CVP218" s="116"/>
      <c r="CVQ218" s="116"/>
      <c r="CVR218" s="116"/>
      <c r="CVS218" s="116"/>
      <c r="CVT218" s="116"/>
      <c r="CVU218" s="116"/>
      <c r="CVV218" s="116"/>
      <c r="CVW218" s="116"/>
      <c r="CVX218" s="116"/>
      <c r="CVY218" s="116"/>
      <c r="CVZ218" s="116"/>
      <c r="CWA218" s="116"/>
      <c r="CWB218" s="116"/>
      <c r="CWC218" s="116"/>
      <c r="CWD218" s="116"/>
      <c r="CWE218" s="116"/>
      <c r="CWF218" s="116"/>
      <c r="CWG218" s="116"/>
      <c r="CWH218" s="116"/>
      <c r="CWI218" s="116"/>
      <c r="CWJ218" s="116"/>
      <c r="CWK218" s="116"/>
      <c r="CWL218" s="116"/>
      <c r="CWM218" s="116"/>
      <c r="CWN218" s="116"/>
      <c r="CWO218" s="116"/>
      <c r="CWP218" s="116"/>
      <c r="CWQ218" s="116"/>
      <c r="CWR218" s="116"/>
      <c r="CWS218" s="116"/>
      <c r="CWT218" s="116"/>
      <c r="CWU218" s="116"/>
      <c r="CWV218" s="116"/>
      <c r="CWW218" s="116"/>
      <c r="CWX218" s="116"/>
      <c r="CWY218" s="116"/>
      <c r="CWZ218" s="116"/>
      <c r="CXA218" s="116"/>
      <c r="CXB218" s="116"/>
      <c r="CXC218" s="116"/>
      <c r="CXD218" s="116"/>
      <c r="CXE218" s="116"/>
      <c r="CXF218" s="116"/>
      <c r="CXG218" s="116"/>
      <c r="CXH218" s="116"/>
      <c r="CXI218" s="116"/>
      <c r="CXJ218" s="116"/>
      <c r="CXK218" s="116"/>
      <c r="CXL218" s="116"/>
      <c r="CXM218" s="116"/>
      <c r="CXN218" s="116"/>
      <c r="CXO218" s="116"/>
      <c r="CXP218" s="116"/>
      <c r="CXQ218" s="116"/>
      <c r="CXR218" s="116"/>
      <c r="CXS218" s="116"/>
      <c r="CXT218" s="116"/>
      <c r="CXU218" s="116"/>
      <c r="CXV218" s="116"/>
      <c r="CXW218" s="116"/>
      <c r="CXX218" s="116"/>
      <c r="CXY218" s="116"/>
      <c r="CXZ218" s="116"/>
      <c r="CYA218" s="116"/>
      <c r="CYB218" s="116"/>
      <c r="CYC218" s="116"/>
      <c r="CYD218" s="116"/>
      <c r="CYE218" s="116"/>
      <c r="CYF218" s="116"/>
      <c r="CYG218" s="116"/>
      <c r="CYH218" s="116"/>
      <c r="CYI218" s="116"/>
      <c r="CYJ218" s="116"/>
      <c r="CYK218" s="116"/>
      <c r="CYL218" s="116"/>
      <c r="CYM218" s="116"/>
      <c r="CYN218" s="116"/>
      <c r="CYO218" s="116"/>
      <c r="CYP218" s="116"/>
      <c r="CYQ218" s="116"/>
      <c r="CYR218" s="116"/>
      <c r="CYS218" s="116"/>
      <c r="CYT218" s="116"/>
      <c r="CYU218" s="116"/>
      <c r="CYV218" s="116"/>
      <c r="CYW218" s="116"/>
      <c r="CYX218" s="116"/>
      <c r="CYY218" s="116"/>
      <c r="CYZ218" s="116"/>
      <c r="CZA218" s="116"/>
      <c r="CZB218" s="116"/>
      <c r="CZC218" s="116"/>
      <c r="CZD218" s="116"/>
      <c r="CZE218" s="116"/>
      <c r="CZF218" s="116"/>
      <c r="CZG218" s="116"/>
      <c r="CZH218" s="116"/>
      <c r="CZI218" s="116"/>
      <c r="CZJ218" s="116"/>
      <c r="CZK218" s="116"/>
      <c r="CZL218" s="116"/>
      <c r="CZM218" s="116"/>
      <c r="CZN218" s="116"/>
      <c r="CZO218" s="116"/>
      <c r="CZP218" s="116"/>
      <c r="CZQ218" s="116"/>
      <c r="CZR218" s="116"/>
      <c r="CZS218" s="116"/>
      <c r="CZT218" s="116"/>
      <c r="CZU218" s="116"/>
      <c r="CZV218" s="116"/>
      <c r="CZW218" s="116"/>
      <c r="CZX218" s="116"/>
      <c r="CZY218" s="116"/>
      <c r="CZZ218" s="116"/>
      <c r="DAA218" s="116"/>
      <c r="DAB218" s="116"/>
      <c r="DAC218" s="116"/>
      <c r="DAD218" s="116"/>
      <c r="DAE218" s="116"/>
      <c r="DAF218" s="116"/>
      <c r="DAG218" s="116"/>
      <c r="DAH218" s="116"/>
      <c r="DAI218" s="116"/>
      <c r="DAJ218" s="116"/>
      <c r="DAK218" s="116"/>
      <c r="DAL218" s="116"/>
      <c r="DAM218" s="116"/>
      <c r="DAN218" s="116"/>
      <c r="DAO218" s="116"/>
      <c r="DAP218" s="116"/>
      <c r="DAQ218" s="116"/>
      <c r="DAR218" s="116"/>
      <c r="DAS218" s="116"/>
      <c r="DAT218" s="116"/>
      <c r="DAU218" s="116"/>
      <c r="DAV218" s="116"/>
      <c r="DAW218" s="116"/>
      <c r="DAX218" s="116"/>
      <c r="DAY218" s="116"/>
      <c r="DAZ218" s="116"/>
      <c r="DBA218" s="116"/>
      <c r="DBB218" s="116"/>
      <c r="DBC218" s="116"/>
      <c r="DBD218" s="116"/>
      <c r="DBE218" s="116"/>
      <c r="DBF218" s="116"/>
      <c r="DBG218" s="116"/>
      <c r="DBH218" s="116"/>
      <c r="DBI218" s="116"/>
      <c r="DBJ218" s="116"/>
      <c r="DBK218" s="116"/>
      <c r="DBL218" s="116"/>
      <c r="DBM218" s="116"/>
      <c r="DBN218" s="116"/>
      <c r="DBO218" s="116"/>
      <c r="DBP218" s="116"/>
      <c r="DBQ218" s="116"/>
      <c r="DBR218" s="116"/>
      <c r="DBS218" s="116"/>
      <c r="DBT218" s="116"/>
      <c r="DBU218" s="116"/>
      <c r="DBV218" s="116"/>
      <c r="DBW218" s="116"/>
      <c r="DBX218" s="116"/>
      <c r="DBY218" s="116"/>
      <c r="DBZ218" s="116"/>
      <c r="DCA218" s="116"/>
      <c r="DCB218" s="116"/>
      <c r="DCC218" s="116"/>
      <c r="DCD218" s="116"/>
      <c r="DCE218" s="116"/>
      <c r="DCF218" s="116"/>
      <c r="DCG218" s="116"/>
      <c r="DCH218" s="116"/>
      <c r="DCI218" s="116"/>
      <c r="DCJ218" s="116"/>
      <c r="DCK218" s="116"/>
      <c r="DCL218" s="116"/>
      <c r="DCM218" s="116"/>
      <c r="DCN218" s="116"/>
      <c r="DCO218" s="116"/>
      <c r="DCP218" s="116"/>
      <c r="DCQ218" s="116"/>
      <c r="DCR218" s="116"/>
      <c r="DCS218" s="116"/>
      <c r="DCT218" s="116"/>
      <c r="DCU218" s="116"/>
      <c r="DCV218" s="116"/>
      <c r="DCW218" s="116"/>
      <c r="DCX218" s="116"/>
      <c r="DCY218" s="116"/>
      <c r="DCZ218" s="116"/>
      <c r="DDA218" s="116"/>
      <c r="DDB218" s="116"/>
      <c r="DDC218" s="116"/>
      <c r="DDD218" s="116"/>
      <c r="DDE218" s="116"/>
      <c r="DDF218" s="116"/>
      <c r="DDG218" s="116"/>
      <c r="DDH218" s="116"/>
      <c r="DDI218" s="116"/>
      <c r="DDJ218" s="116"/>
      <c r="DDK218" s="116"/>
      <c r="DDL218" s="116"/>
      <c r="DDM218" s="116"/>
      <c r="DDN218" s="116"/>
      <c r="DDO218" s="116"/>
      <c r="DDP218" s="116"/>
      <c r="DDQ218" s="116"/>
      <c r="DDR218" s="116"/>
      <c r="DDS218" s="116"/>
      <c r="DDT218" s="116"/>
      <c r="DDU218" s="116"/>
      <c r="DDV218" s="116"/>
      <c r="DDW218" s="116"/>
      <c r="DDX218" s="116"/>
      <c r="DDY218" s="116"/>
      <c r="DDZ218" s="116"/>
      <c r="DEA218" s="116"/>
      <c r="DEB218" s="116"/>
      <c r="DEC218" s="116"/>
      <c r="DED218" s="116"/>
      <c r="DEE218" s="116"/>
      <c r="DEF218" s="116"/>
      <c r="DEG218" s="116"/>
      <c r="DEH218" s="116"/>
      <c r="DEI218" s="116"/>
      <c r="DEJ218" s="116"/>
      <c r="DEK218" s="116"/>
      <c r="DEL218" s="116"/>
      <c r="DEM218" s="116"/>
      <c r="DEN218" s="116"/>
      <c r="DEO218" s="116"/>
      <c r="DEP218" s="116"/>
      <c r="DEQ218" s="116"/>
      <c r="DER218" s="116"/>
      <c r="DES218" s="116"/>
      <c r="DET218" s="116"/>
      <c r="DEU218" s="116"/>
      <c r="DEV218" s="116"/>
      <c r="DEW218" s="116"/>
      <c r="DEX218" s="116"/>
      <c r="DEY218" s="116"/>
      <c r="DEZ218" s="116"/>
      <c r="DFA218" s="116"/>
      <c r="DFB218" s="116"/>
      <c r="DFC218" s="116"/>
      <c r="DFD218" s="116"/>
      <c r="DFE218" s="116"/>
      <c r="DFF218" s="116"/>
      <c r="DFG218" s="116"/>
      <c r="DFH218" s="116"/>
      <c r="DFI218" s="116"/>
      <c r="DFJ218" s="116"/>
      <c r="DFK218" s="116"/>
      <c r="DFL218" s="116"/>
      <c r="DFM218" s="116"/>
      <c r="DFN218" s="116"/>
      <c r="DFO218" s="116"/>
      <c r="DFP218" s="116"/>
      <c r="DFQ218" s="116"/>
      <c r="DFR218" s="116"/>
      <c r="DFS218" s="116"/>
      <c r="DFT218" s="116"/>
      <c r="DFU218" s="116"/>
      <c r="DFV218" s="116"/>
      <c r="DFW218" s="116"/>
      <c r="DFX218" s="116"/>
      <c r="DFY218" s="116"/>
      <c r="DFZ218" s="116"/>
      <c r="DGA218" s="116"/>
      <c r="DGB218" s="116"/>
      <c r="DGC218" s="116"/>
      <c r="DGD218" s="116"/>
      <c r="DGE218" s="116"/>
      <c r="DGF218" s="116"/>
      <c r="DGG218" s="116"/>
      <c r="DGH218" s="116"/>
      <c r="DGI218" s="116"/>
      <c r="DGJ218" s="116"/>
      <c r="DGK218" s="116"/>
      <c r="DGL218" s="116"/>
      <c r="DGM218" s="116"/>
      <c r="DGN218" s="116"/>
      <c r="DGO218" s="116"/>
      <c r="DGP218" s="116"/>
      <c r="DGQ218" s="116"/>
      <c r="DGR218" s="116"/>
      <c r="DGS218" s="116"/>
      <c r="DGT218" s="116"/>
      <c r="DGU218" s="116"/>
      <c r="DGV218" s="116"/>
      <c r="DGW218" s="116"/>
      <c r="DGX218" s="116"/>
      <c r="DGY218" s="116"/>
      <c r="DGZ218" s="116"/>
      <c r="DHA218" s="116"/>
      <c r="DHB218" s="116"/>
      <c r="DHC218" s="116"/>
      <c r="DHD218" s="116"/>
      <c r="DHE218" s="116"/>
      <c r="DHF218" s="116"/>
      <c r="DHG218" s="116"/>
      <c r="DHH218" s="116"/>
      <c r="DHI218" s="116"/>
      <c r="DHJ218" s="116"/>
      <c r="DHK218" s="116"/>
      <c r="DHL218" s="116"/>
      <c r="DHM218" s="116"/>
      <c r="DHN218" s="116"/>
      <c r="DHO218" s="116"/>
      <c r="DHP218" s="116"/>
      <c r="DHQ218" s="116"/>
      <c r="DHR218" s="116"/>
      <c r="DHS218" s="116"/>
      <c r="DHT218" s="116"/>
      <c r="DHU218" s="116"/>
      <c r="DHV218" s="116"/>
      <c r="DHW218" s="116"/>
      <c r="DHX218" s="116"/>
      <c r="DHY218" s="116"/>
      <c r="DHZ218" s="116"/>
      <c r="DIA218" s="116"/>
      <c r="DIB218" s="116"/>
      <c r="DIC218" s="116"/>
      <c r="DID218" s="116"/>
      <c r="DIE218" s="116"/>
      <c r="DIF218" s="116"/>
      <c r="DIG218" s="116"/>
      <c r="DIH218" s="116"/>
      <c r="DII218" s="116"/>
      <c r="DIJ218" s="116"/>
      <c r="DIK218" s="116"/>
      <c r="DIL218" s="116"/>
      <c r="DIM218" s="116"/>
      <c r="DIN218" s="116"/>
      <c r="DIO218" s="116"/>
      <c r="DIP218" s="116"/>
      <c r="DIQ218" s="116"/>
      <c r="DIR218" s="116"/>
      <c r="DIS218" s="116"/>
      <c r="DIT218" s="116"/>
      <c r="DIU218" s="116"/>
      <c r="DIV218" s="116"/>
      <c r="DIW218" s="116"/>
      <c r="DIX218" s="116"/>
      <c r="DIY218" s="116"/>
      <c r="DIZ218" s="116"/>
      <c r="DJA218" s="116"/>
      <c r="DJB218" s="116"/>
      <c r="DJC218" s="116"/>
      <c r="DJD218" s="116"/>
      <c r="DJE218" s="116"/>
      <c r="DJF218" s="116"/>
      <c r="DJG218" s="116"/>
      <c r="DJH218" s="116"/>
      <c r="DJI218" s="116"/>
      <c r="DJJ218" s="116"/>
      <c r="DJK218" s="116"/>
      <c r="DJL218" s="116"/>
      <c r="DJM218" s="116"/>
      <c r="DJN218" s="116"/>
      <c r="DJO218" s="116"/>
      <c r="DJP218" s="116"/>
      <c r="DJQ218" s="116"/>
      <c r="DJR218" s="116"/>
      <c r="DJS218" s="116"/>
      <c r="DJT218" s="116"/>
      <c r="DJU218" s="116"/>
      <c r="DJV218" s="116"/>
      <c r="DJW218" s="116"/>
      <c r="DJX218" s="116"/>
      <c r="DJY218" s="116"/>
      <c r="DJZ218" s="116"/>
      <c r="DKA218" s="116"/>
      <c r="DKB218" s="116"/>
      <c r="DKC218" s="116"/>
      <c r="DKD218" s="116"/>
      <c r="DKE218" s="116"/>
      <c r="DKF218" s="116"/>
      <c r="DKG218" s="116"/>
      <c r="DKH218" s="116"/>
      <c r="DKI218" s="116"/>
      <c r="DKJ218" s="116"/>
      <c r="DKK218" s="116"/>
      <c r="DKL218" s="116"/>
      <c r="DKM218" s="116"/>
      <c r="DKN218" s="116"/>
      <c r="DKO218" s="116"/>
      <c r="DKP218" s="116"/>
      <c r="DKQ218" s="116"/>
      <c r="DKR218" s="116"/>
      <c r="DKS218" s="116"/>
      <c r="DKT218" s="116"/>
      <c r="DKU218" s="116"/>
      <c r="DKV218" s="116"/>
      <c r="DKW218" s="116"/>
      <c r="DKX218" s="116"/>
      <c r="DKY218" s="116"/>
      <c r="DKZ218" s="116"/>
      <c r="DLA218" s="116"/>
      <c r="DLB218" s="116"/>
      <c r="DLC218" s="116"/>
      <c r="DLD218" s="116"/>
      <c r="DLE218" s="116"/>
      <c r="DLF218" s="116"/>
      <c r="DLG218" s="116"/>
      <c r="DLH218" s="116"/>
      <c r="DLI218" s="116"/>
      <c r="DLJ218" s="116"/>
      <c r="DLK218" s="116"/>
      <c r="DLL218" s="116"/>
      <c r="DLM218" s="116"/>
      <c r="DLN218" s="116"/>
      <c r="DLO218" s="116"/>
      <c r="DLP218" s="116"/>
      <c r="DLQ218" s="116"/>
      <c r="DLR218" s="116"/>
      <c r="DLS218" s="116"/>
      <c r="DLT218" s="116"/>
      <c r="DLU218" s="116"/>
      <c r="DLV218" s="116"/>
      <c r="DLW218" s="116"/>
      <c r="DLX218" s="116"/>
      <c r="DLY218" s="116"/>
      <c r="DLZ218" s="116"/>
      <c r="DMA218" s="116"/>
      <c r="DMB218" s="116"/>
      <c r="DMC218" s="116"/>
      <c r="DMD218" s="116"/>
      <c r="DME218" s="116"/>
      <c r="DMF218" s="116"/>
      <c r="DMG218" s="116"/>
      <c r="DMH218" s="116"/>
      <c r="DMI218" s="116"/>
      <c r="DMJ218" s="116"/>
      <c r="DMK218" s="116"/>
      <c r="DML218" s="116"/>
      <c r="DMM218" s="116"/>
      <c r="DMN218" s="116"/>
      <c r="DMO218" s="116"/>
      <c r="DMP218" s="116"/>
      <c r="DMQ218" s="116"/>
      <c r="DMR218" s="116"/>
      <c r="DMS218" s="116"/>
      <c r="DMT218" s="116"/>
      <c r="DMU218" s="116"/>
      <c r="DMV218" s="116"/>
      <c r="DMW218" s="116"/>
      <c r="DMX218" s="116"/>
      <c r="DMY218" s="116"/>
      <c r="DMZ218" s="116"/>
      <c r="DNA218" s="116"/>
      <c r="DNB218" s="116"/>
      <c r="DNC218" s="116"/>
      <c r="DND218" s="116"/>
      <c r="DNE218" s="116"/>
      <c r="DNF218" s="116"/>
      <c r="DNG218" s="116"/>
      <c r="DNH218" s="116"/>
      <c r="DNI218" s="116"/>
      <c r="DNJ218" s="116"/>
      <c r="DNK218" s="116"/>
      <c r="DNL218" s="116"/>
      <c r="DNM218" s="116"/>
      <c r="DNN218" s="116"/>
      <c r="DNO218" s="116"/>
      <c r="DNP218" s="116"/>
      <c r="DNQ218" s="116"/>
      <c r="DNR218" s="116"/>
      <c r="DNS218" s="116"/>
      <c r="DNT218" s="116"/>
      <c r="DNU218" s="116"/>
      <c r="DNV218" s="116"/>
      <c r="DNW218" s="116"/>
      <c r="DNX218" s="116"/>
      <c r="DNY218" s="116"/>
      <c r="DNZ218" s="116"/>
      <c r="DOA218" s="116"/>
      <c r="DOB218" s="116"/>
      <c r="DOC218" s="116"/>
      <c r="DOD218" s="116"/>
      <c r="DOE218" s="116"/>
      <c r="DOF218" s="116"/>
      <c r="DOG218" s="116"/>
      <c r="DOH218" s="116"/>
      <c r="DOI218" s="116"/>
      <c r="DOJ218" s="116"/>
      <c r="DOK218" s="116"/>
      <c r="DOL218" s="116"/>
      <c r="DOM218" s="116"/>
      <c r="DON218" s="116"/>
      <c r="DOO218" s="116"/>
      <c r="DOP218" s="116"/>
      <c r="DOQ218" s="116"/>
      <c r="DOR218" s="116"/>
      <c r="DOS218" s="116"/>
      <c r="DOT218" s="116"/>
      <c r="DOU218" s="116"/>
      <c r="DOV218" s="116"/>
      <c r="DOW218" s="116"/>
      <c r="DOX218" s="116"/>
      <c r="DOY218" s="116"/>
      <c r="DOZ218" s="116"/>
      <c r="DPA218" s="116"/>
      <c r="DPB218" s="116"/>
      <c r="DPC218" s="116"/>
      <c r="DPD218" s="116"/>
      <c r="DPE218" s="116"/>
      <c r="DPF218" s="116"/>
      <c r="DPG218" s="116"/>
      <c r="DPH218" s="116"/>
      <c r="DPI218" s="116"/>
      <c r="DPJ218" s="116"/>
      <c r="DPK218" s="116"/>
      <c r="DPL218" s="116"/>
      <c r="DPM218" s="116"/>
      <c r="DPN218" s="116"/>
      <c r="DPO218" s="116"/>
      <c r="DPP218" s="116"/>
      <c r="DPQ218" s="116"/>
      <c r="DPR218" s="116"/>
      <c r="DPS218" s="116"/>
      <c r="DPT218" s="116"/>
      <c r="DPU218" s="116"/>
      <c r="DPV218" s="116"/>
      <c r="DPW218" s="116"/>
      <c r="DPX218" s="116"/>
      <c r="DPY218" s="116"/>
      <c r="DPZ218" s="116"/>
      <c r="DQA218" s="116"/>
      <c r="DQB218" s="116"/>
      <c r="DQC218" s="116"/>
      <c r="DQD218" s="116"/>
      <c r="DQE218" s="116"/>
      <c r="DQF218" s="116"/>
      <c r="DQG218" s="116"/>
      <c r="DQH218" s="116"/>
      <c r="DQI218" s="116"/>
      <c r="DQJ218" s="116"/>
      <c r="DQK218" s="116"/>
      <c r="DQL218" s="116"/>
      <c r="DQM218" s="116"/>
      <c r="DQN218" s="116"/>
      <c r="DQO218" s="116"/>
      <c r="DQP218" s="116"/>
      <c r="DQQ218" s="116"/>
      <c r="DQR218" s="116"/>
      <c r="DQS218" s="116"/>
      <c r="DQT218" s="116"/>
      <c r="DQU218" s="116"/>
      <c r="DQV218" s="116"/>
      <c r="DQW218" s="116"/>
      <c r="DQX218" s="116"/>
      <c r="DQY218" s="116"/>
      <c r="DQZ218" s="116"/>
      <c r="DRA218" s="116"/>
      <c r="DRB218" s="116"/>
      <c r="DRC218" s="116"/>
      <c r="DRD218" s="116"/>
      <c r="DRE218" s="116"/>
      <c r="DRF218" s="116"/>
      <c r="DRG218" s="116"/>
      <c r="DRH218" s="116"/>
      <c r="DRI218" s="116"/>
      <c r="DRJ218" s="116"/>
      <c r="DRK218" s="116"/>
      <c r="DRL218" s="116"/>
      <c r="DRM218" s="116"/>
      <c r="DRN218" s="116"/>
      <c r="DRO218" s="116"/>
      <c r="DRP218" s="116"/>
      <c r="DRQ218" s="116"/>
      <c r="DRR218" s="116"/>
      <c r="DRS218" s="116"/>
      <c r="DRT218" s="116"/>
      <c r="DRU218" s="116"/>
      <c r="DRV218" s="116"/>
      <c r="DRW218" s="116"/>
      <c r="DRX218" s="116"/>
      <c r="DRY218" s="116"/>
      <c r="DRZ218" s="116"/>
      <c r="DSA218" s="116"/>
      <c r="DSB218" s="116"/>
      <c r="DSC218" s="116"/>
      <c r="DSD218" s="116"/>
      <c r="DSE218" s="116"/>
      <c r="DSF218" s="116"/>
      <c r="DSG218" s="116"/>
      <c r="DSH218" s="116"/>
      <c r="DSI218" s="116"/>
      <c r="DSJ218" s="116"/>
      <c r="DSK218" s="116"/>
      <c r="DSL218" s="116"/>
      <c r="DSM218" s="116"/>
      <c r="DSN218" s="116"/>
      <c r="DSO218" s="116"/>
      <c r="DSP218" s="116"/>
      <c r="DSQ218" s="116"/>
      <c r="DSR218" s="116"/>
      <c r="DSS218" s="116"/>
      <c r="DST218" s="116"/>
      <c r="DSU218" s="116"/>
      <c r="DSV218" s="116"/>
      <c r="DSW218" s="116"/>
      <c r="DSX218" s="116"/>
      <c r="DSY218" s="116"/>
      <c r="DSZ218" s="116"/>
      <c r="DTA218" s="116"/>
      <c r="DTB218" s="116"/>
      <c r="DTC218" s="116"/>
      <c r="DTD218" s="116"/>
      <c r="DTE218" s="116"/>
      <c r="DTF218" s="116"/>
      <c r="DTG218" s="116"/>
      <c r="DTH218" s="116"/>
      <c r="DTI218" s="116"/>
      <c r="DTJ218" s="116"/>
      <c r="DTK218" s="116"/>
      <c r="DTL218" s="116"/>
      <c r="DTM218" s="116"/>
      <c r="DTN218" s="116"/>
      <c r="DTO218" s="116"/>
      <c r="DTP218" s="116"/>
      <c r="DTQ218" s="116"/>
      <c r="DTR218" s="116"/>
      <c r="DTS218" s="116"/>
      <c r="DTT218" s="116"/>
      <c r="DTU218" s="116"/>
      <c r="DTV218" s="116"/>
      <c r="DTW218" s="116"/>
      <c r="DTX218" s="116"/>
      <c r="DTY218" s="116"/>
      <c r="DTZ218" s="116"/>
      <c r="DUA218" s="116"/>
      <c r="DUB218" s="116"/>
      <c r="DUC218" s="116"/>
      <c r="DUD218" s="116"/>
      <c r="DUE218" s="116"/>
      <c r="DUF218" s="116"/>
      <c r="DUG218" s="116"/>
      <c r="DUH218" s="116"/>
      <c r="DUI218" s="116"/>
      <c r="DUJ218" s="116"/>
      <c r="DUK218" s="116"/>
      <c r="DUL218" s="116"/>
      <c r="DUM218" s="116"/>
      <c r="DUN218" s="116"/>
      <c r="DUO218" s="116"/>
      <c r="DUP218" s="116"/>
      <c r="DUQ218" s="116"/>
      <c r="DUR218" s="116"/>
      <c r="DUS218" s="116"/>
      <c r="DUT218" s="116"/>
      <c r="DUU218" s="116"/>
      <c r="DUV218" s="116"/>
      <c r="DUW218" s="116"/>
      <c r="DUX218" s="116"/>
      <c r="DUY218" s="116"/>
      <c r="DUZ218" s="116"/>
      <c r="DVA218" s="116"/>
      <c r="DVB218" s="116"/>
      <c r="DVC218" s="116"/>
      <c r="DVD218" s="116"/>
      <c r="DVE218" s="116"/>
      <c r="DVF218" s="116"/>
      <c r="DVG218" s="116"/>
      <c r="DVH218" s="116"/>
      <c r="DVI218" s="116"/>
      <c r="DVJ218" s="116"/>
      <c r="DVK218" s="116"/>
      <c r="DVL218" s="116"/>
      <c r="DVM218" s="116"/>
      <c r="DVN218" s="116"/>
      <c r="DVO218" s="116"/>
      <c r="DVP218" s="116"/>
      <c r="DVQ218" s="116"/>
      <c r="DVR218" s="116"/>
      <c r="DVS218" s="116"/>
      <c r="DVT218" s="116"/>
      <c r="DVU218" s="116"/>
      <c r="DVV218" s="116"/>
      <c r="DVW218" s="116"/>
      <c r="DVX218" s="116"/>
      <c r="DVY218" s="116"/>
      <c r="DVZ218" s="116"/>
      <c r="DWA218" s="116"/>
      <c r="DWB218" s="116"/>
      <c r="DWC218" s="116"/>
      <c r="DWD218" s="116"/>
      <c r="DWE218" s="116"/>
      <c r="DWF218" s="116"/>
      <c r="DWG218" s="116"/>
      <c r="DWH218" s="116"/>
      <c r="DWI218" s="116"/>
      <c r="DWJ218" s="116"/>
      <c r="DWK218" s="116"/>
      <c r="DWL218" s="116"/>
      <c r="DWM218" s="116"/>
      <c r="DWN218" s="116"/>
      <c r="DWO218" s="116"/>
      <c r="DWP218" s="116"/>
      <c r="DWQ218" s="116"/>
      <c r="DWR218" s="116"/>
      <c r="DWS218" s="116"/>
      <c r="DWT218" s="116"/>
      <c r="DWU218" s="116"/>
      <c r="DWV218" s="116"/>
      <c r="DWW218" s="116"/>
      <c r="DWX218" s="116"/>
      <c r="DWY218" s="116"/>
      <c r="DWZ218" s="116"/>
      <c r="DXA218" s="116"/>
      <c r="DXB218" s="116"/>
      <c r="DXC218" s="116"/>
      <c r="DXD218" s="116"/>
      <c r="DXE218" s="116"/>
      <c r="DXF218" s="116"/>
      <c r="DXG218" s="116"/>
      <c r="DXH218" s="116"/>
      <c r="DXI218" s="116"/>
      <c r="DXJ218" s="116"/>
      <c r="DXK218" s="116"/>
      <c r="DXL218" s="116"/>
      <c r="DXM218" s="116"/>
      <c r="DXN218" s="116"/>
      <c r="DXO218" s="116"/>
      <c r="DXP218" s="116"/>
      <c r="DXQ218" s="116"/>
      <c r="DXR218" s="116"/>
      <c r="DXS218" s="116"/>
      <c r="DXT218" s="116"/>
      <c r="DXU218" s="116"/>
      <c r="DXV218" s="116"/>
      <c r="DXW218" s="116"/>
      <c r="DXX218" s="116"/>
      <c r="DXY218" s="116"/>
      <c r="DXZ218" s="116"/>
      <c r="DYA218" s="116"/>
      <c r="DYB218" s="116"/>
      <c r="DYC218" s="116"/>
      <c r="DYD218" s="116"/>
      <c r="DYE218" s="116"/>
      <c r="DYF218" s="116"/>
      <c r="DYG218" s="116"/>
      <c r="DYH218" s="116"/>
      <c r="DYI218" s="116"/>
      <c r="DYJ218" s="116"/>
      <c r="DYK218" s="116"/>
      <c r="DYL218" s="116"/>
      <c r="DYM218" s="116"/>
      <c r="DYN218" s="116"/>
      <c r="DYO218" s="116"/>
      <c r="DYP218" s="116"/>
      <c r="DYQ218" s="116"/>
      <c r="DYR218" s="116"/>
      <c r="DYS218" s="116"/>
      <c r="DYT218" s="116"/>
      <c r="DYU218" s="116"/>
      <c r="DYV218" s="116"/>
      <c r="DYW218" s="116"/>
      <c r="DYX218" s="116"/>
      <c r="DYY218" s="116"/>
      <c r="DYZ218" s="116"/>
      <c r="DZA218" s="116"/>
      <c r="DZB218" s="116"/>
      <c r="DZC218" s="116"/>
      <c r="DZD218" s="116"/>
      <c r="DZE218" s="116"/>
      <c r="DZF218" s="116"/>
      <c r="DZG218" s="116"/>
      <c r="DZH218" s="116"/>
      <c r="DZI218" s="116"/>
      <c r="DZJ218" s="116"/>
      <c r="DZK218" s="116"/>
      <c r="DZL218" s="116"/>
      <c r="DZM218" s="116"/>
      <c r="DZN218" s="116"/>
      <c r="DZO218" s="116"/>
      <c r="DZP218" s="116"/>
      <c r="DZQ218" s="116"/>
      <c r="DZR218" s="116"/>
      <c r="DZS218" s="116"/>
      <c r="DZT218" s="116"/>
      <c r="DZU218" s="116"/>
      <c r="DZV218" s="116"/>
      <c r="DZW218" s="116"/>
      <c r="DZX218" s="116"/>
      <c r="DZY218" s="116"/>
      <c r="DZZ218" s="116"/>
      <c r="EAA218" s="116"/>
      <c r="EAB218" s="116"/>
      <c r="EAC218" s="116"/>
      <c r="EAD218" s="116"/>
      <c r="EAE218" s="116"/>
      <c r="EAF218" s="116"/>
      <c r="EAG218" s="116"/>
      <c r="EAH218" s="116"/>
      <c r="EAI218" s="116"/>
      <c r="EAJ218" s="116"/>
      <c r="EAK218" s="116"/>
      <c r="EAL218" s="116"/>
      <c r="EAM218" s="116"/>
      <c r="EAN218" s="116"/>
      <c r="EAO218" s="116"/>
      <c r="EAP218" s="116"/>
      <c r="EAQ218" s="116"/>
      <c r="EAR218" s="116"/>
      <c r="EAS218" s="116"/>
      <c r="EAT218" s="116"/>
      <c r="EAU218" s="116"/>
      <c r="EAV218" s="116"/>
      <c r="EAW218" s="116"/>
      <c r="EAX218" s="116"/>
      <c r="EAY218" s="116"/>
      <c r="EAZ218" s="116"/>
      <c r="EBA218" s="116"/>
      <c r="EBB218" s="116"/>
      <c r="EBC218" s="116"/>
      <c r="EBD218" s="116"/>
      <c r="EBE218" s="116"/>
      <c r="EBF218" s="116"/>
      <c r="EBG218" s="116"/>
      <c r="EBH218" s="116"/>
      <c r="EBI218" s="116"/>
      <c r="EBJ218" s="116"/>
      <c r="EBK218" s="116"/>
      <c r="EBL218" s="116"/>
      <c r="EBM218" s="116"/>
      <c r="EBN218" s="116"/>
      <c r="EBO218" s="116"/>
      <c r="EBP218" s="116"/>
      <c r="EBQ218" s="116"/>
      <c r="EBR218" s="116"/>
      <c r="EBS218" s="116"/>
      <c r="EBT218" s="116"/>
      <c r="EBU218" s="116"/>
      <c r="EBV218" s="116"/>
      <c r="EBW218" s="116"/>
      <c r="EBX218" s="116"/>
      <c r="EBY218" s="116"/>
      <c r="EBZ218" s="116"/>
      <c r="ECA218" s="116"/>
      <c r="ECB218" s="116"/>
      <c r="ECC218" s="116"/>
      <c r="ECD218" s="116"/>
      <c r="ECE218" s="116"/>
      <c r="ECF218" s="116"/>
      <c r="ECG218" s="116"/>
      <c r="ECH218" s="116"/>
      <c r="ECI218" s="116"/>
      <c r="ECJ218" s="116"/>
      <c r="ECK218" s="116"/>
      <c r="ECL218" s="116"/>
      <c r="ECM218" s="116"/>
      <c r="ECN218" s="116"/>
      <c r="ECO218" s="116"/>
      <c r="ECP218" s="116"/>
      <c r="ECQ218" s="116"/>
      <c r="ECR218" s="116"/>
      <c r="ECS218" s="116"/>
      <c r="ECT218" s="116"/>
      <c r="ECU218" s="116"/>
      <c r="ECV218" s="116"/>
      <c r="ECW218" s="116"/>
      <c r="ECX218" s="116"/>
      <c r="ECY218" s="116"/>
      <c r="ECZ218" s="116"/>
      <c r="EDA218" s="116"/>
      <c r="EDB218" s="116"/>
      <c r="EDC218" s="116"/>
      <c r="EDD218" s="116"/>
      <c r="EDE218" s="116"/>
      <c r="EDF218" s="116"/>
      <c r="EDG218" s="116"/>
      <c r="EDH218" s="116"/>
      <c r="EDI218" s="116"/>
      <c r="EDJ218" s="116"/>
      <c r="EDK218" s="116"/>
      <c r="EDL218" s="116"/>
      <c r="EDM218" s="116"/>
      <c r="EDN218" s="116"/>
      <c r="EDO218" s="116"/>
      <c r="EDP218" s="116"/>
      <c r="EDQ218" s="116"/>
      <c r="EDR218" s="116"/>
      <c r="EDS218" s="116"/>
      <c r="EDT218" s="116"/>
      <c r="EDU218" s="116"/>
      <c r="EDV218" s="116"/>
      <c r="EDW218" s="116"/>
      <c r="EDX218" s="116"/>
      <c r="EDY218" s="116"/>
      <c r="EDZ218" s="116"/>
      <c r="EEA218" s="116"/>
      <c r="EEB218" s="116"/>
      <c r="EEC218" s="116"/>
      <c r="EED218" s="116"/>
      <c r="EEE218" s="116"/>
      <c r="EEF218" s="116"/>
      <c r="EEG218" s="116"/>
      <c r="EEH218" s="116"/>
      <c r="EEI218" s="116"/>
      <c r="EEJ218" s="116"/>
      <c r="EEK218" s="116"/>
      <c r="EEL218" s="116"/>
      <c r="EEM218" s="116"/>
      <c r="EEN218" s="116"/>
      <c r="EEO218" s="116"/>
      <c r="EEP218" s="116"/>
      <c r="EEQ218" s="116"/>
      <c r="EER218" s="116"/>
      <c r="EES218" s="116"/>
      <c r="EET218" s="116"/>
      <c r="EEU218" s="116"/>
      <c r="EEV218" s="116"/>
      <c r="EEW218" s="116"/>
      <c r="EEX218" s="116"/>
      <c r="EEY218" s="116"/>
      <c r="EEZ218" s="116"/>
      <c r="EFA218" s="116"/>
      <c r="EFB218" s="116"/>
      <c r="EFC218" s="116"/>
      <c r="EFD218" s="116"/>
      <c r="EFE218" s="116"/>
      <c r="EFF218" s="116"/>
      <c r="EFG218" s="116"/>
      <c r="EFH218" s="116"/>
      <c r="EFI218" s="116"/>
      <c r="EFJ218" s="116"/>
      <c r="EFK218" s="116"/>
      <c r="EFL218" s="116"/>
      <c r="EFM218" s="116"/>
      <c r="EFN218" s="116"/>
      <c r="EFO218" s="116"/>
      <c r="EFP218" s="116"/>
      <c r="EFQ218" s="116"/>
      <c r="EFR218" s="116"/>
      <c r="EFS218" s="116"/>
      <c r="EFT218" s="116"/>
      <c r="EFU218" s="116"/>
      <c r="EFV218" s="116"/>
      <c r="EFW218" s="116"/>
      <c r="EFX218" s="116"/>
      <c r="EFY218" s="116"/>
      <c r="EFZ218" s="116"/>
      <c r="EGA218" s="116"/>
      <c r="EGB218" s="116"/>
      <c r="EGC218" s="116"/>
      <c r="EGD218" s="116"/>
      <c r="EGE218" s="116"/>
      <c r="EGF218" s="116"/>
      <c r="EGG218" s="116"/>
      <c r="EGH218" s="116"/>
      <c r="EGI218" s="116"/>
      <c r="EGJ218" s="116"/>
      <c r="EGK218" s="116"/>
      <c r="EGL218" s="116"/>
      <c r="EGM218" s="116"/>
      <c r="EGN218" s="116"/>
      <c r="EGO218" s="116"/>
      <c r="EGP218" s="116"/>
      <c r="EGQ218" s="116"/>
      <c r="EGR218" s="116"/>
      <c r="EGS218" s="116"/>
      <c r="EGT218" s="116"/>
      <c r="EGU218" s="116"/>
      <c r="EGV218" s="116"/>
      <c r="EGW218" s="116"/>
      <c r="EGX218" s="116"/>
      <c r="EGY218" s="116"/>
      <c r="EGZ218" s="116"/>
      <c r="EHA218" s="116"/>
      <c r="EHB218" s="116"/>
      <c r="EHC218" s="116"/>
      <c r="EHD218" s="116"/>
      <c r="EHE218" s="116"/>
      <c r="EHF218" s="116"/>
      <c r="EHG218" s="116"/>
      <c r="EHH218" s="116"/>
      <c r="EHI218" s="116"/>
      <c r="EHJ218" s="116"/>
      <c r="EHK218" s="116"/>
      <c r="EHL218" s="116"/>
      <c r="EHM218" s="116"/>
      <c r="EHN218" s="116"/>
      <c r="EHO218" s="116"/>
      <c r="EHP218" s="116"/>
      <c r="EHQ218" s="116"/>
      <c r="EHR218" s="116"/>
      <c r="EHS218" s="116"/>
      <c r="EHT218" s="116"/>
      <c r="EHU218" s="116"/>
      <c r="EHV218" s="116"/>
      <c r="EHW218" s="116"/>
      <c r="EHX218" s="116"/>
      <c r="EHY218" s="116"/>
      <c r="EHZ218" s="116"/>
      <c r="EIA218" s="116"/>
      <c r="EIB218" s="116"/>
      <c r="EIC218" s="116"/>
      <c r="EID218" s="116"/>
      <c r="EIE218" s="116"/>
      <c r="EIF218" s="116"/>
      <c r="EIG218" s="116"/>
      <c r="EIH218" s="116"/>
      <c r="EII218" s="116"/>
      <c r="EIJ218" s="116"/>
      <c r="EIK218" s="116"/>
      <c r="EIL218" s="116"/>
      <c r="EIM218" s="116"/>
      <c r="EIN218" s="116"/>
      <c r="EIO218" s="116"/>
      <c r="EIP218" s="116"/>
      <c r="EIQ218" s="116"/>
      <c r="EIR218" s="116"/>
      <c r="EIS218" s="116"/>
      <c r="EIT218" s="116"/>
      <c r="EIU218" s="116"/>
      <c r="EIV218" s="116"/>
      <c r="EIW218" s="116"/>
      <c r="EIX218" s="116"/>
      <c r="EIY218" s="116"/>
      <c r="EIZ218" s="116"/>
      <c r="EJA218" s="116"/>
      <c r="EJB218" s="116"/>
      <c r="EJC218" s="116"/>
      <c r="EJD218" s="116"/>
      <c r="EJE218" s="116"/>
      <c r="EJF218" s="116"/>
      <c r="EJG218" s="116"/>
      <c r="EJH218" s="116"/>
      <c r="EJI218" s="116"/>
      <c r="EJJ218" s="116"/>
      <c r="EJK218" s="116"/>
      <c r="EJL218" s="116"/>
      <c r="EJM218" s="116"/>
      <c r="EJN218" s="116"/>
      <c r="EJO218" s="116"/>
      <c r="EJP218" s="116"/>
      <c r="EJQ218" s="116"/>
      <c r="EJR218" s="116"/>
      <c r="EJS218" s="116"/>
      <c r="EJT218" s="116"/>
      <c r="EJU218" s="116"/>
      <c r="EJV218" s="116"/>
      <c r="EJW218" s="116"/>
      <c r="EJX218" s="116"/>
      <c r="EJY218" s="116"/>
      <c r="EJZ218" s="116"/>
      <c r="EKA218" s="116"/>
      <c r="EKB218" s="116"/>
      <c r="EKC218" s="116"/>
      <c r="EKD218" s="116"/>
      <c r="EKE218" s="116"/>
      <c r="EKF218" s="116"/>
      <c r="EKG218" s="116"/>
      <c r="EKH218" s="116"/>
      <c r="EKI218" s="116"/>
      <c r="EKJ218" s="116"/>
      <c r="EKK218" s="116"/>
      <c r="EKL218" s="116"/>
      <c r="EKM218" s="116"/>
      <c r="EKN218" s="116"/>
      <c r="EKO218" s="116"/>
      <c r="EKP218" s="116"/>
      <c r="EKQ218" s="116"/>
      <c r="EKR218" s="116"/>
      <c r="EKS218" s="116"/>
      <c r="EKT218" s="116"/>
      <c r="EKU218" s="116"/>
      <c r="EKV218" s="116"/>
      <c r="EKW218" s="116"/>
      <c r="EKX218" s="116"/>
      <c r="EKY218" s="116"/>
      <c r="EKZ218" s="116"/>
      <c r="ELA218" s="116"/>
      <c r="ELB218" s="116"/>
      <c r="ELC218" s="116"/>
      <c r="ELD218" s="116"/>
      <c r="ELE218" s="116"/>
      <c r="ELF218" s="116"/>
      <c r="ELG218" s="116"/>
      <c r="ELH218" s="116"/>
      <c r="ELI218" s="116"/>
      <c r="ELJ218" s="116"/>
      <c r="ELK218" s="116"/>
      <c r="ELL218" s="116"/>
      <c r="ELM218" s="116"/>
      <c r="ELN218" s="116"/>
      <c r="ELO218" s="116"/>
      <c r="ELP218" s="116"/>
      <c r="ELQ218" s="116"/>
      <c r="ELR218" s="116"/>
      <c r="ELS218" s="116"/>
      <c r="ELT218" s="116"/>
      <c r="ELU218" s="116"/>
      <c r="ELV218" s="116"/>
      <c r="ELW218" s="116"/>
      <c r="ELX218" s="116"/>
      <c r="ELY218" s="116"/>
      <c r="ELZ218" s="116"/>
      <c r="EMA218" s="116"/>
      <c r="EMB218" s="116"/>
      <c r="EMC218" s="116"/>
      <c r="EMD218" s="116"/>
      <c r="EME218" s="116"/>
      <c r="EMF218" s="116"/>
      <c r="EMG218" s="116"/>
      <c r="EMH218" s="116"/>
      <c r="EMI218" s="116"/>
      <c r="EMJ218" s="116"/>
      <c r="EMK218" s="116"/>
      <c r="EML218" s="116"/>
      <c r="EMM218" s="116"/>
      <c r="EMN218" s="116"/>
      <c r="EMO218" s="116"/>
      <c r="EMP218" s="116"/>
      <c r="EMQ218" s="116"/>
      <c r="EMR218" s="116"/>
      <c r="EMS218" s="116"/>
      <c r="EMT218" s="116"/>
      <c r="EMU218" s="116"/>
      <c r="EMV218" s="116"/>
      <c r="EMW218" s="116"/>
      <c r="EMX218" s="116"/>
      <c r="EMY218" s="116"/>
      <c r="EMZ218" s="116"/>
      <c r="ENA218" s="116"/>
      <c r="ENB218" s="116"/>
      <c r="ENC218" s="116"/>
      <c r="END218" s="116"/>
      <c r="ENE218" s="116"/>
      <c r="ENF218" s="116"/>
      <c r="ENG218" s="116"/>
      <c r="ENH218" s="116"/>
      <c r="ENI218" s="116"/>
      <c r="ENJ218" s="116"/>
      <c r="ENK218" s="116"/>
      <c r="ENL218" s="116"/>
      <c r="ENM218" s="116"/>
      <c r="ENN218" s="116"/>
      <c r="ENO218" s="116"/>
      <c r="ENP218" s="116"/>
      <c r="ENQ218" s="116"/>
      <c r="ENR218" s="116"/>
      <c r="ENS218" s="116"/>
      <c r="ENT218" s="116"/>
      <c r="ENU218" s="116"/>
      <c r="ENV218" s="116"/>
      <c r="ENW218" s="116"/>
      <c r="ENX218" s="116"/>
      <c r="ENY218" s="116"/>
      <c r="ENZ218" s="116"/>
      <c r="EOA218" s="116"/>
      <c r="EOB218" s="116"/>
      <c r="EOC218" s="116"/>
      <c r="EOD218" s="116"/>
      <c r="EOE218" s="116"/>
      <c r="EOF218" s="116"/>
      <c r="EOG218" s="116"/>
      <c r="EOH218" s="116"/>
      <c r="EOI218" s="116"/>
      <c r="EOJ218" s="116"/>
      <c r="EOK218" s="116"/>
      <c r="EOL218" s="116"/>
      <c r="EOM218" s="116"/>
      <c r="EON218" s="116"/>
      <c r="EOO218" s="116"/>
      <c r="EOP218" s="116"/>
      <c r="EOQ218" s="116"/>
      <c r="EOR218" s="116"/>
      <c r="EOS218" s="116"/>
      <c r="EOT218" s="116"/>
      <c r="EOU218" s="116"/>
      <c r="EOV218" s="116"/>
      <c r="EOW218" s="116"/>
      <c r="EOX218" s="116"/>
      <c r="EOY218" s="116"/>
      <c r="EOZ218" s="116"/>
      <c r="EPA218" s="116"/>
      <c r="EPB218" s="116"/>
      <c r="EPC218" s="116"/>
      <c r="EPD218" s="116"/>
      <c r="EPE218" s="116"/>
      <c r="EPF218" s="116"/>
      <c r="EPG218" s="116"/>
      <c r="EPH218" s="116"/>
      <c r="EPI218" s="116"/>
      <c r="EPJ218" s="116"/>
      <c r="EPK218" s="116"/>
      <c r="EPL218" s="116"/>
      <c r="EPM218" s="116"/>
      <c r="EPN218" s="116"/>
      <c r="EPO218" s="116"/>
      <c r="EPP218" s="116"/>
      <c r="EPQ218" s="116"/>
      <c r="EPR218" s="116"/>
      <c r="EPS218" s="116"/>
      <c r="EPT218" s="116"/>
      <c r="EPU218" s="116"/>
      <c r="EPV218" s="116"/>
      <c r="EPW218" s="116"/>
      <c r="EPX218" s="116"/>
      <c r="EPY218" s="116"/>
      <c r="EPZ218" s="116"/>
      <c r="EQA218" s="116"/>
      <c r="EQB218" s="116"/>
      <c r="EQC218" s="116"/>
      <c r="EQD218" s="116"/>
      <c r="EQE218" s="116"/>
      <c r="EQF218" s="116"/>
      <c r="EQG218" s="116"/>
      <c r="EQH218" s="116"/>
      <c r="EQI218" s="116"/>
      <c r="EQJ218" s="116"/>
      <c r="EQK218" s="116"/>
      <c r="EQL218" s="116"/>
      <c r="EQM218" s="116"/>
      <c r="EQN218" s="116"/>
      <c r="EQO218" s="116"/>
      <c r="EQP218" s="116"/>
      <c r="EQQ218" s="116"/>
      <c r="EQR218" s="116"/>
      <c r="EQS218" s="116"/>
      <c r="EQT218" s="116"/>
      <c r="EQU218" s="116"/>
      <c r="EQV218" s="116"/>
      <c r="EQW218" s="116"/>
      <c r="EQX218" s="116"/>
      <c r="EQY218" s="116"/>
      <c r="EQZ218" s="116"/>
      <c r="ERA218" s="116"/>
      <c r="ERB218" s="116"/>
      <c r="ERC218" s="116"/>
      <c r="ERD218" s="116"/>
      <c r="ERE218" s="116"/>
      <c r="ERF218" s="116"/>
      <c r="ERG218" s="116"/>
      <c r="ERH218" s="116"/>
      <c r="ERI218" s="116"/>
      <c r="ERJ218" s="116"/>
      <c r="ERK218" s="116"/>
      <c r="ERL218" s="116"/>
      <c r="ERM218" s="116"/>
      <c r="ERN218" s="116"/>
      <c r="ERO218" s="116"/>
      <c r="ERP218" s="116"/>
      <c r="ERQ218" s="116"/>
      <c r="ERR218" s="116"/>
      <c r="ERS218" s="116"/>
      <c r="ERT218" s="116"/>
      <c r="ERU218" s="116"/>
      <c r="ERV218" s="116"/>
      <c r="ERW218" s="116"/>
      <c r="ERX218" s="116"/>
      <c r="ERY218" s="116"/>
      <c r="ERZ218" s="116"/>
      <c r="ESA218" s="116"/>
      <c r="ESB218" s="116"/>
      <c r="ESC218" s="116"/>
      <c r="ESD218" s="116"/>
      <c r="ESE218" s="116"/>
      <c r="ESF218" s="116"/>
      <c r="ESG218" s="116"/>
      <c r="ESH218" s="116"/>
      <c r="ESI218" s="116"/>
      <c r="ESJ218" s="116"/>
      <c r="ESK218" s="116"/>
      <c r="ESL218" s="116"/>
      <c r="ESM218" s="116"/>
      <c r="ESN218" s="116"/>
      <c r="ESO218" s="116"/>
      <c r="ESP218" s="116"/>
      <c r="ESQ218" s="116"/>
      <c r="ESR218" s="116"/>
      <c r="ESS218" s="116"/>
      <c r="EST218" s="116"/>
      <c r="ESU218" s="116"/>
      <c r="ESV218" s="116"/>
      <c r="ESW218" s="116"/>
      <c r="ESX218" s="116"/>
      <c r="ESY218" s="116"/>
      <c r="ESZ218" s="116"/>
      <c r="ETA218" s="116"/>
      <c r="ETB218" s="116"/>
      <c r="ETC218" s="116"/>
      <c r="ETD218" s="116"/>
      <c r="ETE218" s="116"/>
      <c r="ETF218" s="116"/>
      <c r="ETG218" s="116"/>
      <c r="ETH218" s="116"/>
      <c r="ETI218" s="116"/>
      <c r="ETJ218" s="116"/>
      <c r="ETK218" s="116"/>
      <c r="ETL218" s="116"/>
      <c r="ETM218" s="116"/>
      <c r="ETN218" s="116"/>
      <c r="ETO218" s="116"/>
      <c r="ETP218" s="116"/>
      <c r="ETQ218" s="116"/>
      <c r="ETR218" s="116"/>
      <c r="ETS218" s="116"/>
      <c r="ETT218" s="116"/>
      <c r="ETU218" s="116"/>
      <c r="ETV218" s="116"/>
      <c r="ETW218" s="116"/>
      <c r="ETX218" s="116"/>
      <c r="ETY218" s="116"/>
      <c r="ETZ218" s="116"/>
      <c r="EUA218" s="116"/>
      <c r="EUB218" s="116"/>
      <c r="EUC218" s="116"/>
      <c r="EUD218" s="116"/>
      <c r="EUE218" s="116"/>
      <c r="EUF218" s="116"/>
      <c r="EUG218" s="116"/>
      <c r="EUH218" s="116"/>
      <c r="EUI218" s="116"/>
      <c r="EUJ218" s="116"/>
      <c r="EUK218" s="116"/>
      <c r="EUL218" s="116"/>
      <c r="EUM218" s="116"/>
      <c r="EUN218" s="116"/>
      <c r="EUO218" s="116"/>
      <c r="EUP218" s="116"/>
      <c r="EUQ218" s="116"/>
      <c r="EUR218" s="116"/>
      <c r="EUS218" s="116"/>
      <c r="EUT218" s="116"/>
      <c r="EUU218" s="116"/>
      <c r="EUV218" s="116"/>
      <c r="EUW218" s="116"/>
      <c r="EUX218" s="116"/>
      <c r="EUY218" s="116"/>
      <c r="EUZ218" s="116"/>
      <c r="EVA218" s="116"/>
      <c r="EVB218" s="116"/>
      <c r="EVC218" s="116"/>
      <c r="EVD218" s="116"/>
      <c r="EVE218" s="116"/>
      <c r="EVF218" s="116"/>
      <c r="EVG218" s="116"/>
      <c r="EVH218" s="116"/>
      <c r="EVI218" s="116"/>
      <c r="EVJ218" s="116"/>
      <c r="EVK218" s="116"/>
      <c r="EVL218" s="116"/>
      <c r="EVM218" s="116"/>
      <c r="EVN218" s="116"/>
      <c r="EVO218" s="116"/>
      <c r="EVP218" s="116"/>
      <c r="EVQ218" s="116"/>
      <c r="EVR218" s="116"/>
      <c r="EVS218" s="116"/>
      <c r="EVT218" s="116"/>
      <c r="EVU218" s="116"/>
      <c r="EVV218" s="116"/>
      <c r="EVW218" s="116"/>
      <c r="EVX218" s="116"/>
      <c r="EVY218" s="116"/>
      <c r="EVZ218" s="116"/>
      <c r="EWA218" s="116"/>
      <c r="EWB218" s="116"/>
      <c r="EWC218" s="116"/>
      <c r="EWD218" s="116"/>
      <c r="EWE218" s="116"/>
      <c r="EWF218" s="116"/>
      <c r="EWG218" s="116"/>
      <c r="EWH218" s="116"/>
      <c r="EWI218" s="116"/>
      <c r="EWJ218" s="116"/>
      <c r="EWK218" s="116"/>
      <c r="EWL218" s="116"/>
      <c r="EWM218" s="116"/>
      <c r="EWN218" s="116"/>
      <c r="EWO218" s="116"/>
      <c r="EWP218" s="116"/>
      <c r="EWQ218" s="116"/>
      <c r="EWR218" s="116"/>
      <c r="EWS218" s="116"/>
      <c r="EWT218" s="116"/>
      <c r="EWU218" s="116"/>
      <c r="EWV218" s="116"/>
      <c r="EWW218" s="116"/>
      <c r="EWX218" s="116"/>
      <c r="EWY218" s="116"/>
      <c r="EWZ218" s="116"/>
      <c r="EXA218" s="116"/>
      <c r="EXB218" s="116"/>
      <c r="EXC218" s="116"/>
      <c r="EXD218" s="116"/>
      <c r="EXE218" s="116"/>
      <c r="EXF218" s="116"/>
      <c r="EXG218" s="116"/>
      <c r="EXH218" s="116"/>
      <c r="EXI218" s="116"/>
      <c r="EXJ218" s="116"/>
      <c r="EXK218" s="116"/>
      <c r="EXL218" s="116"/>
      <c r="EXM218" s="116"/>
      <c r="EXN218" s="116"/>
      <c r="EXO218" s="116"/>
      <c r="EXP218" s="116"/>
      <c r="EXQ218" s="116"/>
      <c r="EXR218" s="116"/>
      <c r="EXS218" s="116"/>
      <c r="EXT218" s="116"/>
      <c r="EXU218" s="116"/>
      <c r="EXV218" s="116"/>
      <c r="EXW218" s="116"/>
      <c r="EXX218" s="116"/>
      <c r="EXY218" s="116"/>
      <c r="EXZ218" s="116"/>
      <c r="EYA218" s="116"/>
      <c r="EYB218" s="116"/>
      <c r="EYC218" s="116"/>
      <c r="EYD218" s="116"/>
      <c r="EYE218" s="116"/>
      <c r="EYF218" s="116"/>
      <c r="EYG218" s="116"/>
      <c r="EYH218" s="116"/>
      <c r="EYI218" s="116"/>
      <c r="EYJ218" s="116"/>
      <c r="EYK218" s="116"/>
      <c r="EYL218" s="116"/>
      <c r="EYM218" s="116"/>
      <c r="EYN218" s="116"/>
      <c r="EYO218" s="116"/>
      <c r="EYP218" s="116"/>
      <c r="EYQ218" s="116"/>
      <c r="EYR218" s="116"/>
      <c r="EYS218" s="116"/>
      <c r="EYT218" s="116"/>
      <c r="EYU218" s="116"/>
      <c r="EYV218" s="116"/>
      <c r="EYW218" s="116"/>
      <c r="EYX218" s="116"/>
      <c r="EYY218" s="116"/>
      <c r="EYZ218" s="116"/>
      <c r="EZA218" s="116"/>
      <c r="EZB218" s="116"/>
      <c r="EZC218" s="116"/>
      <c r="EZD218" s="116"/>
      <c r="EZE218" s="116"/>
      <c r="EZF218" s="116"/>
      <c r="EZG218" s="116"/>
      <c r="EZH218" s="116"/>
      <c r="EZI218" s="116"/>
      <c r="EZJ218" s="116"/>
      <c r="EZK218" s="116"/>
      <c r="EZL218" s="116"/>
      <c r="EZM218" s="116"/>
      <c r="EZN218" s="116"/>
      <c r="EZO218" s="116"/>
      <c r="EZP218" s="116"/>
      <c r="EZQ218" s="116"/>
      <c r="EZR218" s="116"/>
      <c r="EZS218" s="116"/>
      <c r="EZT218" s="116"/>
      <c r="EZU218" s="116"/>
      <c r="EZV218" s="116"/>
      <c r="EZW218" s="116"/>
      <c r="EZX218" s="116"/>
      <c r="EZY218" s="116"/>
      <c r="EZZ218" s="116"/>
      <c r="FAA218" s="116"/>
      <c r="FAB218" s="116"/>
      <c r="FAC218" s="116"/>
      <c r="FAD218" s="116"/>
      <c r="FAE218" s="116"/>
      <c r="FAF218" s="116"/>
      <c r="FAG218" s="116"/>
      <c r="FAH218" s="116"/>
      <c r="FAI218" s="116"/>
      <c r="FAJ218" s="116"/>
      <c r="FAK218" s="116"/>
      <c r="FAL218" s="116"/>
      <c r="FAM218" s="116"/>
      <c r="FAN218" s="116"/>
      <c r="FAO218" s="116"/>
      <c r="FAP218" s="116"/>
      <c r="FAQ218" s="116"/>
      <c r="FAR218" s="116"/>
      <c r="FAS218" s="116"/>
      <c r="FAT218" s="116"/>
      <c r="FAU218" s="116"/>
      <c r="FAV218" s="116"/>
      <c r="FAW218" s="116"/>
      <c r="FAX218" s="116"/>
      <c r="FAY218" s="116"/>
      <c r="FAZ218" s="116"/>
      <c r="FBA218" s="116"/>
      <c r="FBB218" s="116"/>
      <c r="FBC218" s="116"/>
      <c r="FBD218" s="116"/>
      <c r="FBE218" s="116"/>
      <c r="FBF218" s="116"/>
      <c r="FBG218" s="116"/>
      <c r="FBH218" s="116"/>
      <c r="FBI218" s="116"/>
      <c r="FBJ218" s="116"/>
      <c r="FBK218" s="116"/>
      <c r="FBL218" s="116"/>
      <c r="FBM218" s="116"/>
      <c r="FBN218" s="116"/>
      <c r="FBO218" s="116"/>
      <c r="FBP218" s="116"/>
      <c r="FBQ218" s="116"/>
      <c r="FBR218" s="116"/>
      <c r="FBS218" s="116"/>
      <c r="FBT218" s="116"/>
      <c r="FBU218" s="116"/>
      <c r="FBV218" s="116"/>
      <c r="FBW218" s="116"/>
      <c r="FBX218" s="116"/>
      <c r="FBY218" s="116"/>
      <c r="FBZ218" s="116"/>
      <c r="FCA218" s="116"/>
      <c r="FCB218" s="116"/>
      <c r="FCC218" s="116"/>
      <c r="FCD218" s="116"/>
      <c r="FCE218" s="116"/>
      <c r="FCF218" s="116"/>
      <c r="FCG218" s="116"/>
      <c r="FCH218" s="116"/>
      <c r="FCI218" s="116"/>
      <c r="FCJ218" s="116"/>
      <c r="FCK218" s="116"/>
      <c r="FCL218" s="116"/>
      <c r="FCM218" s="116"/>
      <c r="FCN218" s="116"/>
      <c r="FCO218" s="116"/>
      <c r="FCP218" s="116"/>
      <c r="FCQ218" s="116"/>
      <c r="FCR218" s="116"/>
      <c r="FCS218" s="116"/>
      <c r="FCT218" s="116"/>
      <c r="FCU218" s="116"/>
      <c r="FCV218" s="116"/>
      <c r="FCW218" s="116"/>
      <c r="FCX218" s="116"/>
      <c r="FCY218" s="116"/>
      <c r="FCZ218" s="116"/>
      <c r="FDA218" s="116"/>
      <c r="FDB218" s="116"/>
      <c r="FDC218" s="116"/>
      <c r="FDD218" s="116"/>
      <c r="FDE218" s="116"/>
      <c r="FDF218" s="116"/>
      <c r="FDG218" s="116"/>
      <c r="FDH218" s="116"/>
      <c r="FDI218" s="116"/>
      <c r="FDJ218" s="116"/>
      <c r="FDK218" s="116"/>
      <c r="FDL218" s="116"/>
      <c r="FDM218" s="116"/>
      <c r="FDN218" s="116"/>
      <c r="FDO218" s="116"/>
      <c r="FDP218" s="116"/>
      <c r="FDQ218" s="116"/>
      <c r="FDR218" s="116"/>
      <c r="FDS218" s="116"/>
      <c r="FDT218" s="116"/>
      <c r="FDU218" s="116"/>
      <c r="FDV218" s="116"/>
      <c r="FDW218" s="116"/>
      <c r="FDX218" s="116"/>
      <c r="FDY218" s="116"/>
      <c r="FDZ218" s="116"/>
      <c r="FEA218" s="116"/>
      <c r="FEB218" s="116"/>
      <c r="FEC218" s="116"/>
      <c r="FED218" s="116"/>
      <c r="FEE218" s="116"/>
      <c r="FEF218" s="116"/>
      <c r="FEG218" s="116"/>
      <c r="FEH218" s="116"/>
      <c r="FEI218" s="116"/>
      <c r="FEJ218" s="116"/>
      <c r="FEK218" s="116"/>
      <c r="FEL218" s="116"/>
      <c r="FEM218" s="116"/>
      <c r="FEN218" s="116"/>
      <c r="FEO218" s="116"/>
      <c r="FEP218" s="116"/>
      <c r="FEQ218" s="116"/>
      <c r="FER218" s="116"/>
      <c r="FES218" s="116"/>
      <c r="FET218" s="116"/>
      <c r="FEU218" s="116"/>
      <c r="FEV218" s="116"/>
      <c r="FEW218" s="116"/>
      <c r="FEX218" s="116"/>
      <c r="FEY218" s="116"/>
      <c r="FEZ218" s="116"/>
      <c r="FFA218" s="116"/>
      <c r="FFB218" s="116"/>
      <c r="FFC218" s="116"/>
      <c r="FFD218" s="116"/>
      <c r="FFE218" s="116"/>
      <c r="FFF218" s="116"/>
      <c r="FFG218" s="116"/>
      <c r="FFH218" s="116"/>
      <c r="FFI218" s="116"/>
      <c r="FFJ218" s="116"/>
      <c r="FFK218" s="116"/>
      <c r="FFL218" s="116"/>
      <c r="FFM218" s="116"/>
      <c r="FFN218" s="116"/>
      <c r="FFO218" s="116"/>
      <c r="FFP218" s="116"/>
      <c r="FFQ218" s="116"/>
      <c r="FFR218" s="116"/>
      <c r="FFS218" s="116"/>
      <c r="FFT218" s="116"/>
      <c r="FFU218" s="116"/>
      <c r="FFV218" s="116"/>
      <c r="FFW218" s="116"/>
      <c r="FFX218" s="116"/>
      <c r="FFY218" s="116"/>
      <c r="FFZ218" s="116"/>
      <c r="FGA218" s="116"/>
      <c r="FGB218" s="116"/>
      <c r="FGC218" s="116"/>
      <c r="FGD218" s="116"/>
      <c r="FGE218" s="116"/>
      <c r="FGF218" s="116"/>
      <c r="FGG218" s="116"/>
      <c r="FGH218" s="116"/>
      <c r="FGI218" s="116"/>
      <c r="FGJ218" s="116"/>
      <c r="FGK218" s="116"/>
      <c r="FGL218" s="116"/>
      <c r="FGM218" s="116"/>
      <c r="FGN218" s="116"/>
      <c r="FGO218" s="116"/>
      <c r="FGP218" s="116"/>
      <c r="FGQ218" s="116"/>
      <c r="FGR218" s="116"/>
      <c r="FGS218" s="116"/>
      <c r="FGT218" s="116"/>
      <c r="FGU218" s="116"/>
      <c r="FGV218" s="116"/>
      <c r="FGW218" s="116"/>
      <c r="FGX218" s="116"/>
      <c r="FGY218" s="116"/>
      <c r="FGZ218" s="116"/>
      <c r="FHA218" s="116"/>
      <c r="FHB218" s="116"/>
      <c r="FHC218" s="116"/>
      <c r="FHD218" s="116"/>
      <c r="FHE218" s="116"/>
      <c r="FHF218" s="116"/>
      <c r="FHG218" s="116"/>
      <c r="FHH218" s="116"/>
      <c r="FHI218" s="116"/>
      <c r="FHJ218" s="116"/>
      <c r="FHK218" s="116"/>
      <c r="FHL218" s="116"/>
      <c r="FHM218" s="116"/>
      <c r="FHN218" s="116"/>
      <c r="FHO218" s="116"/>
      <c r="FHP218" s="116"/>
      <c r="FHQ218" s="116"/>
      <c r="FHR218" s="116"/>
      <c r="FHS218" s="116"/>
      <c r="FHT218" s="116"/>
      <c r="FHU218" s="116"/>
      <c r="FHV218" s="116"/>
      <c r="FHW218" s="116"/>
      <c r="FHX218" s="116"/>
      <c r="FHY218" s="116"/>
      <c r="FHZ218" s="116"/>
      <c r="FIA218" s="116"/>
      <c r="FIB218" s="116"/>
      <c r="FIC218" s="116"/>
      <c r="FID218" s="116"/>
      <c r="FIE218" s="116"/>
      <c r="FIF218" s="116"/>
      <c r="FIG218" s="116"/>
      <c r="FIH218" s="116"/>
      <c r="FII218" s="116"/>
      <c r="FIJ218" s="116"/>
      <c r="FIK218" s="116"/>
      <c r="FIL218" s="116"/>
      <c r="FIM218" s="116"/>
      <c r="FIN218" s="116"/>
      <c r="FIO218" s="116"/>
      <c r="FIP218" s="116"/>
      <c r="FIQ218" s="116"/>
      <c r="FIR218" s="116"/>
      <c r="FIS218" s="116"/>
      <c r="FIT218" s="116"/>
      <c r="FIU218" s="116"/>
      <c r="FIV218" s="116"/>
      <c r="FIW218" s="116"/>
      <c r="FIX218" s="116"/>
      <c r="FIY218" s="116"/>
      <c r="FIZ218" s="116"/>
      <c r="FJA218" s="116"/>
      <c r="FJB218" s="116"/>
      <c r="FJC218" s="116"/>
      <c r="FJD218" s="116"/>
      <c r="FJE218" s="116"/>
      <c r="FJF218" s="116"/>
      <c r="FJG218" s="116"/>
      <c r="FJH218" s="116"/>
      <c r="FJI218" s="116"/>
      <c r="FJJ218" s="116"/>
      <c r="FJK218" s="116"/>
      <c r="FJL218" s="116"/>
      <c r="FJM218" s="116"/>
      <c r="FJN218" s="116"/>
      <c r="FJO218" s="116"/>
      <c r="FJP218" s="116"/>
      <c r="FJQ218" s="116"/>
      <c r="FJR218" s="116"/>
      <c r="FJS218" s="116"/>
      <c r="FJT218" s="116"/>
      <c r="FJU218" s="116"/>
      <c r="FJV218" s="116"/>
      <c r="FJW218" s="116"/>
      <c r="FJX218" s="116"/>
      <c r="FJY218" s="116"/>
      <c r="FJZ218" s="116"/>
      <c r="FKA218" s="116"/>
      <c r="FKB218" s="116"/>
      <c r="FKC218" s="116"/>
      <c r="FKD218" s="116"/>
      <c r="FKE218" s="116"/>
      <c r="FKF218" s="116"/>
      <c r="FKG218" s="116"/>
      <c r="FKH218" s="116"/>
      <c r="FKI218" s="116"/>
      <c r="FKJ218" s="116"/>
      <c r="FKK218" s="116"/>
      <c r="FKL218" s="116"/>
      <c r="FKM218" s="116"/>
      <c r="FKN218" s="116"/>
      <c r="FKO218" s="116"/>
      <c r="FKP218" s="116"/>
      <c r="FKQ218" s="116"/>
      <c r="FKR218" s="116"/>
      <c r="FKS218" s="116"/>
      <c r="FKT218" s="116"/>
      <c r="FKU218" s="116"/>
      <c r="FKV218" s="116"/>
      <c r="FKW218" s="116"/>
      <c r="FKX218" s="116"/>
      <c r="FKY218" s="116"/>
      <c r="FKZ218" s="116"/>
      <c r="FLA218" s="116"/>
      <c r="FLB218" s="116"/>
      <c r="FLC218" s="116"/>
      <c r="FLD218" s="116"/>
      <c r="FLE218" s="116"/>
      <c r="FLF218" s="116"/>
      <c r="FLG218" s="116"/>
      <c r="FLH218" s="116"/>
      <c r="FLI218" s="116"/>
      <c r="FLJ218" s="116"/>
      <c r="FLK218" s="116"/>
      <c r="FLL218" s="116"/>
      <c r="FLM218" s="116"/>
      <c r="FLN218" s="116"/>
      <c r="FLO218" s="116"/>
      <c r="FLP218" s="116"/>
      <c r="FLQ218" s="116"/>
      <c r="FLR218" s="116"/>
      <c r="FLS218" s="116"/>
      <c r="FLT218" s="116"/>
      <c r="FLU218" s="116"/>
      <c r="FLV218" s="116"/>
      <c r="FLW218" s="116"/>
      <c r="FLX218" s="116"/>
      <c r="FLY218" s="116"/>
      <c r="FLZ218" s="116"/>
      <c r="FMA218" s="116"/>
      <c r="FMB218" s="116"/>
      <c r="FMC218" s="116"/>
      <c r="FMD218" s="116"/>
      <c r="FME218" s="116"/>
      <c r="FMF218" s="116"/>
      <c r="FMG218" s="116"/>
      <c r="FMH218" s="116"/>
      <c r="FMI218" s="116"/>
      <c r="FMJ218" s="116"/>
      <c r="FMK218" s="116"/>
      <c r="FML218" s="116"/>
      <c r="FMM218" s="116"/>
      <c r="FMN218" s="116"/>
      <c r="FMO218" s="116"/>
      <c r="FMP218" s="116"/>
      <c r="FMQ218" s="116"/>
      <c r="FMR218" s="116"/>
      <c r="FMS218" s="116"/>
      <c r="FMT218" s="116"/>
      <c r="FMU218" s="116"/>
      <c r="FMV218" s="116"/>
      <c r="FMW218" s="116"/>
      <c r="FMX218" s="116"/>
      <c r="FMY218" s="116"/>
      <c r="FMZ218" s="116"/>
      <c r="FNA218" s="116"/>
      <c r="FNB218" s="116"/>
      <c r="FNC218" s="116"/>
      <c r="FND218" s="116"/>
      <c r="FNE218" s="116"/>
      <c r="FNF218" s="116"/>
      <c r="FNG218" s="116"/>
      <c r="FNH218" s="116"/>
      <c r="FNI218" s="116"/>
      <c r="FNJ218" s="116"/>
      <c r="FNK218" s="116"/>
      <c r="FNL218" s="116"/>
      <c r="FNM218" s="116"/>
      <c r="FNN218" s="116"/>
      <c r="FNO218" s="116"/>
      <c r="FNP218" s="116"/>
      <c r="FNQ218" s="116"/>
      <c r="FNR218" s="116"/>
      <c r="FNS218" s="116"/>
      <c r="FNT218" s="116"/>
      <c r="FNU218" s="116"/>
      <c r="FNV218" s="116"/>
      <c r="FNW218" s="116"/>
      <c r="FNX218" s="116"/>
      <c r="FNY218" s="116"/>
      <c r="FNZ218" s="116"/>
      <c r="FOA218" s="116"/>
      <c r="FOB218" s="116"/>
      <c r="FOC218" s="116"/>
      <c r="FOD218" s="116"/>
      <c r="FOE218" s="116"/>
      <c r="FOF218" s="116"/>
      <c r="FOG218" s="116"/>
      <c r="FOH218" s="116"/>
      <c r="FOI218" s="116"/>
      <c r="FOJ218" s="116"/>
      <c r="FOK218" s="116"/>
      <c r="FOL218" s="116"/>
      <c r="FOM218" s="116"/>
      <c r="FON218" s="116"/>
      <c r="FOO218" s="116"/>
      <c r="FOP218" s="116"/>
      <c r="FOQ218" s="116"/>
      <c r="FOR218" s="116"/>
      <c r="FOS218" s="116"/>
      <c r="FOT218" s="116"/>
      <c r="FOU218" s="116"/>
      <c r="FOV218" s="116"/>
      <c r="FOW218" s="116"/>
      <c r="FOX218" s="116"/>
      <c r="FOY218" s="116"/>
      <c r="FOZ218" s="116"/>
      <c r="FPA218" s="116"/>
      <c r="FPB218" s="116"/>
      <c r="FPC218" s="116"/>
      <c r="FPD218" s="116"/>
      <c r="FPE218" s="116"/>
      <c r="FPF218" s="116"/>
      <c r="FPG218" s="116"/>
      <c r="FPH218" s="116"/>
      <c r="FPI218" s="116"/>
      <c r="FPJ218" s="116"/>
      <c r="FPK218" s="116"/>
      <c r="FPL218" s="116"/>
      <c r="FPM218" s="116"/>
      <c r="FPN218" s="116"/>
      <c r="FPO218" s="116"/>
      <c r="FPP218" s="116"/>
      <c r="FPQ218" s="116"/>
      <c r="FPR218" s="116"/>
      <c r="FPS218" s="116"/>
      <c r="FPT218" s="116"/>
      <c r="FPU218" s="116"/>
      <c r="FPV218" s="116"/>
      <c r="FPW218" s="116"/>
      <c r="FPX218" s="116"/>
      <c r="FPY218" s="116"/>
      <c r="FPZ218" s="116"/>
      <c r="FQA218" s="116"/>
      <c r="FQB218" s="116"/>
      <c r="FQC218" s="116"/>
      <c r="FQD218" s="116"/>
      <c r="FQE218" s="116"/>
      <c r="FQF218" s="116"/>
      <c r="FQG218" s="116"/>
      <c r="FQH218" s="116"/>
      <c r="FQI218" s="116"/>
      <c r="FQJ218" s="116"/>
      <c r="FQK218" s="116"/>
      <c r="FQL218" s="116"/>
      <c r="FQM218" s="116"/>
      <c r="FQN218" s="116"/>
      <c r="FQO218" s="116"/>
      <c r="FQP218" s="116"/>
      <c r="FQQ218" s="116"/>
      <c r="FQR218" s="116"/>
      <c r="FQS218" s="116"/>
      <c r="FQT218" s="116"/>
      <c r="FQU218" s="116"/>
      <c r="FQV218" s="116"/>
      <c r="FQW218" s="116"/>
      <c r="FQX218" s="116"/>
      <c r="FQY218" s="116"/>
      <c r="FQZ218" s="116"/>
      <c r="FRA218" s="116"/>
      <c r="FRB218" s="116"/>
      <c r="FRC218" s="116"/>
      <c r="FRD218" s="116"/>
      <c r="FRE218" s="116"/>
      <c r="FRF218" s="116"/>
      <c r="FRG218" s="116"/>
      <c r="FRH218" s="116"/>
      <c r="FRI218" s="116"/>
      <c r="FRJ218" s="116"/>
      <c r="FRK218" s="116"/>
      <c r="FRL218" s="116"/>
      <c r="FRM218" s="116"/>
      <c r="FRN218" s="116"/>
      <c r="FRO218" s="116"/>
      <c r="FRP218" s="116"/>
      <c r="FRQ218" s="116"/>
      <c r="FRR218" s="116"/>
      <c r="FRS218" s="116"/>
      <c r="FRT218" s="116"/>
      <c r="FRU218" s="116"/>
      <c r="FRV218" s="116"/>
      <c r="FRW218" s="116"/>
      <c r="FRX218" s="116"/>
      <c r="FRY218" s="116"/>
      <c r="FRZ218" s="116"/>
      <c r="FSA218" s="116"/>
      <c r="FSB218" s="116"/>
      <c r="FSC218" s="116"/>
      <c r="FSD218" s="116"/>
      <c r="FSE218" s="116"/>
      <c r="FSF218" s="116"/>
      <c r="FSG218" s="116"/>
      <c r="FSH218" s="116"/>
      <c r="FSI218" s="116"/>
      <c r="FSJ218" s="116"/>
      <c r="FSK218" s="116"/>
      <c r="FSL218" s="116"/>
      <c r="FSM218" s="116"/>
      <c r="FSN218" s="116"/>
      <c r="FSO218" s="116"/>
      <c r="FSP218" s="116"/>
      <c r="FSQ218" s="116"/>
      <c r="FSR218" s="116"/>
      <c r="FSS218" s="116"/>
      <c r="FST218" s="116"/>
      <c r="FSU218" s="116"/>
      <c r="FSV218" s="116"/>
      <c r="FSW218" s="116"/>
      <c r="FSX218" s="116"/>
      <c r="FSY218" s="116"/>
      <c r="FSZ218" s="116"/>
      <c r="FTA218" s="116"/>
      <c r="FTB218" s="116"/>
      <c r="FTC218" s="116"/>
      <c r="FTD218" s="116"/>
      <c r="FTE218" s="116"/>
      <c r="FTF218" s="116"/>
      <c r="FTG218" s="116"/>
      <c r="FTH218" s="116"/>
      <c r="FTI218" s="116"/>
      <c r="FTJ218" s="116"/>
      <c r="FTK218" s="116"/>
      <c r="FTL218" s="116"/>
      <c r="FTM218" s="116"/>
      <c r="FTN218" s="116"/>
      <c r="FTO218" s="116"/>
      <c r="FTP218" s="116"/>
      <c r="FTQ218" s="116"/>
      <c r="FTR218" s="116"/>
      <c r="FTS218" s="116"/>
      <c r="FTT218" s="116"/>
      <c r="FTU218" s="116"/>
      <c r="FTV218" s="116"/>
      <c r="FTW218" s="116"/>
      <c r="FTX218" s="116"/>
      <c r="FTY218" s="116"/>
      <c r="FTZ218" s="116"/>
      <c r="FUA218" s="116"/>
      <c r="FUB218" s="116"/>
      <c r="FUC218" s="116"/>
      <c r="FUD218" s="116"/>
      <c r="FUE218" s="116"/>
      <c r="FUF218" s="116"/>
      <c r="FUG218" s="116"/>
      <c r="FUH218" s="116"/>
      <c r="FUI218" s="116"/>
      <c r="FUJ218" s="116"/>
      <c r="FUK218" s="116"/>
      <c r="FUL218" s="116"/>
      <c r="FUM218" s="116"/>
      <c r="FUN218" s="116"/>
      <c r="FUO218" s="116"/>
      <c r="FUP218" s="116"/>
      <c r="FUQ218" s="116"/>
      <c r="FUR218" s="116"/>
      <c r="FUS218" s="116"/>
      <c r="FUT218" s="116"/>
      <c r="FUU218" s="116"/>
      <c r="FUV218" s="116"/>
      <c r="FUW218" s="116"/>
      <c r="FUX218" s="116"/>
      <c r="FUY218" s="116"/>
      <c r="FUZ218" s="116"/>
      <c r="FVA218" s="116"/>
      <c r="FVB218" s="116"/>
      <c r="FVC218" s="116"/>
      <c r="FVD218" s="116"/>
      <c r="FVE218" s="116"/>
      <c r="FVF218" s="116"/>
      <c r="FVG218" s="116"/>
      <c r="FVH218" s="116"/>
      <c r="FVI218" s="116"/>
      <c r="FVJ218" s="116"/>
      <c r="FVK218" s="116"/>
      <c r="FVL218" s="116"/>
      <c r="FVM218" s="116"/>
      <c r="FVN218" s="116"/>
      <c r="FVO218" s="116"/>
      <c r="FVP218" s="116"/>
      <c r="FVQ218" s="116"/>
      <c r="FVR218" s="116"/>
      <c r="FVS218" s="116"/>
      <c r="FVT218" s="116"/>
      <c r="FVU218" s="116"/>
      <c r="FVV218" s="116"/>
      <c r="FVW218" s="116"/>
      <c r="FVX218" s="116"/>
      <c r="FVY218" s="116"/>
      <c r="FVZ218" s="116"/>
      <c r="FWA218" s="116"/>
      <c r="FWB218" s="116"/>
      <c r="FWC218" s="116"/>
      <c r="FWD218" s="116"/>
      <c r="FWE218" s="116"/>
      <c r="FWF218" s="116"/>
      <c r="FWG218" s="116"/>
      <c r="FWH218" s="116"/>
      <c r="FWI218" s="116"/>
      <c r="FWJ218" s="116"/>
      <c r="FWK218" s="116"/>
      <c r="FWL218" s="116"/>
      <c r="FWM218" s="116"/>
      <c r="FWN218" s="116"/>
      <c r="FWO218" s="116"/>
      <c r="FWP218" s="116"/>
      <c r="FWQ218" s="116"/>
      <c r="FWR218" s="116"/>
      <c r="FWS218" s="116"/>
      <c r="FWT218" s="116"/>
      <c r="FWU218" s="116"/>
      <c r="FWV218" s="116"/>
      <c r="FWW218" s="116"/>
      <c r="FWX218" s="116"/>
      <c r="FWY218" s="116"/>
      <c r="FWZ218" s="116"/>
      <c r="FXA218" s="116"/>
      <c r="FXB218" s="116"/>
      <c r="FXC218" s="116"/>
      <c r="FXD218" s="116"/>
      <c r="FXE218" s="116"/>
      <c r="FXF218" s="116"/>
      <c r="FXG218" s="116"/>
      <c r="FXH218" s="116"/>
      <c r="FXI218" s="116"/>
      <c r="FXJ218" s="116"/>
      <c r="FXK218" s="116"/>
      <c r="FXL218" s="116"/>
      <c r="FXM218" s="116"/>
      <c r="FXN218" s="116"/>
      <c r="FXO218" s="116"/>
      <c r="FXP218" s="116"/>
      <c r="FXQ218" s="116"/>
      <c r="FXR218" s="116"/>
      <c r="FXS218" s="116"/>
      <c r="FXT218" s="116"/>
      <c r="FXU218" s="116"/>
      <c r="FXV218" s="116"/>
      <c r="FXW218" s="116"/>
      <c r="FXX218" s="116"/>
      <c r="FXY218" s="116"/>
      <c r="FXZ218" s="116"/>
      <c r="FYA218" s="116"/>
      <c r="FYB218" s="116"/>
      <c r="FYC218" s="116"/>
      <c r="FYD218" s="116"/>
      <c r="FYE218" s="116"/>
      <c r="FYF218" s="116"/>
      <c r="FYG218" s="116"/>
      <c r="FYH218" s="116"/>
      <c r="FYI218" s="116"/>
      <c r="FYJ218" s="116"/>
      <c r="FYK218" s="116"/>
      <c r="FYL218" s="116"/>
      <c r="FYM218" s="116"/>
      <c r="FYN218" s="116"/>
      <c r="FYO218" s="116"/>
      <c r="FYP218" s="116"/>
      <c r="FYQ218" s="116"/>
      <c r="FYR218" s="116"/>
      <c r="FYS218" s="116"/>
      <c r="FYT218" s="116"/>
      <c r="FYU218" s="116"/>
      <c r="FYV218" s="116"/>
      <c r="FYW218" s="116"/>
      <c r="FYX218" s="116"/>
      <c r="FYY218" s="116"/>
      <c r="FYZ218" s="116"/>
      <c r="FZA218" s="116"/>
      <c r="FZB218" s="116"/>
      <c r="FZC218" s="116"/>
      <c r="FZD218" s="116"/>
      <c r="FZE218" s="116"/>
      <c r="FZF218" s="116"/>
      <c r="FZG218" s="116"/>
      <c r="FZH218" s="116"/>
      <c r="FZI218" s="116"/>
      <c r="FZJ218" s="116"/>
      <c r="FZK218" s="116"/>
      <c r="FZL218" s="116"/>
      <c r="FZM218" s="116"/>
      <c r="FZN218" s="116"/>
      <c r="FZO218" s="116"/>
      <c r="FZP218" s="116"/>
      <c r="FZQ218" s="116"/>
      <c r="FZR218" s="116"/>
      <c r="FZS218" s="116"/>
      <c r="FZT218" s="116"/>
      <c r="FZU218" s="116"/>
      <c r="FZV218" s="116"/>
      <c r="FZW218" s="116"/>
      <c r="FZX218" s="116"/>
      <c r="FZY218" s="116"/>
      <c r="FZZ218" s="116"/>
      <c r="GAA218" s="116"/>
      <c r="GAB218" s="116"/>
      <c r="GAC218" s="116"/>
      <c r="GAD218" s="116"/>
      <c r="GAE218" s="116"/>
      <c r="GAF218" s="116"/>
      <c r="GAG218" s="116"/>
      <c r="GAH218" s="116"/>
      <c r="GAI218" s="116"/>
      <c r="GAJ218" s="116"/>
      <c r="GAK218" s="116"/>
      <c r="GAL218" s="116"/>
      <c r="GAM218" s="116"/>
      <c r="GAN218" s="116"/>
      <c r="GAO218" s="116"/>
      <c r="GAP218" s="116"/>
      <c r="GAQ218" s="116"/>
      <c r="GAR218" s="116"/>
      <c r="GAS218" s="116"/>
      <c r="GAT218" s="116"/>
      <c r="GAU218" s="116"/>
      <c r="GAV218" s="116"/>
      <c r="GAW218" s="116"/>
      <c r="GAX218" s="116"/>
      <c r="GAY218" s="116"/>
      <c r="GAZ218" s="116"/>
      <c r="GBA218" s="116"/>
      <c r="GBB218" s="116"/>
      <c r="GBC218" s="116"/>
      <c r="GBD218" s="116"/>
      <c r="GBE218" s="116"/>
      <c r="GBF218" s="116"/>
      <c r="GBG218" s="116"/>
      <c r="GBH218" s="116"/>
      <c r="GBI218" s="116"/>
      <c r="GBJ218" s="116"/>
      <c r="GBK218" s="116"/>
      <c r="GBL218" s="116"/>
      <c r="GBM218" s="116"/>
      <c r="GBN218" s="116"/>
      <c r="GBO218" s="116"/>
      <c r="GBP218" s="116"/>
      <c r="GBQ218" s="116"/>
      <c r="GBR218" s="116"/>
      <c r="GBS218" s="116"/>
      <c r="GBT218" s="116"/>
      <c r="GBU218" s="116"/>
      <c r="GBV218" s="116"/>
      <c r="GBW218" s="116"/>
      <c r="GBX218" s="116"/>
      <c r="GBY218" s="116"/>
      <c r="GBZ218" s="116"/>
      <c r="GCA218" s="116"/>
      <c r="GCB218" s="116"/>
      <c r="GCC218" s="116"/>
      <c r="GCD218" s="116"/>
      <c r="GCE218" s="116"/>
      <c r="GCF218" s="116"/>
      <c r="GCG218" s="116"/>
      <c r="GCH218" s="116"/>
      <c r="GCI218" s="116"/>
      <c r="GCJ218" s="116"/>
      <c r="GCK218" s="116"/>
      <c r="GCL218" s="116"/>
      <c r="GCM218" s="116"/>
      <c r="GCN218" s="116"/>
      <c r="GCO218" s="116"/>
      <c r="GCP218" s="116"/>
      <c r="GCQ218" s="116"/>
      <c r="GCR218" s="116"/>
      <c r="GCS218" s="116"/>
      <c r="GCT218" s="116"/>
      <c r="GCU218" s="116"/>
      <c r="GCV218" s="116"/>
      <c r="GCW218" s="116"/>
      <c r="GCX218" s="116"/>
      <c r="GCY218" s="116"/>
      <c r="GCZ218" s="116"/>
      <c r="GDA218" s="116"/>
      <c r="GDB218" s="116"/>
      <c r="GDC218" s="116"/>
      <c r="GDD218" s="116"/>
      <c r="GDE218" s="116"/>
      <c r="GDF218" s="116"/>
      <c r="GDG218" s="116"/>
      <c r="GDH218" s="116"/>
      <c r="GDI218" s="116"/>
      <c r="GDJ218" s="116"/>
      <c r="GDK218" s="116"/>
      <c r="GDL218" s="116"/>
      <c r="GDM218" s="116"/>
      <c r="GDN218" s="116"/>
      <c r="GDO218" s="116"/>
      <c r="GDP218" s="116"/>
      <c r="GDQ218" s="116"/>
      <c r="GDR218" s="116"/>
      <c r="GDS218" s="116"/>
      <c r="GDT218" s="116"/>
      <c r="GDU218" s="116"/>
      <c r="GDV218" s="116"/>
      <c r="GDW218" s="116"/>
      <c r="GDX218" s="116"/>
      <c r="GDY218" s="116"/>
      <c r="GDZ218" s="116"/>
      <c r="GEA218" s="116"/>
      <c r="GEB218" s="116"/>
      <c r="GEC218" s="116"/>
      <c r="GED218" s="116"/>
      <c r="GEE218" s="116"/>
      <c r="GEF218" s="116"/>
      <c r="GEG218" s="116"/>
      <c r="GEH218" s="116"/>
      <c r="GEI218" s="116"/>
      <c r="GEJ218" s="116"/>
      <c r="GEK218" s="116"/>
      <c r="GEL218" s="116"/>
      <c r="GEM218" s="116"/>
      <c r="GEN218" s="116"/>
      <c r="GEO218" s="116"/>
      <c r="GEP218" s="116"/>
      <c r="GEQ218" s="116"/>
      <c r="GER218" s="116"/>
      <c r="GES218" s="116"/>
      <c r="GET218" s="116"/>
      <c r="GEU218" s="116"/>
      <c r="GEV218" s="116"/>
      <c r="GEW218" s="116"/>
      <c r="GEX218" s="116"/>
      <c r="GEY218" s="116"/>
      <c r="GEZ218" s="116"/>
      <c r="GFA218" s="116"/>
      <c r="GFB218" s="116"/>
      <c r="GFC218" s="116"/>
      <c r="GFD218" s="116"/>
      <c r="GFE218" s="116"/>
      <c r="GFF218" s="116"/>
      <c r="GFG218" s="116"/>
      <c r="GFH218" s="116"/>
      <c r="GFI218" s="116"/>
      <c r="GFJ218" s="116"/>
      <c r="GFK218" s="116"/>
      <c r="GFL218" s="116"/>
      <c r="GFM218" s="116"/>
      <c r="GFN218" s="116"/>
      <c r="GFO218" s="116"/>
      <c r="GFP218" s="116"/>
      <c r="GFQ218" s="116"/>
      <c r="GFR218" s="116"/>
      <c r="GFS218" s="116"/>
      <c r="GFT218" s="116"/>
      <c r="GFU218" s="116"/>
      <c r="GFV218" s="116"/>
      <c r="GFW218" s="116"/>
      <c r="GFX218" s="116"/>
      <c r="GFY218" s="116"/>
      <c r="GFZ218" s="116"/>
      <c r="GGA218" s="116"/>
      <c r="GGB218" s="116"/>
      <c r="GGC218" s="116"/>
      <c r="GGD218" s="116"/>
      <c r="GGE218" s="116"/>
      <c r="GGF218" s="116"/>
      <c r="GGG218" s="116"/>
      <c r="GGH218" s="116"/>
      <c r="GGI218" s="116"/>
      <c r="GGJ218" s="116"/>
      <c r="GGK218" s="116"/>
      <c r="GGL218" s="116"/>
      <c r="GGM218" s="116"/>
      <c r="GGN218" s="116"/>
      <c r="GGO218" s="116"/>
      <c r="GGP218" s="116"/>
      <c r="GGQ218" s="116"/>
      <c r="GGR218" s="116"/>
      <c r="GGS218" s="116"/>
      <c r="GGT218" s="116"/>
      <c r="GGU218" s="116"/>
      <c r="GGV218" s="116"/>
      <c r="GGW218" s="116"/>
      <c r="GGX218" s="116"/>
      <c r="GGY218" s="116"/>
      <c r="GGZ218" s="116"/>
      <c r="GHA218" s="116"/>
      <c r="GHB218" s="116"/>
      <c r="GHC218" s="116"/>
      <c r="GHD218" s="116"/>
      <c r="GHE218" s="116"/>
      <c r="GHF218" s="116"/>
      <c r="GHG218" s="116"/>
      <c r="GHH218" s="116"/>
      <c r="GHI218" s="116"/>
      <c r="GHJ218" s="116"/>
      <c r="GHK218" s="116"/>
      <c r="GHL218" s="116"/>
      <c r="GHM218" s="116"/>
      <c r="GHN218" s="116"/>
      <c r="GHO218" s="116"/>
      <c r="GHP218" s="116"/>
      <c r="GHQ218" s="116"/>
      <c r="GHR218" s="116"/>
      <c r="GHS218" s="116"/>
      <c r="GHT218" s="116"/>
      <c r="GHU218" s="116"/>
      <c r="GHV218" s="116"/>
      <c r="GHW218" s="116"/>
      <c r="GHX218" s="116"/>
      <c r="GHY218" s="116"/>
      <c r="GHZ218" s="116"/>
      <c r="GIA218" s="116"/>
      <c r="GIB218" s="116"/>
      <c r="GIC218" s="116"/>
      <c r="GID218" s="116"/>
      <c r="GIE218" s="116"/>
      <c r="GIF218" s="116"/>
      <c r="GIG218" s="116"/>
      <c r="GIH218" s="116"/>
      <c r="GII218" s="116"/>
      <c r="GIJ218" s="116"/>
      <c r="GIK218" s="116"/>
      <c r="GIL218" s="116"/>
      <c r="GIM218" s="116"/>
      <c r="GIN218" s="116"/>
      <c r="GIO218" s="116"/>
      <c r="GIP218" s="116"/>
      <c r="GIQ218" s="116"/>
      <c r="GIR218" s="116"/>
      <c r="GIS218" s="116"/>
      <c r="GIT218" s="116"/>
      <c r="GIU218" s="116"/>
      <c r="GIV218" s="116"/>
      <c r="GIW218" s="116"/>
      <c r="GIX218" s="116"/>
      <c r="GIY218" s="116"/>
      <c r="GIZ218" s="116"/>
      <c r="GJA218" s="116"/>
      <c r="GJB218" s="116"/>
      <c r="GJC218" s="116"/>
      <c r="GJD218" s="116"/>
      <c r="GJE218" s="116"/>
      <c r="GJF218" s="116"/>
      <c r="GJG218" s="116"/>
      <c r="GJH218" s="116"/>
      <c r="GJI218" s="116"/>
      <c r="GJJ218" s="116"/>
      <c r="GJK218" s="116"/>
      <c r="GJL218" s="116"/>
      <c r="GJM218" s="116"/>
      <c r="GJN218" s="116"/>
      <c r="GJO218" s="116"/>
      <c r="GJP218" s="116"/>
      <c r="GJQ218" s="116"/>
      <c r="GJR218" s="116"/>
      <c r="GJS218" s="116"/>
      <c r="GJT218" s="116"/>
      <c r="GJU218" s="116"/>
      <c r="GJV218" s="116"/>
      <c r="GJW218" s="116"/>
      <c r="GJX218" s="116"/>
      <c r="GJY218" s="116"/>
      <c r="GJZ218" s="116"/>
      <c r="GKA218" s="116"/>
      <c r="GKB218" s="116"/>
      <c r="GKC218" s="116"/>
      <c r="GKD218" s="116"/>
      <c r="GKE218" s="116"/>
      <c r="GKF218" s="116"/>
      <c r="GKG218" s="116"/>
      <c r="GKH218" s="116"/>
      <c r="GKI218" s="116"/>
      <c r="GKJ218" s="116"/>
      <c r="GKK218" s="116"/>
      <c r="GKL218" s="116"/>
      <c r="GKM218" s="116"/>
      <c r="GKN218" s="116"/>
      <c r="GKO218" s="116"/>
      <c r="GKP218" s="116"/>
      <c r="GKQ218" s="116"/>
      <c r="GKR218" s="116"/>
      <c r="GKS218" s="116"/>
      <c r="GKT218" s="116"/>
      <c r="GKU218" s="116"/>
      <c r="GKV218" s="116"/>
      <c r="GKW218" s="116"/>
      <c r="GKX218" s="116"/>
      <c r="GKY218" s="116"/>
      <c r="GKZ218" s="116"/>
      <c r="GLA218" s="116"/>
      <c r="GLB218" s="116"/>
      <c r="GLC218" s="116"/>
      <c r="GLD218" s="116"/>
      <c r="GLE218" s="116"/>
      <c r="GLF218" s="116"/>
      <c r="GLG218" s="116"/>
      <c r="GLH218" s="116"/>
      <c r="GLI218" s="116"/>
      <c r="GLJ218" s="116"/>
      <c r="GLK218" s="116"/>
      <c r="GLL218" s="116"/>
      <c r="GLM218" s="116"/>
      <c r="GLN218" s="116"/>
      <c r="GLO218" s="116"/>
      <c r="GLP218" s="116"/>
      <c r="GLQ218" s="116"/>
      <c r="GLR218" s="116"/>
      <c r="GLS218" s="116"/>
      <c r="GLT218" s="116"/>
      <c r="GLU218" s="116"/>
      <c r="GLV218" s="116"/>
      <c r="GLW218" s="116"/>
      <c r="GLX218" s="116"/>
      <c r="GLY218" s="116"/>
      <c r="GLZ218" s="116"/>
      <c r="GMA218" s="116"/>
      <c r="GMB218" s="116"/>
      <c r="GMC218" s="116"/>
      <c r="GMD218" s="116"/>
      <c r="GME218" s="116"/>
      <c r="GMF218" s="116"/>
      <c r="GMG218" s="116"/>
      <c r="GMH218" s="116"/>
      <c r="GMI218" s="116"/>
      <c r="GMJ218" s="116"/>
      <c r="GMK218" s="116"/>
      <c r="GML218" s="116"/>
      <c r="GMM218" s="116"/>
      <c r="GMN218" s="116"/>
      <c r="GMO218" s="116"/>
      <c r="GMP218" s="116"/>
      <c r="GMQ218" s="116"/>
      <c r="GMR218" s="116"/>
      <c r="GMS218" s="116"/>
      <c r="GMT218" s="116"/>
      <c r="GMU218" s="116"/>
      <c r="GMV218" s="116"/>
      <c r="GMW218" s="116"/>
      <c r="GMX218" s="116"/>
      <c r="GMY218" s="116"/>
      <c r="GMZ218" s="116"/>
      <c r="GNA218" s="116"/>
      <c r="GNB218" s="116"/>
      <c r="GNC218" s="116"/>
      <c r="GND218" s="116"/>
      <c r="GNE218" s="116"/>
      <c r="GNF218" s="116"/>
      <c r="GNG218" s="116"/>
      <c r="GNH218" s="116"/>
      <c r="GNI218" s="116"/>
      <c r="GNJ218" s="116"/>
      <c r="GNK218" s="116"/>
      <c r="GNL218" s="116"/>
      <c r="GNM218" s="116"/>
      <c r="GNN218" s="116"/>
      <c r="GNO218" s="116"/>
      <c r="GNP218" s="116"/>
      <c r="GNQ218" s="116"/>
      <c r="GNR218" s="116"/>
      <c r="GNS218" s="116"/>
      <c r="GNT218" s="116"/>
      <c r="GNU218" s="116"/>
      <c r="GNV218" s="116"/>
      <c r="GNW218" s="116"/>
      <c r="GNX218" s="116"/>
      <c r="GNY218" s="116"/>
      <c r="GNZ218" s="116"/>
      <c r="GOA218" s="116"/>
      <c r="GOB218" s="116"/>
      <c r="GOC218" s="116"/>
      <c r="GOD218" s="116"/>
      <c r="GOE218" s="116"/>
      <c r="GOF218" s="116"/>
      <c r="GOG218" s="116"/>
      <c r="GOH218" s="116"/>
      <c r="GOI218" s="116"/>
      <c r="GOJ218" s="116"/>
      <c r="GOK218" s="116"/>
      <c r="GOL218" s="116"/>
      <c r="GOM218" s="116"/>
      <c r="GON218" s="116"/>
      <c r="GOO218" s="116"/>
      <c r="GOP218" s="116"/>
      <c r="GOQ218" s="116"/>
      <c r="GOR218" s="116"/>
      <c r="GOS218" s="116"/>
      <c r="GOT218" s="116"/>
      <c r="GOU218" s="116"/>
      <c r="GOV218" s="116"/>
      <c r="GOW218" s="116"/>
      <c r="GOX218" s="116"/>
      <c r="GOY218" s="116"/>
      <c r="GOZ218" s="116"/>
      <c r="GPA218" s="116"/>
      <c r="GPB218" s="116"/>
      <c r="GPC218" s="116"/>
      <c r="GPD218" s="116"/>
      <c r="GPE218" s="116"/>
      <c r="GPF218" s="116"/>
      <c r="GPG218" s="116"/>
      <c r="GPH218" s="116"/>
      <c r="GPI218" s="116"/>
      <c r="GPJ218" s="116"/>
      <c r="GPK218" s="116"/>
      <c r="GPL218" s="116"/>
      <c r="GPM218" s="116"/>
      <c r="GPN218" s="116"/>
      <c r="GPO218" s="116"/>
      <c r="GPP218" s="116"/>
      <c r="GPQ218" s="116"/>
      <c r="GPR218" s="116"/>
      <c r="GPS218" s="116"/>
      <c r="GPT218" s="116"/>
      <c r="GPU218" s="116"/>
      <c r="GPV218" s="116"/>
      <c r="GPW218" s="116"/>
      <c r="GPX218" s="116"/>
      <c r="GPY218" s="116"/>
      <c r="GPZ218" s="116"/>
      <c r="GQA218" s="116"/>
      <c r="GQB218" s="116"/>
      <c r="GQC218" s="116"/>
      <c r="GQD218" s="116"/>
      <c r="GQE218" s="116"/>
      <c r="GQF218" s="116"/>
      <c r="GQG218" s="116"/>
      <c r="GQH218" s="116"/>
      <c r="GQI218" s="116"/>
      <c r="GQJ218" s="116"/>
      <c r="GQK218" s="116"/>
      <c r="GQL218" s="116"/>
      <c r="GQM218" s="116"/>
      <c r="GQN218" s="116"/>
      <c r="GQO218" s="116"/>
      <c r="GQP218" s="116"/>
      <c r="GQQ218" s="116"/>
      <c r="GQR218" s="116"/>
      <c r="GQS218" s="116"/>
      <c r="GQT218" s="116"/>
      <c r="GQU218" s="116"/>
      <c r="GQV218" s="116"/>
      <c r="GQW218" s="116"/>
      <c r="GQX218" s="116"/>
      <c r="GQY218" s="116"/>
      <c r="GQZ218" s="116"/>
      <c r="GRA218" s="116"/>
      <c r="GRB218" s="116"/>
      <c r="GRC218" s="116"/>
      <c r="GRD218" s="116"/>
      <c r="GRE218" s="116"/>
      <c r="GRF218" s="116"/>
      <c r="GRG218" s="116"/>
      <c r="GRH218" s="116"/>
      <c r="GRI218" s="116"/>
      <c r="GRJ218" s="116"/>
      <c r="GRK218" s="116"/>
      <c r="GRL218" s="116"/>
      <c r="GRM218" s="116"/>
      <c r="GRN218" s="116"/>
      <c r="GRO218" s="116"/>
      <c r="GRP218" s="116"/>
      <c r="GRQ218" s="116"/>
      <c r="GRR218" s="116"/>
      <c r="GRS218" s="116"/>
      <c r="GRT218" s="116"/>
      <c r="GRU218" s="116"/>
      <c r="GRV218" s="116"/>
      <c r="GRW218" s="116"/>
      <c r="GRX218" s="116"/>
      <c r="GRY218" s="116"/>
      <c r="GRZ218" s="116"/>
      <c r="GSA218" s="116"/>
      <c r="GSB218" s="116"/>
      <c r="GSC218" s="116"/>
      <c r="GSD218" s="116"/>
      <c r="GSE218" s="116"/>
      <c r="GSF218" s="116"/>
      <c r="GSG218" s="116"/>
      <c r="GSH218" s="116"/>
      <c r="GSI218" s="116"/>
      <c r="GSJ218" s="116"/>
      <c r="GSK218" s="116"/>
      <c r="GSL218" s="116"/>
      <c r="GSM218" s="116"/>
      <c r="GSN218" s="116"/>
      <c r="GSO218" s="116"/>
      <c r="GSP218" s="116"/>
      <c r="GSQ218" s="116"/>
      <c r="GSR218" s="116"/>
      <c r="GSS218" s="116"/>
      <c r="GST218" s="116"/>
      <c r="GSU218" s="116"/>
      <c r="GSV218" s="116"/>
      <c r="GSW218" s="116"/>
      <c r="GSX218" s="116"/>
      <c r="GSY218" s="116"/>
      <c r="GSZ218" s="116"/>
      <c r="GTA218" s="116"/>
      <c r="GTB218" s="116"/>
      <c r="GTC218" s="116"/>
      <c r="GTD218" s="116"/>
      <c r="GTE218" s="116"/>
      <c r="GTF218" s="116"/>
      <c r="GTG218" s="116"/>
      <c r="GTH218" s="116"/>
      <c r="GTI218" s="116"/>
      <c r="GTJ218" s="116"/>
      <c r="GTK218" s="116"/>
      <c r="GTL218" s="116"/>
      <c r="GTM218" s="116"/>
      <c r="GTN218" s="116"/>
      <c r="GTO218" s="116"/>
      <c r="GTP218" s="116"/>
      <c r="GTQ218" s="116"/>
      <c r="GTR218" s="116"/>
      <c r="GTS218" s="116"/>
      <c r="GTT218" s="116"/>
      <c r="GTU218" s="116"/>
      <c r="GTV218" s="116"/>
      <c r="GTW218" s="116"/>
      <c r="GTX218" s="116"/>
      <c r="GTY218" s="116"/>
      <c r="GTZ218" s="116"/>
      <c r="GUA218" s="116"/>
      <c r="GUB218" s="116"/>
      <c r="GUC218" s="116"/>
      <c r="GUD218" s="116"/>
      <c r="GUE218" s="116"/>
      <c r="GUF218" s="116"/>
      <c r="GUG218" s="116"/>
      <c r="GUH218" s="116"/>
      <c r="GUI218" s="116"/>
      <c r="GUJ218" s="116"/>
      <c r="GUK218" s="116"/>
      <c r="GUL218" s="116"/>
      <c r="GUM218" s="116"/>
      <c r="GUN218" s="116"/>
      <c r="GUO218" s="116"/>
      <c r="GUP218" s="116"/>
      <c r="GUQ218" s="116"/>
      <c r="GUR218" s="116"/>
      <c r="GUS218" s="116"/>
      <c r="GUT218" s="116"/>
      <c r="GUU218" s="116"/>
      <c r="GUV218" s="116"/>
      <c r="GUW218" s="116"/>
      <c r="GUX218" s="116"/>
      <c r="GUY218" s="116"/>
      <c r="GUZ218" s="116"/>
      <c r="GVA218" s="116"/>
      <c r="GVB218" s="116"/>
      <c r="GVC218" s="116"/>
      <c r="GVD218" s="116"/>
      <c r="GVE218" s="116"/>
      <c r="GVF218" s="116"/>
      <c r="GVG218" s="116"/>
      <c r="GVH218" s="116"/>
      <c r="GVI218" s="116"/>
      <c r="GVJ218" s="116"/>
      <c r="GVK218" s="116"/>
      <c r="GVL218" s="116"/>
      <c r="GVM218" s="116"/>
      <c r="GVN218" s="116"/>
      <c r="GVO218" s="116"/>
      <c r="GVP218" s="116"/>
      <c r="GVQ218" s="116"/>
      <c r="GVR218" s="116"/>
      <c r="GVS218" s="116"/>
      <c r="GVT218" s="116"/>
      <c r="GVU218" s="116"/>
      <c r="GVV218" s="116"/>
      <c r="GVW218" s="116"/>
      <c r="GVX218" s="116"/>
      <c r="GVY218" s="116"/>
      <c r="GVZ218" s="116"/>
      <c r="GWA218" s="116"/>
      <c r="GWB218" s="116"/>
      <c r="GWC218" s="116"/>
      <c r="GWD218" s="116"/>
      <c r="GWE218" s="116"/>
      <c r="GWF218" s="116"/>
      <c r="GWG218" s="116"/>
      <c r="GWH218" s="116"/>
      <c r="GWI218" s="116"/>
      <c r="GWJ218" s="116"/>
      <c r="GWK218" s="116"/>
      <c r="GWL218" s="116"/>
      <c r="GWM218" s="116"/>
      <c r="GWN218" s="116"/>
      <c r="GWO218" s="116"/>
      <c r="GWP218" s="116"/>
      <c r="GWQ218" s="116"/>
      <c r="GWR218" s="116"/>
      <c r="GWS218" s="116"/>
      <c r="GWT218" s="116"/>
      <c r="GWU218" s="116"/>
      <c r="GWV218" s="116"/>
      <c r="GWW218" s="116"/>
      <c r="GWX218" s="116"/>
      <c r="GWY218" s="116"/>
      <c r="GWZ218" s="116"/>
      <c r="GXA218" s="116"/>
      <c r="GXB218" s="116"/>
      <c r="GXC218" s="116"/>
      <c r="GXD218" s="116"/>
      <c r="GXE218" s="116"/>
      <c r="GXF218" s="116"/>
      <c r="GXG218" s="116"/>
      <c r="GXH218" s="116"/>
      <c r="GXI218" s="116"/>
      <c r="GXJ218" s="116"/>
      <c r="GXK218" s="116"/>
      <c r="GXL218" s="116"/>
      <c r="GXM218" s="116"/>
      <c r="GXN218" s="116"/>
      <c r="GXO218" s="116"/>
      <c r="GXP218" s="116"/>
      <c r="GXQ218" s="116"/>
      <c r="GXR218" s="116"/>
      <c r="GXS218" s="116"/>
      <c r="GXT218" s="116"/>
      <c r="GXU218" s="116"/>
      <c r="GXV218" s="116"/>
      <c r="GXW218" s="116"/>
      <c r="GXX218" s="116"/>
      <c r="GXY218" s="116"/>
      <c r="GXZ218" s="116"/>
      <c r="GYA218" s="116"/>
      <c r="GYB218" s="116"/>
      <c r="GYC218" s="116"/>
      <c r="GYD218" s="116"/>
      <c r="GYE218" s="116"/>
      <c r="GYF218" s="116"/>
      <c r="GYG218" s="116"/>
      <c r="GYH218" s="116"/>
      <c r="GYI218" s="116"/>
      <c r="GYJ218" s="116"/>
      <c r="GYK218" s="116"/>
      <c r="GYL218" s="116"/>
      <c r="GYM218" s="116"/>
      <c r="GYN218" s="116"/>
      <c r="GYO218" s="116"/>
      <c r="GYP218" s="116"/>
      <c r="GYQ218" s="116"/>
      <c r="GYR218" s="116"/>
      <c r="GYS218" s="116"/>
      <c r="GYT218" s="116"/>
      <c r="GYU218" s="116"/>
      <c r="GYV218" s="116"/>
      <c r="GYW218" s="116"/>
      <c r="GYX218" s="116"/>
      <c r="GYY218" s="116"/>
      <c r="GYZ218" s="116"/>
      <c r="GZA218" s="116"/>
      <c r="GZB218" s="116"/>
      <c r="GZC218" s="116"/>
      <c r="GZD218" s="116"/>
      <c r="GZE218" s="116"/>
      <c r="GZF218" s="116"/>
      <c r="GZG218" s="116"/>
      <c r="GZH218" s="116"/>
      <c r="GZI218" s="116"/>
      <c r="GZJ218" s="116"/>
      <c r="GZK218" s="116"/>
      <c r="GZL218" s="116"/>
      <c r="GZM218" s="116"/>
      <c r="GZN218" s="116"/>
      <c r="GZO218" s="116"/>
      <c r="GZP218" s="116"/>
      <c r="GZQ218" s="116"/>
      <c r="GZR218" s="116"/>
      <c r="GZS218" s="116"/>
      <c r="GZT218" s="116"/>
      <c r="GZU218" s="116"/>
      <c r="GZV218" s="116"/>
      <c r="GZW218" s="116"/>
      <c r="GZX218" s="116"/>
      <c r="GZY218" s="116"/>
      <c r="GZZ218" s="116"/>
      <c r="HAA218" s="116"/>
      <c r="HAB218" s="116"/>
      <c r="HAC218" s="116"/>
      <c r="HAD218" s="116"/>
      <c r="HAE218" s="116"/>
      <c r="HAF218" s="116"/>
      <c r="HAG218" s="116"/>
      <c r="HAH218" s="116"/>
      <c r="HAI218" s="116"/>
      <c r="HAJ218" s="116"/>
      <c r="HAK218" s="116"/>
      <c r="HAL218" s="116"/>
      <c r="HAM218" s="116"/>
      <c r="HAN218" s="116"/>
      <c r="HAO218" s="116"/>
      <c r="HAP218" s="116"/>
      <c r="HAQ218" s="116"/>
      <c r="HAR218" s="116"/>
      <c r="HAS218" s="116"/>
      <c r="HAT218" s="116"/>
      <c r="HAU218" s="116"/>
      <c r="HAV218" s="116"/>
      <c r="HAW218" s="116"/>
      <c r="HAX218" s="116"/>
      <c r="HAY218" s="116"/>
      <c r="HAZ218" s="116"/>
      <c r="HBA218" s="116"/>
      <c r="HBB218" s="116"/>
      <c r="HBC218" s="116"/>
      <c r="HBD218" s="116"/>
      <c r="HBE218" s="116"/>
      <c r="HBF218" s="116"/>
      <c r="HBG218" s="116"/>
      <c r="HBH218" s="116"/>
      <c r="HBI218" s="116"/>
      <c r="HBJ218" s="116"/>
      <c r="HBK218" s="116"/>
      <c r="HBL218" s="116"/>
      <c r="HBM218" s="116"/>
      <c r="HBN218" s="116"/>
      <c r="HBO218" s="116"/>
      <c r="HBP218" s="116"/>
      <c r="HBQ218" s="116"/>
      <c r="HBR218" s="116"/>
      <c r="HBS218" s="116"/>
      <c r="HBT218" s="116"/>
      <c r="HBU218" s="116"/>
      <c r="HBV218" s="116"/>
      <c r="HBW218" s="116"/>
      <c r="HBX218" s="116"/>
      <c r="HBY218" s="116"/>
      <c r="HBZ218" s="116"/>
      <c r="HCA218" s="116"/>
      <c r="HCB218" s="116"/>
      <c r="HCC218" s="116"/>
      <c r="HCD218" s="116"/>
      <c r="HCE218" s="116"/>
      <c r="HCF218" s="116"/>
      <c r="HCG218" s="116"/>
      <c r="HCH218" s="116"/>
      <c r="HCI218" s="116"/>
      <c r="HCJ218" s="116"/>
      <c r="HCK218" s="116"/>
      <c r="HCL218" s="116"/>
      <c r="HCM218" s="116"/>
      <c r="HCN218" s="116"/>
      <c r="HCO218" s="116"/>
      <c r="HCP218" s="116"/>
      <c r="HCQ218" s="116"/>
      <c r="HCR218" s="116"/>
      <c r="HCS218" s="116"/>
      <c r="HCT218" s="116"/>
      <c r="HCU218" s="116"/>
      <c r="HCV218" s="116"/>
      <c r="HCW218" s="116"/>
      <c r="HCX218" s="116"/>
      <c r="HCY218" s="116"/>
      <c r="HCZ218" s="116"/>
      <c r="HDA218" s="116"/>
      <c r="HDB218" s="116"/>
      <c r="HDC218" s="116"/>
      <c r="HDD218" s="116"/>
      <c r="HDE218" s="116"/>
      <c r="HDF218" s="116"/>
      <c r="HDG218" s="116"/>
      <c r="HDH218" s="116"/>
      <c r="HDI218" s="116"/>
      <c r="HDJ218" s="116"/>
      <c r="HDK218" s="116"/>
      <c r="HDL218" s="116"/>
      <c r="HDM218" s="116"/>
      <c r="HDN218" s="116"/>
      <c r="HDO218" s="116"/>
      <c r="HDP218" s="116"/>
      <c r="HDQ218" s="116"/>
      <c r="HDR218" s="116"/>
      <c r="HDS218" s="116"/>
      <c r="HDT218" s="116"/>
      <c r="HDU218" s="116"/>
      <c r="HDV218" s="116"/>
      <c r="HDW218" s="116"/>
      <c r="HDX218" s="116"/>
      <c r="HDY218" s="116"/>
      <c r="HDZ218" s="116"/>
      <c r="HEA218" s="116"/>
      <c r="HEB218" s="116"/>
      <c r="HEC218" s="116"/>
      <c r="HED218" s="116"/>
      <c r="HEE218" s="116"/>
      <c r="HEF218" s="116"/>
      <c r="HEG218" s="116"/>
      <c r="HEH218" s="116"/>
      <c r="HEI218" s="116"/>
      <c r="HEJ218" s="116"/>
      <c r="HEK218" s="116"/>
      <c r="HEL218" s="116"/>
      <c r="HEM218" s="116"/>
      <c r="HEN218" s="116"/>
      <c r="HEO218" s="116"/>
      <c r="HEP218" s="116"/>
      <c r="HEQ218" s="116"/>
      <c r="HER218" s="116"/>
      <c r="HES218" s="116"/>
      <c r="HET218" s="116"/>
      <c r="HEU218" s="116"/>
      <c r="HEV218" s="116"/>
      <c r="HEW218" s="116"/>
      <c r="HEX218" s="116"/>
      <c r="HEY218" s="116"/>
      <c r="HEZ218" s="116"/>
      <c r="HFA218" s="116"/>
      <c r="HFB218" s="116"/>
      <c r="HFC218" s="116"/>
      <c r="HFD218" s="116"/>
      <c r="HFE218" s="116"/>
      <c r="HFF218" s="116"/>
      <c r="HFG218" s="116"/>
      <c r="HFH218" s="116"/>
      <c r="HFI218" s="116"/>
      <c r="HFJ218" s="116"/>
      <c r="HFK218" s="116"/>
      <c r="HFL218" s="116"/>
      <c r="HFM218" s="116"/>
      <c r="HFN218" s="116"/>
      <c r="HFO218" s="116"/>
      <c r="HFP218" s="116"/>
      <c r="HFQ218" s="116"/>
      <c r="HFR218" s="116"/>
      <c r="HFS218" s="116"/>
      <c r="HFT218" s="116"/>
      <c r="HFU218" s="116"/>
      <c r="HFV218" s="116"/>
      <c r="HFW218" s="116"/>
      <c r="HFX218" s="116"/>
      <c r="HFY218" s="116"/>
      <c r="HFZ218" s="116"/>
      <c r="HGA218" s="116"/>
      <c r="HGB218" s="116"/>
      <c r="HGC218" s="116"/>
      <c r="HGD218" s="116"/>
      <c r="HGE218" s="116"/>
      <c r="HGF218" s="116"/>
      <c r="HGG218" s="116"/>
      <c r="HGH218" s="116"/>
      <c r="HGI218" s="116"/>
      <c r="HGJ218" s="116"/>
      <c r="HGK218" s="116"/>
      <c r="HGL218" s="116"/>
      <c r="HGM218" s="116"/>
      <c r="HGN218" s="116"/>
      <c r="HGO218" s="116"/>
      <c r="HGP218" s="116"/>
      <c r="HGQ218" s="116"/>
      <c r="HGR218" s="116"/>
      <c r="HGS218" s="116"/>
      <c r="HGT218" s="116"/>
      <c r="HGU218" s="116"/>
      <c r="HGV218" s="116"/>
      <c r="HGW218" s="116"/>
      <c r="HGX218" s="116"/>
      <c r="HGY218" s="116"/>
      <c r="HGZ218" s="116"/>
      <c r="HHA218" s="116"/>
      <c r="HHB218" s="116"/>
      <c r="HHC218" s="116"/>
      <c r="HHD218" s="116"/>
      <c r="HHE218" s="116"/>
      <c r="HHF218" s="116"/>
      <c r="HHG218" s="116"/>
      <c r="HHH218" s="116"/>
      <c r="HHI218" s="116"/>
      <c r="HHJ218" s="116"/>
      <c r="HHK218" s="116"/>
      <c r="HHL218" s="116"/>
      <c r="HHM218" s="116"/>
      <c r="HHN218" s="116"/>
      <c r="HHO218" s="116"/>
      <c r="HHP218" s="116"/>
      <c r="HHQ218" s="116"/>
      <c r="HHR218" s="116"/>
      <c r="HHS218" s="116"/>
      <c r="HHT218" s="116"/>
      <c r="HHU218" s="116"/>
      <c r="HHV218" s="116"/>
      <c r="HHW218" s="116"/>
      <c r="HHX218" s="116"/>
      <c r="HHY218" s="116"/>
      <c r="HHZ218" s="116"/>
      <c r="HIA218" s="116"/>
      <c r="HIB218" s="116"/>
      <c r="HIC218" s="116"/>
      <c r="HID218" s="116"/>
      <c r="HIE218" s="116"/>
      <c r="HIF218" s="116"/>
      <c r="HIG218" s="116"/>
      <c r="HIH218" s="116"/>
      <c r="HII218" s="116"/>
      <c r="HIJ218" s="116"/>
      <c r="HIK218" s="116"/>
      <c r="HIL218" s="116"/>
      <c r="HIM218" s="116"/>
      <c r="HIN218" s="116"/>
      <c r="HIO218" s="116"/>
      <c r="HIP218" s="116"/>
      <c r="HIQ218" s="116"/>
      <c r="HIR218" s="116"/>
      <c r="HIS218" s="116"/>
      <c r="HIT218" s="116"/>
      <c r="HIU218" s="116"/>
      <c r="HIV218" s="116"/>
      <c r="HIW218" s="116"/>
      <c r="HIX218" s="116"/>
      <c r="HIY218" s="116"/>
      <c r="HIZ218" s="116"/>
      <c r="HJA218" s="116"/>
      <c r="HJB218" s="116"/>
      <c r="HJC218" s="116"/>
      <c r="HJD218" s="116"/>
      <c r="HJE218" s="116"/>
      <c r="HJF218" s="116"/>
      <c r="HJG218" s="116"/>
      <c r="HJH218" s="116"/>
      <c r="HJI218" s="116"/>
      <c r="HJJ218" s="116"/>
      <c r="HJK218" s="116"/>
      <c r="HJL218" s="116"/>
      <c r="HJM218" s="116"/>
      <c r="HJN218" s="116"/>
      <c r="HJO218" s="116"/>
      <c r="HJP218" s="116"/>
      <c r="HJQ218" s="116"/>
      <c r="HJR218" s="116"/>
      <c r="HJS218" s="116"/>
      <c r="HJT218" s="116"/>
      <c r="HJU218" s="116"/>
      <c r="HJV218" s="116"/>
      <c r="HJW218" s="116"/>
      <c r="HJX218" s="116"/>
      <c r="HJY218" s="116"/>
      <c r="HJZ218" s="116"/>
      <c r="HKA218" s="116"/>
      <c r="HKB218" s="116"/>
      <c r="HKC218" s="116"/>
      <c r="HKD218" s="116"/>
      <c r="HKE218" s="116"/>
      <c r="HKF218" s="116"/>
      <c r="HKG218" s="116"/>
      <c r="HKH218" s="116"/>
      <c r="HKI218" s="116"/>
      <c r="HKJ218" s="116"/>
      <c r="HKK218" s="116"/>
      <c r="HKL218" s="116"/>
      <c r="HKM218" s="116"/>
      <c r="HKN218" s="116"/>
      <c r="HKO218" s="116"/>
      <c r="HKP218" s="116"/>
      <c r="HKQ218" s="116"/>
      <c r="HKR218" s="116"/>
      <c r="HKS218" s="116"/>
      <c r="HKT218" s="116"/>
      <c r="HKU218" s="116"/>
      <c r="HKV218" s="116"/>
      <c r="HKW218" s="116"/>
      <c r="HKX218" s="116"/>
      <c r="HKY218" s="116"/>
      <c r="HKZ218" s="116"/>
      <c r="HLA218" s="116"/>
      <c r="HLB218" s="116"/>
      <c r="HLC218" s="116"/>
      <c r="HLD218" s="116"/>
      <c r="HLE218" s="116"/>
      <c r="HLF218" s="116"/>
      <c r="HLG218" s="116"/>
      <c r="HLH218" s="116"/>
      <c r="HLI218" s="116"/>
      <c r="HLJ218" s="116"/>
      <c r="HLK218" s="116"/>
      <c r="HLL218" s="116"/>
      <c r="HLM218" s="116"/>
      <c r="HLN218" s="116"/>
      <c r="HLO218" s="116"/>
      <c r="HLP218" s="116"/>
      <c r="HLQ218" s="116"/>
      <c r="HLR218" s="116"/>
      <c r="HLS218" s="116"/>
      <c r="HLT218" s="116"/>
      <c r="HLU218" s="116"/>
      <c r="HLV218" s="116"/>
      <c r="HLW218" s="116"/>
      <c r="HLX218" s="116"/>
      <c r="HLY218" s="116"/>
      <c r="HLZ218" s="116"/>
      <c r="HMA218" s="116"/>
      <c r="HMB218" s="116"/>
      <c r="HMC218" s="116"/>
      <c r="HMD218" s="116"/>
      <c r="HME218" s="116"/>
      <c r="HMF218" s="116"/>
      <c r="HMG218" s="116"/>
      <c r="HMH218" s="116"/>
      <c r="HMI218" s="116"/>
      <c r="HMJ218" s="116"/>
      <c r="HMK218" s="116"/>
      <c r="HML218" s="116"/>
      <c r="HMM218" s="116"/>
      <c r="HMN218" s="116"/>
      <c r="HMO218" s="116"/>
      <c r="HMP218" s="116"/>
      <c r="HMQ218" s="116"/>
      <c r="HMR218" s="116"/>
      <c r="HMS218" s="116"/>
      <c r="HMT218" s="116"/>
      <c r="HMU218" s="116"/>
      <c r="HMV218" s="116"/>
      <c r="HMW218" s="116"/>
      <c r="HMX218" s="116"/>
      <c r="HMY218" s="116"/>
      <c r="HMZ218" s="116"/>
      <c r="HNA218" s="116"/>
      <c r="HNB218" s="116"/>
      <c r="HNC218" s="116"/>
      <c r="HND218" s="116"/>
      <c r="HNE218" s="116"/>
      <c r="HNF218" s="116"/>
      <c r="HNG218" s="116"/>
      <c r="HNH218" s="116"/>
      <c r="HNI218" s="116"/>
      <c r="HNJ218" s="116"/>
      <c r="HNK218" s="116"/>
      <c r="HNL218" s="116"/>
      <c r="HNM218" s="116"/>
      <c r="HNN218" s="116"/>
      <c r="HNO218" s="116"/>
      <c r="HNP218" s="116"/>
      <c r="HNQ218" s="116"/>
      <c r="HNR218" s="116"/>
      <c r="HNS218" s="116"/>
      <c r="HNT218" s="116"/>
      <c r="HNU218" s="116"/>
      <c r="HNV218" s="116"/>
      <c r="HNW218" s="116"/>
      <c r="HNX218" s="116"/>
      <c r="HNY218" s="116"/>
      <c r="HNZ218" s="116"/>
      <c r="HOA218" s="116"/>
      <c r="HOB218" s="116"/>
      <c r="HOC218" s="116"/>
      <c r="HOD218" s="116"/>
      <c r="HOE218" s="116"/>
      <c r="HOF218" s="116"/>
      <c r="HOG218" s="116"/>
      <c r="HOH218" s="116"/>
      <c r="HOI218" s="116"/>
      <c r="HOJ218" s="116"/>
      <c r="HOK218" s="116"/>
      <c r="HOL218" s="116"/>
      <c r="HOM218" s="116"/>
      <c r="HON218" s="116"/>
      <c r="HOO218" s="116"/>
      <c r="HOP218" s="116"/>
      <c r="HOQ218" s="116"/>
      <c r="HOR218" s="116"/>
      <c r="HOS218" s="116"/>
      <c r="HOT218" s="116"/>
      <c r="HOU218" s="116"/>
      <c r="HOV218" s="116"/>
      <c r="HOW218" s="116"/>
      <c r="HOX218" s="116"/>
      <c r="HOY218" s="116"/>
      <c r="HOZ218" s="116"/>
      <c r="HPA218" s="116"/>
      <c r="HPB218" s="116"/>
      <c r="HPC218" s="116"/>
      <c r="HPD218" s="116"/>
      <c r="HPE218" s="116"/>
      <c r="HPF218" s="116"/>
      <c r="HPG218" s="116"/>
      <c r="HPH218" s="116"/>
      <c r="HPI218" s="116"/>
      <c r="HPJ218" s="116"/>
      <c r="HPK218" s="116"/>
      <c r="HPL218" s="116"/>
      <c r="HPM218" s="116"/>
      <c r="HPN218" s="116"/>
      <c r="HPO218" s="116"/>
      <c r="HPP218" s="116"/>
      <c r="HPQ218" s="116"/>
      <c r="HPR218" s="116"/>
      <c r="HPS218" s="116"/>
      <c r="HPT218" s="116"/>
      <c r="HPU218" s="116"/>
      <c r="HPV218" s="116"/>
      <c r="HPW218" s="116"/>
      <c r="HPX218" s="116"/>
      <c r="HPY218" s="116"/>
      <c r="HPZ218" s="116"/>
      <c r="HQA218" s="116"/>
      <c r="HQB218" s="116"/>
      <c r="HQC218" s="116"/>
      <c r="HQD218" s="116"/>
      <c r="HQE218" s="116"/>
      <c r="HQF218" s="116"/>
      <c r="HQG218" s="116"/>
      <c r="HQH218" s="116"/>
      <c r="HQI218" s="116"/>
      <c r="HQJ218" s="116"/>
      <c r="HQK218" s="116"/>
      <c r="HQL218" s="116"/>
      <c r="HQM218" s="116"/>
      <c r="HQN218" s="116"/>
      <c r="HQO218" s="116"/>
      <c r="HQP218" s="116"/>
      <c r="HQQ218" s="116"/>
      <c r="HQR218" s="116"/>
      <c r="HQS218" s="116"/>
      <c r="HQT218" s="116"/>
      <c r="HQU218" s="116"/>
      <c r="HQV218" s="116"/>
      <c r="HQW218" s="116"/>
      <c r="HQX218" s="116"/>
      <c r="HQY218" s="116"/>
      <c r="HQZ218" s="116"/>
      <c r="HRA218" s="116"/>
      <c r="HRB218" s="116"/>
      <c r="HRC218" s="116"/>
      <c r="HRD218" s="116"/>
      <c r="HRE218" s="116"/>
      <c r="HRF218" s="116"/>
      <c r="HRG218" s="116"/>
      <c r="HRH218" s="116"/>
      <c r="HRI218" s="116"/>
      <c r="HRJ218" s="116"/>
      <c r="HRK218" s="116"/>
      <c r="HRL218" s="116"/>
      <c r="HRM218" s="116"/>
      <c r="HRN218" s="116"/>
      <c r="HRO218" s="116"/>
      <c r="HRP218" s="116"/>
      <c r="HRQ218" s="116"/>
      <c r="HRR218" s="116"/>
      <c r="HRS218" s="116"/>
      <c r="HRT218" s="116"/>
      <c r="HRU218" s="116"/>
      <c r="HRV218" s="116"/>
      <c r="HRW218" s="116"/>
      <c r="HRX218" s="116"/>
      <c r="HRY218" s="116"/>
      <c r="HRZ218" s="116"/>
      <c r="HSA218" s="116"/>
      <c r="HSB218" s="116"/>
      <c r="HSC218" s="116"/>
      <c r="HSD218" s="116"/>
      <c r="HSE218" s="116"/>
      <c r="HSF218" s="116"/>
      <c r="HSG218" s="116"/>
      <c r="HSH218" s="116"/>
      <c r="HSI218" s="116"/>
      <c r="HSJ218" s="116"/>
      <c r="HSK218" s="116"/>
      <c r="HSL218" s="116"/>
      <c r="HSM218" s="116"/>
      <c r="HSN218" s="116"/>
      <c r="HSO218" s="116"/>
      <c r="HSP218" s="116"/>
      <c r="HSQ218" s="116"/>
      <c r="HSR218" s="116"/>
      <c r="HSS218" s="116"/>
      <c r="HST218" s="116"/>
      <c r="HSU218" s="116"/>
      <c r="HSV218" s="116"/>
      <c r="HSW218" s="116"/>
      <c r="HSX218" s="116"/>
      <c r="HSY218" s="116"/>
      <c r="HSZ218" s="116"/>
      <c r="HTA218" s="116"/>
      <c r="HTB218" s="116"/>
      <c r="HTC218" s="116"/>
      <c r="HTD218" s="116"/>
      <c r="HTE218" s="116"/>
      <c r="HTF218" s="116"/>
      <c r="HTG218" s="116"/>
      <c r="HTH218" s="116"/>
      <c r="HTI218" s="116"/>
      <c r="HTJ218" s="116"/>
      <c r="HTK218" s="116"/>
      <c r="HTL218" s="116"/>
      <c r="HTM218" s="116"/>
      <c r="HTN218" s="116"/>
      <c r="HTO218" s="116"/>
      <c r="HTP218" s="116"/>
      <c r="HTQ218" s="116"/>
      <c r="HTR218" s="116"/>
      <c r="HTS218" s="116"/>
      <c r="HTT218" s="116"/>
      <c r="HTU218" s="116"/>
      <c r="HTV218" s="116"/>
      <c r="HTW218" s="116"/>
      <c r="HTX218" s="116"/>
      <c r="HTY218" s="116"/>
      <c r="HTZ218" s="116"/>
      <c r="HUA218" s="116"/>
      <c r="HUB218" s="116"/>
      <c r="HUC218" s="116"/>
      <c r="HUD218" s="116"/>
      <c r="HUE218" s="116"/>
      <c r="HUF218" s="116"/>
      <c r="HUG218" s="116"/>
      <c r="HUH218" s="116"/>
      <c r="HUI218" s="116"/>
      <c r="HUJ218" s="116"/>
      <c r="HUK218" s="116"/>
      <c r="HUL218" s="116"/>
      <c r="HUM218" s="116"/>
      <c r="HUN218" s="116"/>
      <c r="HUO218" s="116"/>
      <c r="HUP218" s="116"/>
      <c r="HUQ218" s="116"/>
      <c r="HUR218" s="116"/>
      <c r="HUS218" s="116"/>
      <c r="HUT218" s="116"/>
      <c r="HUU218" s="116"/>
      <c r="HUV218" s="116"/>
      <c r="HUW218" s="116"/>
      <c r="HUX218" s="116"/>
      <c r="HUY218" s="116"/>
      <c r="HUZ218" s="116"/>
      <c r="HVA218" s="116"/>
      <c r="HVB218" s="116"/>
      <c r="HVC218" s="116"/>
      <c r="HVD218" s="116"/>
      <c r="HVE218" s="116"/>
      <c r="HVF218" s="116"/>
      <c r="HVG218" s="116"/>
      <c r="HVH218" s="116"/>
      <c r="HVI218" s="116"/>
      <c r="HVJ218" s="116"/>
      <c r="HVK218" s="116"/>
      <c r="HVL218" s="116"/>
      <c r="HVM218" s="116"/>
      <c r="HVN218" s="116"/>
      <c r="HVO218" s="116"/>
      <c r="HVP218" s="116"/>
      <c r="HVQ218" s="116"/>
      <c r="HVR218" s="116"/>
      <c r="HVS218" s="116"/>
      <c r="HVT218" s="116"/>
      <c r="HVU218" s="116"/>
      <c r="HVV218" s="116"/>
      <c r="HVW218" s="116"/>
      <c r="HVX218" s="116"/>
      <c r="HVY218" s="116"/>
      <c r="HVZ218" s="116"/>
      <c r="HWA218" s="116"/>
      <c r="HWB218" s="116"/>
      <c r="HWC218" s="116"/>
      <c r="HWD218" s="116"/>
      <c r="HWE218" s="116"/>
      <c r="HWF218" s="116"/>
      <c r="HWG218" s="116"/>
      <c r="HWH218" s="116"/>
      <c r="HWI218" s="116"/>
      <c r="HWJ218" s="116"/>
      <c r="HWK218" s="116"/>
      <c r="HWL218" s="116"/>
      <c r="HWM218" s="116"/>
      <c r="HWN218" s="116"/>
      <c r="HWO218" s="116"/>
      <c r="HWP218" s="116"/>
      <c r="HWQ218" s="116"/>
      <c r="HWR218" s="116"/>
      <c r="HWS218" s="116"/>
      <c r="HWT218" s="116"/>
      <c r="HWU218" s="116"/>
      <c r="HWV218" s="116"/>
      <c r="HWW218" s="116"/>
      <c r="HWX218" s="116"/>
      <c r="HWY218" s="116"/>
      <c r="HWZ218" s="116"/>
      <c r="HXA218" s="116"/>
      <c r="HXB218" s="116"/>
      <c r="HXC218" s="116"/>
      <c r="HXD218" s="116"/>
      <c r="HXE218" s="116"/>
      <c r="HXF218" s="116"/>
      <c r="HXG218" s="116"/>
      <c r="HXH218" s="116"/>
      <c r="HXI218" s="116"/>
      <c r="HXJ218" s="116"/>
      <c r="HXK218" s="116"/>
      <c r="HXL218" s="116"/>
      <c r="HXM218" s="116"/>
      <c r="HXN218" s="116"/>
      <c r="HXO218" s="116"/>
      <c r="HXP218" s="116"/>
      <c r="HXQ218" s="116"/>
      <c r="HXR218" s="116"/>
      <c r="HXS218" s="116"/>
      <c r="HXT218" s="116"/>
      <c r="HXU218" s="116"/>
      <c r="HXV218" s="116"/>
      <c r="HXW218" s="116"/>
      <c r="HXX218" s="116"/>
      <c r="HXY218" s="116"/>
      <c r="HXZ218" s="116"/>
      <c r="HYA218" s="116"/>
      <c r="HYB218" s="116"/>
      <c r="HYC218" s="116"/>
      <c r="HYD218" s="116"/>
      <c r="HYE218" s="116"/>
      <c r="HYF218" s="116"/>
      <c r="HYG218" s="116"/>
      <c r="HYH218" s="116"/>
      <c r="HYI218" s="116"/>
      <c r="HYJ218" s="116"/>
      <c r="HYK218" s="116"/>
      <c r="HYL218" s="116"/>
      <c r="HYM218" s="116"/>
      <c r="HYN218" s="116"/>
      <c r="HYO218" s="116"/>
      <c r="HYP218" s="116"/>
      <c r="HYQ218" s="116"/>
      <c r="HYR218" s="116"/>
      <c r="HYS218" s="116"/>
      <c r="HYT218" s="116"/>
      <c r="HYU218" s="116"/>
      <c r="HYV218" s="116"/>
      <c r="HYW218" s="116"/>
      <c r="HYX218" s="116"/>
      <c r="HYY218" s="116"/>
      <c r="HYZ218" s="116"/>
      <c r="HZA218" s="116"/>
      <c r="HZB218" s="116"/>
      <c r="HZC218" s="116"/>
      <c r="HZD218" s="116"/>
      <c r="HZE218" s="116"/>
      <c r="HZF218" s="116"/>
      <c r="HZG218" s="116"/>
      <c r="HZH218" s="116"/>
      <c r="HZI218" s="116"/>
      <c r="HZJ218" s="116"/>
      <c r="HZK218" s="116"/>
      <c r="HZL218" s="116"/>
      <c r="HZM218" s="116"/>
      <c r="HZN218" s="116"/>
      <c r="HZO218" s="116"/>
      <c r="HZP218" s="116"/>
      <c r="HZQ218" s="116"/>
      <c r="HZR218" s="116"/>
      <c r="HZS218" s="116"/>
      <c r="HZT218" s="116"/>
      <c r="HZU218" s="116"/>
      <c r="HZV218" s="116"/>
      <c r="HZW218" s="116"/>
      <c r="HZX218" s="116"/>
      <c r="HZY218" s="116"/>
      <c r="HZZ218" s="116"/>
      <c r="IAA218" s="116"/>
      <c r="IAB218" s="116"/>
      <c r="IAC218" s="116"/>
      <c r="IAD218" s="116"/>
      <c r="IAE218" s="116"/>
      <c r="IAF218" s="116"/>
      <c r="IAG218" s="116"/>
      <c r="IAH218" s="116"/>
      <c r="IAI218" s="116"/>
      <c r="IAJ218" s="116"/>
      <c r="IAK218" s="116"/>
      <c r="IAL218" s="116"/>
      <c r="IAM218" s="116"/>
      <c r="IAN218" s="116"/>
      <c r="IAO218" s="116"/>
      <c r="IAP218" s="116"/>
      <c r="IAQ218" s="116"/>
      <c r="IAR218" s="116"/>
      <c r="IAS218" s="116"/>
      <c r="IAT218" s="116"/>
      <c r="IAU218" s="116"/>
      <c r="IAV218" s="116"/>
      <c r="IAW218" s="116"/>
      <c r="IAX218" s="116"/>
      <c r="IAY218" s="116"/>
      <c r="IAZ218" s="116"/>
      <c r="IBA218" s="116"/>
      <c r="IBB218" s="116"/>
      <c r="IBC218" s="116"/>
      <c r="IBD218" s="116"/>
      <c r="IBE218" s="116"/>
      <c r="IBF218" s="116"/>
      <c r="IBG218" s="116"/>
      <c r="IBH218" s="116"/>
      <c r="IBI218" s="116"/>
      <c r="IBJ218" s="116"/>
      <c r="IBK218" s="116"/>
      <c r="IBL218" s="116"/>
      <c r="IBM218" s="116"/>
      <c r="IBN218" s="116"/>
      <c r="IBO218" s="116"/>
      <c r="IBP218" s="116"/>
      <c r="IBQ218" s="116"/>
      <c r="IBR218" s="116"/>
      <c r="IBS218" s="116"/>
      <c r="IBT218" s="116"/>
      <c r="IBU218" s="116"/>
      <c r="IBV218" s="116"/>
      <c r="IBW218" s="116"/>
      <c r="IBX218" s="116"/>
      <c r="IBY218" s="116"/>
      <c r="IBZ218" s="116"/>
      <c r="ICA218" s="116"/>
      <c r="ICB218" s="116"/>
      <c r="ICC218" s="116"/>
      <c r="ICD218" s="116"/>
      <c r="ICE218" s="116"/>
      <c r="ICF218" s="116"/>
      <c r="ICG218" s="116"/>
      <c r="ICH218" s="116"/>
      <c r="ICI218" s="116"/>
      <c r="ICJ218" s="116"/>
      <c r="ICK218" s="116"/>
      <c r="ICL218" s="116"/>
      <c r="ICM218" s="116"/>
      <c r="ICN218" s="116"/>
      <c r="ICO218" s="116"/>
      <c r="ICP218" s="116"/>
      <c r="ICQ218" s="116"/>
      <c r="ICR218" s="116"/>
      <c r="ICS218" s="116"/>
      <c r="ICT218" s="116"/>
      <c r="ICU218" s="116"/>
      <c r="ICV218" s="116"/>
      <c r="ICW218" s="116"/>
      <c r="ICX218" s="116"/>
      <c r="ICY218" s="116"/>
      <c r="ICZ218" s="116"/>
      <c r="IDA218" s="116"/>
      <c r="IDB218" s="116"/>
      <c r="IDC218" s="116"/>
      <c r="IDD218" s="116"/>
      <c r="IDE218" s="116"/>
      <c r="IDF218" s="116"/>
      <c r="IDG218" s="116"/>
      <c r="IDH218" s="116"/>
      <c r="IDI218" s="116"/>
      <c r="IDJ218" s="116"/>
      <c r="IDK218" s="116"/>
      <c r="IDL218" s="116"/>
      <c r="IDM218" s="116"/>
      <c r="IDN218" s="116"/>
      <c r="IDO218" s="116"/>
      <c r="IDP218" s="116"/>
      <c r="IDQ218" s="116"/>
      <c r="IDR218" s="116"/>
      <c r="IDS218" s="116"/>
      <c r="IDT218" s="116"/>
      <c r="IDU218" s="116"/>
      <c r="IDV218" s="116"/>
      <c r="IDW218" s="116"/>
      <c r="IDX218" s="116"/>
      <c r="IDY218" s="116"/>
      <c r="IDZ218" s="116"/>
      <c r="IEA218" s="116"/>
      <c r="IEB218" s="116"/>
      <c r="IEC218" s="116"/>
      <c r="IED218" s="116"/>
      <c r="IEE218" s="116"/>
      <c r="IEF218" s="116"/>
      <c r="IEG218" s="116"/>
      <c r="IEH218" s="116"/>
      <c r="IEI218" s="116"/>
      <c r="IEJ218" s="116"/>
      <c r="IEK218" s="116"/>
      <c r="IEL218" s="116"/>
      <c r="IEM218" s="116"/>
      <c r="IEN218" s="116"/>
      <c r="IEO218" s="116"/>
      <c r="IEP218" s="116"/>
      <c r="IEQ218" s="116"/>
      <c r="IER218" s="116"/>
      <c r="IES218" s="116"/>
      <c r="IET218" s="116"/>
      <c r="IEU218" s="116"/>
      <c r="IEV218" s="116"/>
      <c r="IEW218" s="116"/>
      <c r="IEX218" s="116"/>
      <c r="IEY218" s="116"/>
      <c r="IEZ218" s="116"/>
      <c r="IFA218" s="116"/>
      <c r="IFB218" s="116"/>
      <c r="IFC218" s="116"/>
      <c r="IFD218" s="116"/>
      <c r="IFE218" s="116"/>
      <c r="IFF218" s="116"/>
      <c r="IFG218" s="116"/>
      <c r="IFH218" s="116"/>
      <c r="IFI218" s="116"/>
      <c r="IFJ218" s="116"/>
      <c r="IFK218" s="116"/>
      <c r="IFL218" s="116"/>
      <c r="IFM218" s="116"/>
      <c r="IFN218" s="116"/>
      <c r="IFO218" s="116"/>
      <c r="IFP218" s="116"/>
      <c r="IFQ218" s="116"/>
      <c r="IFR218" s="116"/>
      <c r="IFS218" s="116"/>
      <c r="IFT218" s="116"/>
      <c r="IFU218" s="116"/>
      <c r="IFV218" s="116"/>
      <c r="IFW218" s="116"/>
      <c r="IFX218" s="116"/>
      <c r="IFY218" s="116"/>
      <c r="IFZ218" s="116"/>
      <c r="IGA218" s="116"/>
      <c r="IGB218" s="116"/>
      <c r="IGC218" s="116"/>
      <c r="IGD218" s="116"/>
      <c r="IGE218" s="116"/>
      <c r="IGF218" s="116"/>
      <c r="IGG218" s="116"/>
      <c r="IGH218" s="116"/>
      <c r="IGI218" s="116"/>
      <c r="IGJ218" s="116"/>
      <c r="IGK218" s="116"/>
      <c r="IGL218" s="116"/>
      <c r="IGM218" s="116"/>
      <c r="IGN218" s="116"/>
      <c r="IGO218" s="116"/>
      <c r="IGP218" s="116"/>
      <c r="IGQ218" s="116"/>
      <c r="IGR218" s="116"/>
      <c r="IGS218" s="116"/>
      <c r="IGT218" s="116"/>
      <c r="IGU218" s="116"/>
      <c r="IGV218" s="116"/>
      <c r="IGW218" s="116"/>
      <c r="IGX218" s="116"/>
      <c r="IGY218" s="116"/>
      <c r="IGZ218" s="116"/>
      <c r="IHA218" s="116"/>
      <c r="IHB218" s="116"/>
      <c r="IHC218" s="116"/>
      <c r="IHD218" s="116"/>
      <c r="IHE218" s="116"/>
      <c r="IHF218" s="116"/>
      <c r="IHG218" s="116"/>
      <c r="IHH218" s="116"/>
      <c r="IHI218" s="116"/>
      <c r="IHJ218" s="116"/>
      <c r="IHK218" s="116"/>
      <c r="IHL218" s="116"/>
      <c r="IHM218" s="116"/>
      <c r="IHN218" s="116"/>
      <c r="IHO218" s="116"/>
      <c r="IHP218" s="116"/>
      <c r="IHQ218" s="116"/>
      <c r="IHR218" s="116"/>
      <c r="IHS218" s="116"/>
      <c r="IHT218" s="116"/>
      <c r="IHU218" s="116"/>
      <c r="IHV218" s="116"/>
      <c r="IHW218" s="116"/>
      <c r="IHX218" s="116"/>
      <c r="IHY218" s="116"/>
      <c r="IHZ218" s="116"/>
      <c r="IIA218" s="116"/>
      <c r="IIB218" s="116"/>
      <c r="IIC218" s="116"/>
      <c r="IID218" s="116"/>
      <c r="IIE218" s="116"/>
      <c r="IIF218" s="116"/>
      <c r="IIG218" s="116"/>
      <c r="IIH218" s="116"/>
      <c r="III218" s="116"/>
      <c r="IIJ218" s="116"/>
      <c r="IIK218" s="116"/>
      <c r="IIL218" s="116"/>
      <c r="IIM218" s="116"/>
      <c r="IIN218" s="116"/>
      <c r="IIO218" s="116"/>
      <c r="IIP218" s="116"/>
      <c r="IIQ218" s="116"/>
      <c r="IIR218" s="116"/>
      <c r="IIS218" s="116"/>
      <c r="IIT218" s="116"/>
      <c r="IIU218" s="116"/>
      <c r="IIV218" s="116"/>
      <c r="IIW218" s="116"/>
      <c r="IIX218" s="116"/>
      <c r="IIY218" s="116"/>
      <c r="IIZ218" s="116"/>
      <c r="IJA218" s="116"/>
      <c r="IJB218" s="116"/>
      <c r="IJC218" s="116"/>
      <c r="IJD218" s="116"/>
      <c r="IJE218" s="116"/>
      <c r="IJF218" s="116"/>
      <c r="IJG218" s="116"/>
      <c r="IJH218" s="116"/>
      <c r="IJI218" s="116"/>
      <c r="IJJ218" s="116"/>
      <c r="IJK218" s="116"/>
      <c r="IJL218" s="116"/>
      <c r="IJM218" s="116"/>
      <c r="IJN218" s="116"/>
      <c r="IJO218" s="116"/>
      <c r="IJP218" s="116"/>
      <c r="IJQ218" s="116"/>
      <c r="IJR218" s="116"/>
      <c r="IJS218" s="116"/>
      <c r="IJT218" s="116"/>
      <c r="IJU218" s="116"/>
      <c r="IJV218" s="116"/>
      <c r="IJW218" s="116"/>
      <c r="IJX218" s="116"/>
      <c r="IJY218" s="116"/>
      <c r="IJZ218" s="116"/>
      <c r="IKA218" s="116"/>
      <c r="IKB218" s="116"/>
      <c r="IKC218" s="116"/>
      <c r="IKD218" s="116"/>
      <c r="IKE218" s="116"/>
      <c r="IKF218" s="116"/>
      <c r="IKG218" s="116"/>
      <c r="IKH218" s="116"/>
      <c r="IKI218" s="116"/>
      <c r="IKJ218" s="116"/>
      <c r="IKK218" s="116"/>
      <c r="IKL218" s="116"/>
      <c r="IKM218" s="116"/>
      <c r="IKN218" s="116"/>
      <c r="IKO218" s="116"/>
      <c r="IKP218" s="116"/>
      <c r="IKQ218" s="116"/>
      <c r="IKR218" s="116"/>
      <c r="IKS218" s="116"/>
      <c r="IKT218" s="116"/>
      <c r="IKU218" s="116"/>
      <c r="IKV218" s="116"/>
      <c r="IKW218" s="116"/>
      <c r="IKX218" s="116"/>
      <c r="IKY218" s="116"/>
      <c r="IKZ218" s="116"/>
      <c r="ILA218" s="116"/>
      <c r="ILB218" s="116"/>
      <c r="ILC218" s="116"/>
      <c r="ILD218" s="116"/>
      <c r="ILE218" s="116"/>
      <c r="ILF218" s="116"/>
      <c r="ILG218" s="116"/>
      <c r="ILH218" s="116"/>
      <c r="ILI218" s="116"/>
      <c r="ILJ218" s="116"/>
      <c r="ILK218" s="116"/>
      <c r="ILL218" s="116"/>
      <c r="ILM218" s="116"/>
      <c r="ILN218" s="116"/>
      <c r="ILO218" s="116"/>
      <c r="ILP218" s="116"/>
      <c r="ILQ218" s="116"/>
      <c r="ILR218" s="116"/>
      <c r="ILS218" s="116"/>
      <c r="ILT218" s="116"/>
      <c r="ILU218" s="116"/>
      <c r="ILV218" s="116"/>
      <c r="ILW218" s="116"/>
      <c r="ILX218" s="116"/>
      <c r="ILY218" s="116"/>
      <c r="ILZ218" s="116"/>
      <c r="IMA218" s="116"/>
      <c r="IMB218" s="116"/>
      <c r="IMC218" s="116"/>
      <c r="IMD218" s="116"/>
      <c r="IME218" s="116"/>
      <c r="IMF218" s="116"/>
      <c r="IMG218" s="116"/>
      <c r="IMH218" s="116"/>
      <c r="IMI218" s="116"/>
      <c r="IMJ218" s="116"/>
      <c r="IMK218" s="116"/>
      <c r="IML218" s="116"/>
      <c r="IMM218" s="116"/>
      <c r="IMN218" s="116"/>
      <c r="IMO218" s="116"/>
      <c r="IMP218" s="116"/>
      <c r="IMQ218" s="116"/>
      <c r="IMR218" s="116"/>
      <c r="IMS218" s="116"/>
      <c r="IMT218" s="116"/>
      <c r="IMU218" s="116"/>
      <c r="IMV218" s="116"/>
      <c r="IMW218" s="116"/>
      <c r="IMX218" s="116"/>
      <c r="IMY218" s="116"/>
      <c r="IMZ218" s="116"/>
      <c r="INA218" s="116"/>
      <c r="INB218" s="116"/>
      <c r="INC218" s="116"/>
      <c r="IND218" s="116"/>
      <c r="INE218" s="116"/>
      <c r="INF218" s="116"/>
      <c r="ING218" s="116"/>
      <c r="INH218" s="116"/>
      <c r="INI218" s="116"/>
      <c r="INJ218" s="116"/>
      <c r="INK218" s="116"/>
      <c r="INL218" s="116"/>
      <c r="INM218" s="116"/>
      <c r="INN218" s="116"/>
      <c r="INO218" s="116"/>
      <c r="INP218" s="116"/>
      <c r="INQ218" s="116"/>
      <c r="INR218" s="116"/>
      <c r="INS218" s="116"/>
      <c r="INT218" s="116"/>
      <c r="INU218" s="116"/>
      <c r="INV218" s="116"/>
      <c r="INW218" s="116"/>
      <c r="INX218" s="116"/>
      <c r="INY218" s="116"/>
      <c r="INZ218" s="116"/>
      <c r="IOA218" s="116"/>
      <c r="IOB218" s="116"/>
      <c r="IOC218" s="116"/>
      <c r="IOD218" s="116"/>
      <c r="IOE218" s="116"/>
      <c r="IOF218" s="116"/>
      <c r="IOG218" s="116"/>
      <c r="IOH218" s="116"/>
      <c r="IOI218" s="116"/>
      <c r="IOJ218" s="116"/>
      <c r="IOK218" s="116"/>
      <c r="IOL218" s="116"/>
      <c r="IOM218" s="116"/>
      <c r="ION218" s="116"/>
      <c r="IOO218" s="116"/>
      <c r="IOP218" s="116"/>
      <c r="IOQ218" s="116"/>
      <c r="IOR218" s="116"/>
      <c r="IOS218" s="116"/>
      <c r="IOT218" s="116"/>
      <c r="IOU218" s="116"/>
      <c r="IOV218" s="116"/>
      <c r="IOW218" s="116"/>
      <c r="IOX218" s="116"/>
      <c r="IOY218" s="116"/>
      <c r="IOZ218" s="116"/>
      <c r="IPA218" s="116"/>
      <c r="IPB218" s="116"/>
      <c r="IPC218" s="116"/>
      <c r="IPD218" s="116"/>
      <c r="IPE218" s="116"/>
      <c r="IPF218" s="116"/>
      <c r="IPG218" s="116"/>
      <c r="IPH218" s="116"/>
      <c r="IPI218" s="116"/>
      <c r="IPJ218" s="116"/>
      <c r="IPK218" s="116"/>
      <c r="IPL218" s="116"/>
      <c r="IPM218" s="116"/>
      <c r="IPN218" s="116"/>
      <c r="IPO218" s="116"/>
      <c r="IPP218" s="116"/>
      <c r="IPQ218" s="116"/>
      <c r="IPR218" s="116"/>
      <c r="IPS218" s="116"/>
      <c r="IPT218" s="116"/>
      <c r="IPU218" s="116"/>
      <c r="IPV218" s="116"/>
      <c r="IPW218" s="116"/>
      <c r="IPX218" s="116"/>
      <c r="IPY218" s="116"/>
      <c r="IPZ218" s="116"/>
      <c r="IQA218" s="116"/>
      <c r="IQB218" s="116"/>
      <c r="IQC218" s="116"/>
      <c r="IQD218" s="116"/>
      <c r="IQE218" s="116"/>
      <c r="IQF218" s="116"/>
      <c r="IQG218" s="116"/>
      <c r="IQH218" s="116"/>
      <c r="IQI218" s="116"/>
      <c r="IQJ218" s="116"/>
      <c r="IQK218" s="116"/>
      <c r="IQL218" s="116"/>
      <c r="IQM218" s="116"/>
      <c r="IQN218" s="116"/>
      <c r="IQO218" s="116"/>
      <c r="IQP218" s="116"/>
      <c r="IQQ218" s="116"/>
      <c r="IQR218" s="116"/>
      <c r="IQS218" s="116"/>
      <c r="IQT218" s="116"/>
      <c r="IQU218" s="116"/>
      <c r="IQV218" s="116"/>
      <c r="IQW218" s="116"/>
      <c r="IQX218" s="116"/>
      <c r="IQY218" s="116"/>
      <c r="IQZ218" s="116"/>
      <c r="IRA218" s="116"/>
      <c r="IRB218" s="116"/>
      <c r="IRC218" s="116"/>
      <c r="IRD218" s="116"/>
      <c r="IRE218" s="116"/>
      <c r="IRF218" s="116"/>
      <c r="IRG218" s="116"/>
      <c r="IRH218" s="116"/>
      <c r="IRI218" s="116"/>
      <c r="IRJ218" s="116"/>
      <c r="IRK218" s="116"/>
      <c r="IRL218" s="116"/>
      <c r="IRM218" s="116"/>
      <c r="IRN218" s="116"/>
      <c r="IRO218" s="116"/>
      <c r="IRP218" s="116"/>
      <c r="IRQ218" s="116"/>
      <c r="IRR218" s="116"/>
      <c r="IRS218" s="116"/>
      <c r="IRT218" s="116"/>
      <c r="IRU218" s="116"/>
      <c r="IRV218" s="116"/>
      <c r="IRW218" s="116"/>
      <c r="IRX218" s="116"/>
      <c r="IRY218" s="116"/>
      <c r="IRZ218" s="116"/>
      <c r="ISA218" s="116"/>
      <c r="ISB218" s="116"/>
      <c r="ISC218" s="116"/>
      <c r="ISD218" s="116"/>
      <c r="ISE218" s="116"/>
      <c r="ISF218" s="116"/>
      <c r="ISG218" s="116"/>
      <c r="ISH218" s="116"/>
      <c r="ISI218" s="116"/>
      <c r="ISJ218" s="116"/>
      <c r="ISK218" s="116"/>
      <c r="ISL218" s="116"/>
      <c r="ISM218" s="116"/>
      <c r="ISN218" s="116"/>
      <c r="ISO218" s="116"/>
      <c r="ISP218" s="116"/>
      <c r="ISQ218" s="116"/>
      <c r="ISR218" s="116"/>
      <c r="ISS218" s="116"/>
      <c r="IST218" s="116"/>
      <c r="ISU218" s="116"/>
      <c r="ISV218" s="116"/>
      <c r="ISW218" s="116"/>
      <c r="ISX218" s="116"/>
      <c r="ISY218" s="116"/>
      <c r="ISZ218" s="116"/>
      <c r="ITA218" s="116"/>
      <c r="ITB218" s="116"/>
      <c r="ITC218" s="116"/>
      <c r="ITD218" s="116"/>
      <c r="ITE218" s="116"/>
      <c r="ITF218" s="116"/>
      <c r="ITG218" s="116"/>
      <c r="ITH218" s="116"/>
      <c r="ITI218" s="116"/>
      <c r="ITJ218" s="116"/>
      <c r="ITK218" s="116"/>
      <c r="ITL218" s="116"/>
      <c r="ITM218" s="116"/>
      <c r="ITN218" s="116"/>
      <c r="ITO218" s="116"/>
      <c r="ITP218" s="116"/>
      <c r="ITQ218" s="116"/>
      <c r="ITR218" s="116"/>
      <c r="ITS218" s="116"/>
      <c r="ITT218" s="116"/>
      <c r="ITU218" s="116"/>
      <c r="ITV218" s="116"/>
      <c r="ITW218" s="116"/>
      <c r="ITX218" s="116"/>
      <c r="ITY218" s="116"/>
      <c r="ITZ218" s="116"/>
      <c r="IUA218" s="116"/>
      <c r="IUB218" s="116"/>
      <c r="IUC218" s="116"/>
      <c r="IUD218" s="116"/>
      <c r="IUE218" s="116"/>
      <c r="IUF218" s="116"/>
      <c r="IUG218" s="116"/>
      <c r="IUH218" s="116"/>
      <c r="IUI218" s="116"/>
      <c r="IUJ218" s="116"/>
      <c r="IUK218" s="116"/>
      <c r="IUL218" s="116"/>
      <c r="IUM218" s="116"/>
      <c r="IUN218" s="116"/>
      <c r="IUO218" s="116"/>
      <c r="IUP218" s="116"/>
      <c r="IUQ218" s="116"/>
      <c r="IUR218" s="116"/>
      <c r="IUS218" s="116"/>
      <c r="IUT218" s="116"/>
      <c r="IUU218" s="116"/>
      <c r="IUV218" s="116"/>
      <c r="IUW218" s="116"/>
      <c r="IUX218" s="116"/>
      <c r="IUY218" s="116"/>
      <c r="IUZ218" s="116"/>
      <c r="IVA218" s="116"/>
      <c r="IVB218" s="116"/>
      <c r="IVC218" s="116"/>
      <c r="IVD218" s="116"/>
      <c r="IVE218" s="116"/>
      <c r="IVF218" s="116"/>
      <c r="IVG218" s="116"/>
      <c r="IVH218" s="116"/>
      <c r="IVI218" s="116"/>
      <c r="IVJ218" s="116"/>
      <c r="IVK218" s="116"/>
      <c r="IVL218" s="116"/>
      <c r="IVM218" s="116"/>
      <c r="IVN218" s="116"/>
      <c r="IVO218" s="116"/>
      <c r="IVP218" s="116"/>
      <c r="IVQ218" s="116"/>
      <c r="IVR218" s="116"/>
      <c r="IVS218" s="116"/>
      <c r="IVT218" s="116"/>
      <c r="IVU218" s="116"/>
      <c r="IVV218" s="116"/>
      <c r="IVW218" s="116"/>
      <c r="IVX218" s="116"/>
      <c r="IVY218" s="116"/>
      <c r="IVZ218" s="116"/>
      <c r="IWA218" s="116"/>
      <c r="IWB218" s="116"/>
      <c r="IWC218" s="116"/>
      <c r="IWD218" s="116"/>
      <c r="IWE218" s="116"/>
      <c r="IWF218" s="116"/>
      <c r="IWG218" s="116"/>
      <c r="IWH218" s="116"/>
      <c r="IWI218" s="116"/>
      <c r="IWJ218" s="116"/>
      <c r="IWK218" s="116"/>
      <c r="IWL218" s="116"/>
      <c r="IWM218" s="116"/>
      <c r="IWN218" s="116"/>
      <c r="IWO218" s="116"/>
      <c r="IWP218" s="116"/>
      <c r="IWQ218" s="116"/>
      <c r="IWR218" s="116"/>
      <c r="IWS218" s="116"/>
      <c r="IWT218" s="116"/>
      <c r="IWU218" s="116"/>
      <c r="IWV218" s="116"/>
      <c r="IWW218" s="116"/>
      <c r="IWX218" s="116"/>
      <c r="IWY218" s="116"/>
      <c r="IWZ218" s="116"/>
      <c r="IXA218" s="116"/>
      <c r="IXB218" s="116"/>
      <c r="IXC218" s="116"/>
      <c r="IXD218" s="116"/>
      <c r="IXE218" s="116"/>
      <c r="IXF218" s="116"/>
      <c r="IXG218" s="116"/>
      <c r="IXH218" s="116"/>
      <c r="IXI218" s="116"/>
      <c r="IXJ218" s="116"/>
      <c r="IXK218" s="116"/>
      <c r="IXL218" s="116"/>
      <c r="IXM218" s="116"/>
      <c r="IXN218" s="116"/>
      <c r="IXO218" s="116"/>
      <c r="IXP218" s="116"/>
      <c r="IXQ218" s="116"/>
      <c r="IXR218" s="116"/>
      <c r="IXS218" s="116"/>
      <c r="IXT218" s="116"/>
      <c r="IXU218" s="116"/>
      <c r="IXV218" s="116"/>
      <c r="IXW218" s="116"/>
      <c r="IXX218" s="116"/>
      <c r="IXY218" s="116"/>
      <c r="IXZ218" s="116"/>
      <c r="IYA218" s="116"/>
      <c r="IYB218" s="116"/>
      <c r="IYC218" s="116"/>
      <c r="IYD218" s="116"/>
      <c r="IYE218" s="116"/>
      <c r="IYF218" s="116"/>
      <c r="IYG218" s="116"/>
      <c r="IYH218" s="116"/>
      <c r="IYI218" s="116"/>
      <c r="IYJ218" s="116"/>
      <c r="IYK218" s="116"/>
      <c r="IYL218" s="116"/>
      <c r="IYM218" s="116"/>
      <c r="IYN218" s="116"/>
      <c r="IYO218" s="116"/>
      <c r="IYP218" s="116"/>
      <c r="IYQ218" s="116"/>
      <c r="IYR218" s="116"/>
      <c r="IYS218" s="116"/>
      <c r="IYT218" s="116"/>
      <c r="IYU218" s="116"/>
      <c r="IYV218" s="116"/>
      <c r="IYW218" s="116"/>
      <c r="IYX218" s="116"/>
      <c r="IYY218" s="116"/>
      <c r="IYZ218" s="116"/>
      <c r="IZA218" s="116"/>
      <c r="IZB218" s="116"/>
      <c r="IZC218" s="116"/>
      <c r="IZD218" s="116"/>
      <c r="IZE218" s="116"/>
      <c r="IZF218" s="116"/>
      <c r="IZG218" s="116"/>
      <c r="IZH218" s="116"/>
      <c r="IZI218" s="116"/>
      <c r="IZJ218" s="116"/>
      <c r="IZK218" s="116"/>
      <c r="IZL218" s="116"/>
      <c r="IZM218" s="116"/>
      <c r="IZN218" s="116"/>
      <c r="IZO218" s="116"/>
      <c r="IZP218" s="116"/>
      <c r="IZQ218" s="116"/>
      <c r="IZR218" s="116"/>
      <c r="IZS218" s="116"/>
      <c r="IZT218" s="116"/>
      <c r="IZU218" s="116"/>
      <c r="IZV218" s="116"/>
      <c r="IZW218" s="116"/>
      <c r="IZX218" s="116"/>
      <c r="IZY218" s="116"/>
      <c r="IZZ218" s="116"/>
      <c r="JAA218" s="116"/>
      <c r="JAB218" s="116"/>
      <c r="JAC218" s="116"/>
      <c r="JAD218" s="116"/>
      <c r="JAE218" s="116"/>
      <c r="JAF218" s="116"/>
      <c r="JAG218" s="116"/>
      <c r="JAH218" s="116"/>
      <c r="JAI218" s="116"/>
      <c r="JAJ218" s="116"/>
      <c r="JAK218" s="116"/>
      <c r="JAL218" s="116"/>
      <c r="JAM218" s="116"/>
      <c r="JAN218" s="116"/>
      <c r="JAO218" s="116"/>
      <c r="JAP218" s="116"/>
      <c r="JAQ218" s="116"/>
      <c r="JAR218" s="116"/>
      <c r="JAS218" s="116"/>
      <c r="JAT218" s="116"/>
      <c r="JAU218" s="116"/>
      <c r="JAV218" s="116"/>
      <c r="JAW218" s="116"/>
      <c r="JAX218" s="116"/>
      <c r="JAY218" s="116"/>
      <c r="JAZ218" s="116"/>
      <c r="JBA218" s="116"/>
      <c r="JBB218" s="116"/>
      <c r="JBC218" s="116"/>
      <c r="JBD218" s="116"/>
      <c r="JBE218" s="116"/>
      <c r="JBF218" s="116"/>
      <c r="JBG218" s="116"/>
      <c r="JBH218" s="116"/>
      <c r="JBI218" s="116"/>
      <c r="JBJ218" s="116"/>
      <c r="JBK218" s="116"/>
      <c r="JBL218" s="116"/>
      <c r="JBM218" s="116"/>
      <c r="JBN218" s="116"/>
      <c r="JBO218" s="116"/>
      <c r="JBP218" s="116"/>
      <c r="JBQ218" s="116"/>
      <c r="JBR218" s="116"/>
      <c r="JBS218" s="116"/>
      <c r="JBT218" s="116"/>
      <c r="JBU218" s="116"/>
      <c r="JBV218" s="116"/>
      <c r="JBW218" s="116"/>
      <c r="JBX218" s="116"/>
      <c r="JBY218" s="116"/>
      <c r="JBZ218" s="116"/>
      <c r="JCA218" s="116"/>
      <c r="JCB218" s="116"/>
      <c r="JCC218" s="116"/>
      <c r="JCD218" s="116"/>
      <c r="JCE218" s="116"/>
      <c r="JCF218" s="116"/>
      <c r="JCG218" s="116"/>
      <c r="JCH218" s="116"/>
      <c r="JCI218" s="116"/>
      <c r="JCJ218" s="116"/>
      <c r="JCK218" s="116"/>
      <c r="JCL218" s="116"/>
      <c r="JCM218" s="116"/>
      <c r="JCN218" s="116"/>
      <c r="JCO218" s="116"/>
      <c r="JCP218" s="116"/>
      <c r="JCQ218" s="116"/>
      <c r="JCR218" s="116"/>
      <c r="JCS218" s="116"/>
      <c r="JCT218" s="116"/>
      <c r="JCU218" s="116"/>
      <c r="JCV218" s="116"/>
      <c r="JCW218" s="116"/>
      <c r="JCX218" s="116"/>
      <c r="JCY218" s="116"/>
      <c r="JCZ218" s="116"/>
      <c r="JDA218" s="116"/>
      <c r="JDB218" s="116"/>
      <c r="JDC218" s="116"/>
      <c r="JDD218" s="116"/>
      <c r="JDE218" s="116"/>
      <c r="JDF218" s="116"/>
      <c r="JDG218" s="116"/>
      <c r="JDH218" s="116"/>
      <c r="JDI218" s="116"/>
      <c r="JDJ218" s="116"/>
      <c r="JDK218" s="116"/>
      <c r="JDL218" s="116"/>
      <c r="JDM218" s="116"/>
      <c r="JDN218" s="116"/>
      <c r="JDO218" s="116"/>
      <c r="JDP218" s="116"/>
      <c r="JDQ218" s="116"/>
      <c r="JDR218" s="116"/>
      <c r="JDS218" s="116"/>
      <c r="JDT218" s="116"/>
      <c r="JDU218" s="116"/>
      <c r="JDV218" s="116"/>
      <c r="JDW218" s="116"/>
      <c r="JDX218" s="116"/>
      <c r="JDY218" s="116"/>
      <c r="JDZ218" s="116"/>
      <c r="JEA218" s="116"/>
      <c r="JEB218" s="116"/>
      <c r="JEC218" s="116"/>
      <c r="JED218" s="116"/>
      <c r="JEE218" s="116"/>
      <c r="JEF218" s="116"/>
      <c r="JEG218" s="116"/>
      <c r="JEH218" s="116"/>
      <c r="JEI218" s="116"/>
      <c r="JEJ218" s="116"/>
      <c r="JEK218" s="116"/>
      <c r="JEL218" s="116"/>
      <c r="JEM218" s="116"/>
      <c r="JEN218" s="116"/>
      <c r="JEO218" s="116"/>
      <c r="JEP218" s="116"/>
      <c r="JEQ218" s="116"/>
      <c r="JER218" s="116"/>
      <c r="JES218" s="116"/>
      <c r="JET218" s="116"/>
      <c r="JEU218" s="116"/>
      <c r="JEV218" s="116"/>
      <c r="JEW218" s="116"/>
      <c r="JEX218" s="116"/>
      <c r="JEY218" s="116"/>
      <c r="JEZ218" s="116"/>
      <c r="JFA218" s="116"/>
      <c r="JFB218" s="116"/>
      <c r="JFC218" s="116"/>
      <c r="JFD218" s="116"/>
      <c r="JFE218" s="116"/>
      <c r="JFF218" s="116"/>
      <c r="JFG218" s="116"/>
      <c r="JFH218" s="116"/>
      <c r="JFI218" s="116"/>
      <c r="JFJ218" s="116"/>
      <c r="JFK218" s="116"/>
      <c r="JFL218" s="116"/>
      <c r="JFM218" s="116"/>
      <c r="JFN218" s="116"/>
      <c r="JFO218" s="116"/>
      <c r="JFP218" s="116"/>
      <c r="JFQ218" s="116"/>
      <c r="JFR218" s="116"/>
      <c r="JFS218" s="116"/>
      <c r="JFT218" s="116"/>
      <c r="JFU218" s="116"/>
      <c r="JFV218" s="116"/>
      <c r="JFW218" s="116"/>
      <c r="JFX218" s="116"/>
      <c r="JFY218" s="116"/>
      <c r="JFZ218" s="116"/>
      <c r="JGA218" s="116"/>
      <c r="JGB218" s="116"/>
      <c r="JGC218" s="116"/>
      <c r="JGD218" s="116"/>
      <c r="JGE218" s="116"/>
      <c r="JGF218" s="116"/>
      <c r="JGG218" s="116"/>
      <c r="JGH218" s="116"/>
      <c r="JGI218" s="116"/>
      <c r="JGJ218" s="116"/>
      <c r="JGK218" s="116"/>
      <c r="JGL218" s="116"/>
      <c r="JGM218" s="116"/>
      <c r="JGN218" s="116"/>
      <c r="JGO218" s="116"/>
      <c r="JGP218" s="116"/>
      <c r="JGQ218" s="116"/>
      <c r="JGR218" s="116"/>
      <c r="JGS218" s="116"/>
      <c r="JGT218" s="116"/>
      <c r="JGU218" s="116"/>
      <c r="JGV218" s="116"/>
      <c r="JGW218" s="116"/>
      <c r="JGX218" s="116"/>
      <c r="JGY218" s="116"/>
      <c r="JGZ218" s="116"/>
      <c r="JHA218" s="116"/>
      <c r="JHB218" s="116"/>
      <c r="JHC218" s="116"/>
      <c r="JHD218" s="116"/>
      <c r="JHE218" s="116"/>
      <c r="JHF218" s="116"/>
      <c r="JHG218" s="116"/>
      <c r="JHH218" s="116"/>
      <c r="JHI218" s="116"/>
      <c r="JHJ218" s="116"/>
      <c r="JHK218" s="116"/>
      <c r="JHL218" s="116"/>
      <c r="JHM218" s="116"/>
      <c r="JHN218" s="116"/>
      <c r="JHO218" s="116"/>
      <c r="JHP218" s="116"/>
      <c r="JHQ218" s="116"/>
      <c r="JHR218" s="116"/>
      <c r="JHS218" s="116"/>
      <c r="JHT218" s="116"/>
      <c r="JHU218" s="116"/>
      <c r="JHV218" s="116"/>
      <c r="JHW218" s="116"/>
      <c r="JHX218" s="116"/>
      <c r="JHY218" s="116"/>
      <c r="JHZ218" s="116"/>
      <c r="JIA218" s="116"/>
      <c r="JIB218" s="116"/>
      <c r="JIC218" s="116"/>
      <c r="JID218" s="116"/>
      <c r="JIE218" s="116"/>
      <c r="JIF218" s="116"/>
      <c r="JIG218" s="116"/>
      <c r="JIH218" s="116"/>
      <c r="JII218" s="116"/>
      <c r="JIJ218" s="116"/>
      <c r="JIK218" s="116"/>
      <c r="JIL218" s="116"/>
      <c r="JIM218" s="116"/>
      <c r="JIN218" s="116"/>
      <c r="JIO218" s="116"/>
      <c r="JIP218" s="116"/>
      <c r="JIQ218" s="116"/>
      <c r="JIR218" s="116"/>
      <c r="JIS218" s="116"/>
      <c r="JIT218" s="116"/>
      <c r="JIU218" s="116"/>
      <c r="JIV218" s="116"/>
      <c r="JIW218" s="116"/>
      <c r="JIX218" s="116"/>
      <c r="JIY218" s="116"/>
      <c r="JIZ218" s="116"/>
      <c r="JJA218" s="116"/>
      <c r="JJB218" s="116"/>
      <c r="JJC218" s="116"/>
      <c r="JJD218" s="116"/>
      <c r="JJE218" s="116"/>
      <c r="JJF218" s="116"/>
      <c r="JJG218" s="116"/>
      <c r="JJH218" s="116"/>
      <c r="JJI218" s="116"/>
      <c r="JJJ218" s="116"/>
      <c r="JJK218" s="116"/>
      <c r="JJL218" s="116"/>
      <c r="JJM218" s="116"/>
      <c r="JJN218" s="116"/>
      <c r="JJO218" s="116"/>
      <c r="JJP218" s="116"/>
      <c r="JJQ218" s="116"/>
      <c r="JJR218" s="116"/>
      <c r="JJS218" s="116"/>
      <c r="JJT218" s="116"/>
      <c r="JJU218" s="116"/>
      <c r="JJV218" s="116"/>
      <c r="JJW218" s="116"/>
      <c r="JJX218" s="116"/>
      <c r="JJY218" s="116"/>
      <c r="JJZ218" s="116"/>
      <c r="JKA218" s="116"/>
      <c r="JKB218" s="116"/>
      <c r="JKC218" s="116"/>
      <c r="JKD218" s="116"/>
      <c r="JKE218" s="116"/>
      <c r="JKF218" s="116"/>
      <c r="JKG218" s="116"/>
      <c r="JKH218" s="116"/>
      <c r="JKI218" s="116"/>
      <c r="JKJ218" s="116"/>
      <c r="JKK218" s="116"/>
      <c r="JKL218" s="116"/>
      <c r="JKM218" s="116"/>
      <c r="JKN218" s="116"/>
      <c r="JKO218" s="116"/>
      <c r="JKP218" s="116"/>
      <c r="JKQ218" s="116"/>
      <c r="JKR218" s="116"/>
      <c r="JKS218" s="116"/>
      <c r="JKT218" s="116"/>
      <c r="JKU218" s="116"/>
      <c r="JKV218" s="116"/>
      <c r="JKW218" s="116"/>
      <c r="JKX218" s="116"/>
      <c r="JKY218" s="116"/>
      <c r="JKZ218" s="116"/>
      <c r="JLA218" s="116"/>
      <c r="JLB218" s="116"/>
      <c r="JLC218" s="116"/>
      <c r="JLD218" s="116"/>
      <c r="JLE218" s="116"/>
      <c r="JLF218" s="116"/>
      <c r="JLG218" s="116"/>
      <c r="JLH218" s="116"/>
      <c r="JLI218" s="116"/>
      <c r="JLJ218" s="116"/>
      <c r="JLK218" s="116"/>
      <c r="JLL218" s="116"/>
      <c r="JLM218" s="116"/>
      <c r="JLN218" s="116"/>
      <c r="JLO218" s="116"/>
      <c r="JLP218" s="116"/>
      <c r="JLQ218" s="116"/>
      <c r="JLR218" s="116"/>
      <c r="JLS218" s="116"/>
      <c r="JLT218" s="116"/>
      <c r="JLU218" s="116"/>
      <c r="JLV218" s="116"/>
      <c r="JLW218" s="116"/>
      <c r="JLX218" s="116"/>
      <c r="JLY218" s="116"/>
      <c r="JLZ218" s="116"/>
      <c r="JMA218" s="116"/>
      <c r="JMB218" s="116"/>
      <c r="JMC218" s="116"/>
      <c r="JMD218" s="116"/>
      <c r="JME218" s="116"/>
      <c r="JMF218" s="116"/>
      <c r="JMG218" s="116"/>
      <c r="JMH218" s="116"/>
      <c r="JMI218" s="116"/>
      <c r="JMJ218" s="116"/>
      <c r="JMK218" s="116"/>
      <c r="JML218" s="116"/>
      <c r="JMM218" s="116"/>
      <c r="JMN218" s="116"/>
      <c r="JMO218" s="116"/>
      <c r="JMP218" s="116"/>
      <c r="JMQ218" s="116"/>
      <c r="JMR218" s="116"/>
      <c r="JMS218" s="116"/>
      <c r="JMT218" s="116"/>
      <c r="JMU218" s="116"/>
      <c r="JMV218" s="116"/>
      <c r="JMW218" s="116"/>
      <c r="JMX218" s="116"/>
      <c r="JMY218" s="116"/>
      <c r="JMZ218" s="116"/>
      <c r="JNA218" s="116"/>
      <c r="JNB218" s="116"/>
      <c r="JNC218" s="116"/>
      <c r="JND218" s="116"/>
      <c r="JNE218" s="116"/>
      <c r="JNF218" s="116"/>
      <c r="JNG218" s="116"/>
      <c r="JNH218" s="116"/>
      <c r="JNI218" s="116"/>
      <c r="JNJ218" s="116"/>
      <c r="JNK218" s="116"/>
      <c r="JNL218" s="116"/>
      <c r="JNM218" s="116"/>
      <c r="JNN218" s="116"/>
      <c r="JNO218" s="116"/>
      <c r="JNP218" s="116"/>
      <c r="JNQ218" s="116"/>
      <c r="JNR218" s="116"/>
      <c r="JNS218" s="116"/>
      <c r="JNT218" s="116"/>
      <c r="JNU218" s="116"/>
      <c r="JNV218" s="116"/>
      <c r="JNW218" s="116"/>
      <c r="JNX218" s="116"/>
      <c r="JNY218" s="116"/>
      <c r="JNZ218" s="116"/>
      <c r="JOA218" s="116"/>
      <c r="JOB218" s="116"/>
      <c r="JOC218" s="116"/>
      <c r="JOD218" s="116"/>
      <c r="JOE218" s="116"/>
      <c r="JOF218" s="116"/>
      <c r="JOG218" s="116"/>
      <c r="JOH218" s="116"/>
      <c r="JOI218" s="116"/>
      <c r="JOJ218" s="116"/>
      <c r="JOK218" s="116"/>
      <c r="JOL218" s="116"/>
      <c r="JOM218" s="116"/>
      <c r="JON218" s="116"/>
      <c r="JOO218" s="116"/>
      <c r="JOP218" s="116"/>
      <c r="JOQ218" s="116"/>
      <c r="JOR218" s="116"/>
      <c r="JOS218" s="116"/>
      <c r="JOT218" s="116"/>
      <c r="JOU218" s="116"/>
      <c r="JOV218" s="116"/>
      <c r="JOW218" s="116"/>
      <c r="JOX218" s="116"/>
      <c r="JOY218" s="116"/>
      <c r="JOZ218" s="116"/>
      <c r="JPA218" s="116"/>
      <c r="JPB218" s="116"/>
      <c r="JPC218" s="116"/>
      <c r="JPD218" s="116"/>
      <c r="JPE218" s="116"/>
      <c r="JPF218" s="116"/>
      <c r="JPG218" s="116"/>
      <c r="JPH218" s="116"/>
      <c r="JPI218" s="116"/>
      <c r="JPJ218" s="116"/>
      <c r="JPK218" s="116"/>
      <c r="JPL218" s="116"/>
      <c r="JPM218" s="116"/>
      <c r="JPN218" s="116"/>
      <c r="JPO218" s="116"/>
      <c r="JPP218" s="116"/>
      <c r="JPQ218" s="116"/>
      <c r="JPR218" s="116"/>
      <c r="JPS218" s="116"/>
      <c r="JPT218" s="116"/>
      <c r="JPU218" s="116"/>
      <c r="JPV218" s="116"/>
      <c r="JPW218" s="116"/>
      <c r="JPX218" s="116"/>
      <c r="JPY218" s="116"/>
      <c r="JPZ218" s="116"/>
      <c r="JQA218" s="116"/>
      <c r="JQB218" s="116"/>
      <c r="JQC218" s="116"/>
      <c r="JQD218" s="116"/>
      <c r="JQE218" s="116"/>
      <c r="JQF218" s="116"/>
      <c r="JQG218" s="116"/>
      <c r="JQH218" s="116"/>
      <c r="JQI218" s="116"/>
      <c r="JQJ218" s="116"/>
      <c r="JQK218" s="116"/>
      <c r="JQL218" s="116"/>
      <c r="JQM218" s="116"/>
      <c r="JQN218" s="116"/>
      <c r="JQO218" s="116"/>
      <c r="JQP218" s="116"/>
      <c r="JQQ218" s="116"/>
      <c r="JQR218" s="116"/>
      <c r="JQS218" s="116"/>
      <c r="JQT218" s="116"/>
      <c r="JQU218" s="116"/>
      <c r="JQV218" s="116"/>
      <c r="JQW218" s="116"/>
      <c r="JQX218" s="116"/>
      <c r="JQY218" s="116"/>
      <c r="JQZ218" s="116"/>
      <c r="JRA218" s="116"/>
      <c r="JRB218" s="116"/>
      <c r="JRC218" s="116"/>
      <c r="JRD218" s="116"/>
      <c r="JRE218" s="116"/>
      <c r="JRF218" s="116"/>
      <c r="JRG218" s="116"/>
      <c r="JRH218" s="116"/>
      <c r="JRI218" s="116"/>
      <c r="JRJ218" s="116"/>
      <c r="JRK218" s="116"/>
      <c r="JRL218" s="116"/>
      <c r="JRM218" s="116"/>
      <c r="JRN218" s="116"/>
      <c r="JRO218" s="116"/>
      <c r="JRP218" s="116"/>
      <c r="JRQ218" s="116"/>
      <c r="JRR218" s="116"/>
      <c r="JRS218" s="116"/>
      <c r="JRT218" s="116"/>
      <c r="JRU218" s="116"/>
      <c r="JRV218" s="116"/>
      <c r="JRW218" s="116"/>
      <c r="JRX218" s="116"/>
      <c r="JRY218" s="116"/>
      <c r="JRZ218" s="116"/>
      <c r="JSA218" s="116"/>
      <c r="JSB218" s="116"/>
      <c r="JSC218" s="116"/>
      <c r="JSD218" s="116"/>
      <c r="JSE218" s="116"/>
      <c r="JSF218" s="116"/>
      <c r="JSG218" s="116"/>
      <c r="JSH218" s="116"/>
      <c r="JSI218" s="116"/>
      <c r="JSJ218" s="116"/>
      <c r="JSK218" s="116"/>
      <c r="JSL218" s="116"/>
      <c r="JSM218" s="116"/>
      <c r="JSN218" s="116"/>
      <c r="JSO218" s="116"/>
      <c r="JSP218" s="116"/>
      <c r="JSQ218" s="116"/>
      <c r="JSR218" s="116"/>
      <c r="JSS218" s="116"/>
      <c r="JST218" s="116"/>
      <c r="JSU218" s="116"/>
      <c r="JSV218" s="116"/>
      <c r="JSW218" s="116"/>
      <c r="JSX218" s="116"/>
      <c r="JSY218" s="116"/>
      <c r="JSZ218" s="116"/>
      <c r="JTA218" s="116"/>
      <c r="JTB218" s="116"/>
      <c r="JTC218" s="116"/>
      <c r="JTD218" s="116"/>
      <c r="JTE218" s="116"/>
      <c r="JTF218" s="116"/>
      <c r="JTG218" s="116"/>
      <c r="JTH218" s="116"/>
      <c r="JTI218" s="116"/>
      <c r="JTJ218" s="116"/>
      <c r="JTK218" s="116"/>
      <c r="JTL218" s="116"/>
      <c r="JTM218" s="116"/>
      <c r="JTN218" s="116"/>
      <c r="JTO218" s="116"/>
      <c r="JTP218" s="116"/>
      <c r="JTQ218" s="116"/>
      <c r="JTR218" s="116"/>
      <c r="JTS218" s="116"/>
      <c r="JTT218" s="116"/>
      <c r="JTU218" s="116"/>
      <c r="JTV218" s="116"/>
      <c r="JTW218" s="116"/>
      <c r="JTX218" s="116"/>
      <c r="JTY218" s="116"/>
      <c r="JTZ218" s="116"/>
      <c r="JUA218" s="116"/>
      <c r="JUB218" s="116"/>
      <c r="JUC218" s="116"/>
      <c r="JUD218" s="116"/>
      <c r="JUE218" s="116"/>
      <c r="JUF218" s="116"/>
      <c r="JUG218" s="116"/>
      <c r="JUH218" s="116"/>
      <c r="JUI218" s="116"/>
      <c r="JUJ218" s="116"/>
      <c r="JUK218" s="116"/>
      <c r="JUL218" s="116"/>
      <c r="JUM218" s="116"/>
      <c r="JUN218" s="116"/>
      <c r="JUO218" s="116"/>
      <c r="JUP218" s="116"/>
      <c r="JUQ218" s="116"/>
      <c r="JUR218" s="116"/>
      <c r="JUS218" s="116"/>
      <c r="JUT218" s="116"/>
      <c r="JUU218" s="116"/>
      <c r="JUV218" s="116"/>
      <c r="JUW218" s="116"/>
      <c r="JUX218" s="116"/>
      <c r="JUY218" s="116"/>
      <c r="JUZ218" s="116"/>
      <c r="JVA218" s="116"/>
      <c r="JVB218" s="116"/>
      <c r="JVC218" s="116"/>
      <c r="JVD218" s="116"/>
      <c r="JVE218" s="116"/>
      <c r="JVF218" s="116"/>
      <c r="JVG218" s="116"/>
      <c r="JVH218" s="116"/>
      <c r="JVI218" s="116"/>
      <c r="JVJ218" s="116"/>
      <c r="JVK218" s="116"/>
      <c r="JVL218" s="116"/>
      <c r="JVM218" s="116"/>
      <c r="JVN218" s="116"/>
      <c r="JVO218" s="116"/>
      <c r="JVP218" s="116"/>
      <c r="JVQ218" s="116"/>
      <c r="JVR218" s="116"/>
      <c r="JVS218" s="116"/>
      <c r="JVT218" s="116"/>
      <c r="JVU218" s="116"/>
      <c r="JVV218" s="116"/>
      <c r="JVW218" s="116"/>
      <c r="JVX218" s="116"/>
      <c r="JVY218" s="116"/>
      <c r="JVZ218" s="116"/>
      <c r="JWA218" s="116"/>
      <c r="JWB218" s="116"/>
      <c r="JWC218" s="116"/>
      <c r="JWD218" s="116"/>
      <c r="JWE218" s="116"/>
      <c r="JWF218" s="116"/>
      <c r="JWG218" s="116"/>
      <c r="JWH218" s="116"/>
      <c r="JWI218" s="116"/>
      <c r="JWJ218" s="116"/>
      <c r="JWK218" s="116"/>
      <c r="JWL218" s="116"/>
      <c r="JWM218" s="116"/>
      <c r="JWN218" s="116"/>
      <c r="JWO218" s="116"/>
      <c r="JWP218" s="116"/>
      <c r="JWQ218" s="116"/>
      <c r="JWR218" s="116"/>
      <c r="JWS218" s="116"/>
      <c r="JWT218" s="116"/>
      <c r="JWU218" s="116"/>
      <c r="JWV218" s="116"/>
      <c r="JWW218" s="116"/>
      <c r="JWX218" s="116"/>
      <c r="JWY218" s="116"/>
      <c r="JWZ218" s="116"/>
      <c r="JXA218" s="116"/>
      <c r="JXB218" s="116"/>
      <c r="JXC218" s="116"/>
      <c r="JXD218" s="116"/>
      <c r="JXE218" s="116"/>
      <c r="JXF218" s="116"/>
      <c r="JXG218" s="116"/>
      <c r="JXH218" s="116"/>
      <c r="JXI218" s="116"/>
      <c r="JXJ218" s="116"/>
      <c r="JXK218" s="116"/>
      <c r="JXL218" s="116"/>
      <c r="JXM218" s="116"/>
      <c r="JXN218" s="116"/>
      <c r="JXO218" s="116"/>
      <c r="JXP218" s="116"/>
      <c r="JXQ218" s="116"/>
      <c r="JXR218" s="116"/>
      <c r="JXS218" s="116"/>
      <c r="JXT218" s="116"/>
      <c r="JXU218" s="116"/>
      <c r="JXV218" s="116"/>
      <c r="JXW218" s="116"/>
      <c r="JXX218" s="116"/>
      <c r="JXY218" s="116"/>
      <c r="JXZ218" s="116"/>
      <c r="JYA218" s="116"/>
      <c r="JYB218" s="116"/>
      <c r="JYC218" s="116"/>
      <c r="JYD218" s="116"/>
      <c r="JYE218" s="116"/>
      <c r="JYF218" s="116"/>
      <c r="JYG218" s="116"/>
      <c r="JYH218" s="116"/>
      <c r="JYI218" s="116"/>
      <c r="JYJ218" s="116"/>
      <c r="JYK218" s="116"/>
      <c r="JYL218" s="116"/>
      <c r="JYM218" s="116"/>
      <c r="JYN218" s="116"/>
      <c r="JYO218" s="116"/>
      <c r="JYP218" s="116"/>
      <c r="JYQ218" s="116"/>
      <c r="JYR218" s="116"/>
      <c r="JYS218" s="116"/>
      <c r="JYT218" s="116"/>
      <c r="JYU218" s="116"/>
      <c r="JYV218" s="116"/>
      <c r="JYW218" s="116"/>
      <c r="JYX218" s="116"/>
      <c r="JYY218" s="116"/>
      <c r="JYZ218" s="116"/>
      <c r="JZA218" s="116"/>
      <c r="JZB218" s="116"/>
      <c r="JZC218" s="116"/>
      <c r="JZD218" s="116"/>
      <c r="JZE218" s="116"/>
      <c r="JZF218" s="116"/>
      <c r="JZG218" s="116"/>
      <c r="JZH218" s="116"/>
      <c r="JZI218" s="116"/>
      <c r="JZJ218" s="116"/>
      <c r="JZK218" s="116"/>
      <c r="JZL218" s="116"/>
      <c r="JZM218" s="116"/>
      <c r="JZN218" s="116"/>
      <c r="JZO218" s="116"/>
      <c r="JZP218" s="116"/>
      <c r="JZQ218" s="116"/>
      <c r="JZR218" s="116"/>
      <c r="JZS218" s="116"/>
      <c r="JZT218" s="116"/>
      <c r="JZU218" s="116"/>
      <c r="JZV218" s="116"/>
      <c r="JZW218" s="116"/>
      <c r="JZX218" s="116"/>
      <c r="JZY218" s="116"/>
      <c r="JZZ218" s="116"/>
      <c r="KAA218" s="116"/>
      <c r="KAB218" s="116"/>
      <c r="KAC218" s="116"/>
      <c r="KAD218" s="116"/>
      <c r="KAE218" s="116"/>
      <c r="KAF218" s="116"/>
      <c r="KAG218" s="116"/>
      <c r="KAH218" s="116"/>
      <c r="KAI218" s="116"/>
      <c r="KAJ218" s="116"/>
      <c r="KAK218" s="116"/>
      <c r="KAL218" s="116"/>
      <c r="KAM218" s="116"/>
      <c r="KAN218" s="116"/>
      <c r="KAO218" s="116"/>
      <c r="KAP218" s="116"/>
      <c r="KAQ218" s="116"/>
      <c r="KAR218" s="116"/>
      <c r="KAS218" s="116"/>
      <c r="KAT218" s="116"/>
      <c r="KAU218" s="116"/>
      <c r="KAV218" s="116"/>
      <c r="KAW218" s="116"/>
      <c r="KAX218" s="116"/>
      <c r="KAY218" s="116"/>
      <c r="KAZ218" s="116"/>
      <c r="KBA218" s="116"/>
      <c r="KBB218" s="116"/>
      <c r="KBC218" s="116"/>
      <c r="KBD218" s="116"/>
      <c r="KBE218" s="116"/>
      <c r="KBF218" s="116"/>
      <c r="KBG218" s="116"/>
      <c r="KBH218" s="116"/>
      <c r="KBI218" s="116"/>
      <c r="KBJ218" s="116"/>
      <c r="KBK218" s="116"/>
      <c r="KBL218" s="116"/>
      <c r="KBM218" s="116"/>
      <c r="KBN218" s="116"/>
      <c r="KBO218" s="116"/>
      <c r="KBP218" s="116"/>
      <c r="KBQ218" s="116"/>
      <c r="KBR218" s="116"/>
      <c r="KBS218" s="116"/>
      <c r="KBT218" s="116"/>
      <c r="KBU218" s="116"/>
      <c r="KBV218" s="116"/>
      <c r="KBW218" s="116"/>
      <c r="KBX218" s="116"/>
      <c r="KBY218" s="116"/>
      <c r="KBZ218" s="116"/>
      <c r="KCA218" s="116"/>
      <c r="KCB218" s="116"/>
      <c r="KCC218" s="116"/>
      <c r="KCD218" s="116"/>
      <c r="KCE218" s="116"/>
      <c r="KCF218" s="116"/>
      <c r="KCG218" s="116"/>
      <c r="KCH218" s="116"/>
      <c r="KCI218" s="116"/>
      <c r="KCJ218" s="116"/>
      <c r="KCK218" s="116"/>
      <c r="KCL218" s="116"/>
      <c r="KCM218" s="116"/>
      <c r="KCN218" s="116"/>
      <c r="KCO218" s="116"/>
      <c r="KCP218" s="116"/>
      <c r="KCQ218" s="116"/>
      <c r="KCR218" s="116"/>
      <c r="KCS218" s="116"/>
      <c r="KCT218" s="116"/>
      <c r="KCU218" s="116"/>
      <c r="KCV218" s="116"/>
      <c r="KCW218" s="116"/>
      <c r="KCX218" s="116"/>
      <c r="KCY218" s="116"/>
      <c r="KCZ218" s="116"/>
      <c r="KDA218" s="116"/>
      <c r="KDB218" s="116"/>
      <c r="KDC218" s="116"/>
      <c r="KDD218" s="116"/>
      <c r="KDE218" s="116"/>
      <c r="KDF218" s="116"/>
      <c r="KDG218" s="116"/>
      <c r="KDH218" s="116"/>
      <c r="KDI218" s="116"/>
      <c r="KDJ218" s="116"/>
      <c r="KDK218" s="116"/>
      <c r="KDL218" s="116"/>
      <c r="KDM218" s="116"/>
      <c r="KDN218" s="116"/>
      <c r="KDO218" s="116"/>
      <c r="KDP218" s="116"/>
      <c r="KDQ218" s="116"/>
      <c r="KDR218" s="116"/>
      <c r="KDS218" s="116"/>
      <c r="KDT218" s="116"/>
      <c r="KDU218" s="116"/>
      <c r="KDV218" s="116"/>
      <c r="KDW218" s="116"/>
      <c r="KDX218" s="116"/>
      <c r="KDY218" s="116"/>
      <c r="KDZ218" s="116"/>
      <c r="KEA218" s="116"/>
      <c r="KEB218" s="116"/>
      <c r="KEC218" s="116"/>
      <c r="KED218" s="116"/>
      <c r="KEE218" s="116"/>
      <c r="KEF218" s="116"/>
      <c r="KEG218" s="116"/>
      <c r="KEH218" s="116"/>
      <c r="KEI218" s="116"/>
      <c r="KEJ218" s="116"/>
      <c r="KEK218" s="116"/>
      <c r="KEL218" s="116"/>
      <c r="KEM218" s="116"/>
      <c r="KEN218" s="116"/>
      <c r="KEO218" s="116"/>
      <c r="KEP218" s="116"/>
      <c r="KEQ218" s="116"/>
      <c r="KER218" s="116"/>
      <c r="KES218" s="116"/>
      <c r="KET218" s="116"/>
      <c r="KEU218" s="116"/>
      <c r="KEV218" s="116"/>
      <c r="KEW218" s="116"/>
      <c r="KEX218" s="116"/>
      <c r="KEY218" s="116"/>
      <c r="KEZ218" s="116"/>
      <c r="KFA218" s="116"/>
      <c r="KFB218" s="116"/>
      <c r="KFC218" s="116"/>
      <c r="KFD218" s="116"/>
      <c r="KFE218" s="116"/>
      <c r="KFF218" s="116"/>
      <c r="KFG218" s="116"/>
      <c r="KFH218" s="116"/>
      <c r="KFI218" s="116"/>
      <c r="KFJ218" s="116"/>
      <c r="KFK218" s="116"/>
      <c r="KFL218" s="116"/>
      <c r="KFM218" s="116"/>
      <c r="KFN218" s="116"/>
      <c r="KFO218" s="116"/>
      <c r="KFP218" s="116"/>
      <c r="KFQ218" s="116"/>
      <c r="KFR218" s="116"/>
      <c r="KFS218" s="116"/>
      <c r="KFT218" s="116"/>
      <c r="KFU218" s="116"/>
      <c r="KFV218" s="116"/>
      <c r="KFW218" s="116"/>
      <c r="KFX218" s="116"/>
      <c r="KFY218" s="116"/>
      <c r="KFZ218" s="116"/>
      <c r="KGA218" s="116"/>
      <c r="KGB218" s="116"/>
      <c r="KGC218" s="116"/>
      <c r="KGD218" s="116"/>
      <c r="KGE218" s="116"/>
      <c r="KGF218" s="116"/>
      <c r="KGG218" s="116"/>
      <c r="KGH218" s="116"/>
      <c r="KGI218" s="116"/>
      <c r="KGJ218" s="116"/>
      <c r="KGK218" s="116"/>
      <c r="KGL218" s="116"/>
      <c r="KGM218" s="116"/>
      <c r="KGN218" s="116"/>
      <c r="KGO218" s="116"/>
      <c r="KGP218" s="116"/>
      <c r="KGQ218" s="116"/>
      <c r="KGR218" s="116"/>
      <c r="KGS218" s="116"/>
      <c r="KGT218" s="116"/>
      <c r="KGU218" s="116"/>
      <c r="KGV218" s="116"/>
      <c r="KGW218" s="116"/>
      <c r="KGX218" s="116"/>
      <c r="KGY218" s="116"/>
      <c r="KGZ218" s="116"/>
      <c r="KHA218" s="116"/>
      <c r="KHB218" s="116"/>
      <c r="KHC218" s="116"/>
      <c r="KHD218" s="116"/>
      <c r="KHE218" s="116"/>
      <c r="KHF218" s="116"/>
      <c r="KHG218" s="116"/>
      <c r="KHH218" s="116"/>
      <c r="KHI218" s="116"/>
      <c r="KHJ218" s="116"/>
      <c r="KHK218" s="116"/>
      <c r="KHL218" s="116"/>
      <c r="KHM218" s="116"/>
      <c r="KHN218" s="116"/>
      <c r="KHO218" s="116"/>
      <c r="KHP218" s="116"/>
      <c r="KHQ218" s="116"/>
      <c r="KHR218" s="116"/>
      <c r="KHS218" s="116"/>
      <c r="KHT218" s="116"/>
      <c r="KHU218" s="116"/>
      <c r="KHV218" s="116"/>
      <c r="KHW218" s="116"/>
      <c r="KHX218" s="116"/>
      <c r="KHY218" s="116"/>
      <c r="KHZ218" s="116"/>
      <c r="KIA218" s="116"/>
      <c r="KIB218" s="116"/>
      <c r="KIC218" s="116"/>
      <c r="KID218" s="116"/>
      <c r="KIE218" s="116"/>
      <c r="KIF218" s="116"/>
      <c r="KIG218" s="116"/>
      <c r="KIH218" s="116"/>
      <c r="KII218" s="116"/>
      <c r="KIJ218" s="116"/>
      <c r="KIK218" s="116"/>
      <c r="KIL218" s="116"/>
      <c r="KIM218" s="116"/>
      <c r="KIN218" s="116"/>
      <c r="KIO218" s="116"/>
      <c r="KIP218" s="116"/>
      <c r="KIQ218" s="116"/>
      <c r="KIR218" s="116"/>
      <c r="KIS218" s="116"/>
      <c r="KIT218" s="116"/>
      <c r="KIU218" s="116"/>
      <c r="KIV218" s="116"/>
      <c r="KIW218" s="116"/>
      <c r="KIX218" s="116"/>
      <c r="KIY218" s="116"/>
      <c r="KIZ218" s="116"/>
      <c r="KJA218" s="116"/>
      <c r="KJB218" s="116"/>
      <c r="KJC218" s="116"/>
      <c r="KJD218" s="116"/>
      <c r="KJE218" s="116"/>
      <c r="KJF218" s="116"/>
      <c r="KJG218" s="116"/>
      <c r="KJH218" s="116"/>
      <c r="KJI218" s="116"/>
      <c r="KJJ218" s="116"/>
      <c r="KJK218" s="116"/>
      <c r="KJL218" s="116"/>
      <c r="KJM218" s="116"/>
      <c r="KJN218" s="116"/>
      <c r="KJO218" s="116"/>
      <c r="KJP218" s="116"/>
      <c r="KJQ218" s="116"/>
      <c r="KJR218" s="116"/>
      <c r="KJS218" s="116"/>
      <c r="KJT218" s="116"/>
      <c r="KJU218" s="116"/>
      <c r="KJV218" s="116"/>
      <c r="KJW218" s="116"/>
      <c r="KJX218" s="116"/>
      <c r="KJY218" s="116"/>
      <c r="KJZ218" s="116"/>
      <c r="KKA218" s="116"/>
      <c r="KKB218" s="116"/>
      <c r="KKC218" s="116"/>
      <c r="KKD218" s="116"/>
      <c r="KKE218" s="116"/>
      <c r="KKF218" s="116"/>
      <c r="KKG218" s="116"/>
      <c r="KKH218" s="116"/>
      <c r="KKI218" s="116"/>
      <c r="KKJ218" s="116"/>
      <c r="KKK218" s="116"/>
      <c r="KKL218" s="116"/>
      <c r="KKM218" s="116"/>
      <c r="KKN218" s="116"/>
      <c r="KKO218" s="116"/>
      <c r="KKP218" s="116"/>
      <c r="KKQ218" s="116"/>
      <c r="KKR218" s="116"/>
      <c r="KKS218" s="116"/>
      <c r="KKT218" s="116"/>
      <c r="KKU218" s="116"/>
      <c r="KKV218" s="116"/>
      <c r="KKW218" s="116"/>
      <c r="KKX218" s="116"/>
      <c r="KKY218" s="116"/>
      <c r="KKZ218" s="116"/>
      <c r="KLA218" s="116"/>
      <c r="KLB218" s="116"/>
      <c r="KLC218" s="116"/>
      <c r="KLD218" s="116"/>
      <c r="KLE218" s="116"/>
      <c r="KLF218" s="116"/>
      <c r="KLG218" s="116"/>
      <c r="KLH218" s="116"/>
      <c r="KLI218" s="116"/>
      <c r="KLJ218" s="116"/>
      <c r="KLK218" s="116"/>
      <c r="KLL218" s="116"/>
      <c r="KLM218" s="116"/>
      <c r="KLN218" s="116"/>
      <c r="KLO218" s="116"/>
      <c r="KLP218" s="116"/>
      <c r="KLQ218" s="116"/>
      <c r="KLR218" s="116"/>
      <c r="KLS218" s="116"/>
      <c r="KLT218" s="116"/>
      <c r="KLU218" s="116"/>
      <c r="KLV218" s="116"/>
      <c r="KLW218" s="116"/>
      <c r="KLX218" s="116"/>
      <c r="KLY218" s="116"/>
      <c r="KLZ218" s="116"/>
      <c r="KMA218" s="116"/>
      <c r="KMB218" s="116"/>
      <c r="KMC218" s="116"/>
      <c r="KMD218" s="116"/>
      <c r="KME218" s="116"/>
      <c r="KMF218" s="116"/>
      <c r="KMG218" s="116"/>
      <c r="KMH218" s="116"/>
      <c r="KMI218" s="116"/>
      <c r="KMJ218" s="116"/>
      <c r="KMK218" s="116"/>
      <c r="KML218" s="116"/>
      <c r="KMM218" s="116"/>
      <c r="KMN218" s="116"/>
      <c r="KMO218" s="116"/>
      <c r="KMP218" s="116"/>
      <c r="KMQ218" s="116"/>
      <c r="KMR218" s="116"/>
      <c r="KMS218" s="116"/>
      <c r="KMT218" s="116"/>
      <c r="KMU218" s="116"/>
      <c r="KMV218" s="116"/>
      <c r="KMW218" s="116"/>
      <c r="KMX218" s="116"/>
      <c r="KMY218" s="116"/>
      <c r="KMZ218" s="116"/>
      <c r="KNA218" s="116"/>
      <c r="KNB218" s="116"/>
      <c r="KNC218" s="116"/>
      <c r="KND218" s="116"/>
      <c r="KNE218" s="116"/>
      <c r="KNF218" s="116"/>
      <c r="KNG218" s="116"/>
      <c r="KNH218" s="116"/>
      <c r="KNI218" s="116"/>
      <c r="KNJ218" s="116"/>
      <c r="KNK218" s="116"/>
      <c r="KNL218" s="116"/>
      <c r="KNM218" s="116"/>
      <c r="KNN218" s="116"/>
      <c r="KNO218" s="116"/>
      <c r="KNP218" s="116"/>
      <c r="KNQ218" s="116"/>
      <c r="KNR218" s="116"/>
      <c r="KNS218" s="116"/>
      <c r="KNT218" s="116"/>
      <c r="KNU218" s="116"/>
      <c r="KNV218" s="116"/>
      <c r="KNW218" s="116"/>
      <c r="KNX218" s="116"/>
      <c r="KNY218" s="116"/>
      <c r="KNZ218" s="116"/>
      <c r="KOA218" s="116"/>
      <c r="KOB218" s="116"/>
      <c r="KOC218" s="116"/>
      <c r="KOD218" s="116"/>
      <c r="KOE218" s="116"/>
      <c r="KOF218" s="116"/>
      <c r="KOG218" s="116"/>
      <c r="KOH218" s="116"/>
      <c r="KOI218" s="116"/>
      <c r="KOJ218" s="116"/>
      <c r="KOK218" s="116"/>
      <c r="KOL218" s="116"/>
      <c r="KOM218" s="116"/>
      <c r="KON218" s="116"/>
      <c r="KOO218" s="116"/>
      <c r="KOP218" s="116"/>
      <c r="KOQ218" s="116"/>
      <c r="KOR218" s="116"/>
      <c r="KOS218" s="116"/>
      <c r="KOT218" s="116"/>
      <c r="KOU218" s="116"/>
      <c r="KOV218" s="116"/>
      <c r="KOW218" s="116"/>
      <c r="KOX218" s="116"/>
      <c r="KOY218" s="116"/>
      <c r="KOZ218" s="116"/>
      <c r="KPA218" s="116"/>
      <c r="KPB218" s="116"/>
      <c r="KPC218" s="116"/>
      <c r="KPD218" s="116"/>
      <c r="KPE218" s="116"/>
      <c r="KPF218" s="116"/>
      <c r="KPG218" s="116"/>
      <c r="KPH218" s="116"/>
      <c r="KPI218" s="116"/>
      <c r="KPJ218" s="116"/>
      <c r="KPK218" s="116"/>
      <c r="KPL218" s="116"/>
      <c r="KPM218" s="116"/>
      <c r="KPN218" s="116"/>
      <c r="KPO218" s="116"/>
      <c r="KPP218" s="116"/>
      <c r="KPQ218" s="116"/>
      <c r="KPR218" s="116"/>
      <c r="KPS218" s="116"/>
      <c r="KPT218" s="116"/>
      <c r="KPU218" s="116"/>
      <c r="KPV218" s="116"/>
      <c r="KPW218" s="116"/>
      <c r="KPX218" s="116"/>
      <c r="KPY218" s="116"/>
      <c r="KPZ218" s="116"/>
      <c r="KQA218" s="116"/>
      <c r="KQB218" s="116"/>
      <c r="KQC218" s="116"/>
      <c r="KQD218" s="116"/>
      <c r="KQE218" s="116"/>
      <c r="KQF218" s="116"/>
      <c r="KQG218" s="116"/>
      <c r="KQH218" s="116"/>
      <c r="KQI218" s="116"/>
      <c r="KQJ218" s="116"/>
      <c r="KQK218" s="116"/>
      <c r="KQL218" s="116"/>
      <c r="KQM218" s="116"/>
      <c r="KQN218" s="116"/>
      <c r="KQO218" s="116"/>
      <c r="KQP218" s="116"/>
      <c r="KQQ218" s="116"/>
      <c r="KQR218" s="116"/>
      <c r="KQS218" s="116"/>
      <c r="KQT218" s="116"/>
      <c r="KQU218" s="116"/>
      <c r="KQV218" s="116"/>
      <c r="KQW218" s="116"/>
      <c r="KQX218" s="116"/>
      <c r="KQY218" s="116"/>
      <c r="KQZ218" s="116"/>
      <c r="KRA218" s="116"/>
      <c r="KRB218" s="116"/>
      <c r="KRC218" s="116"/>
      <c r="KRD218" s="116"/>
      <c r="KRE218" s="116"/>
      <c r="KRF218" s="116"/>
      <c r="KRG218" s="116"/>
      <c r="KRH218" s="116"/>
      <c r="KRI218" s="116"/>
      <c r="KRJ218" s="116"/>
      <c r="KRK218" s="116"/>
      <c r="KRL218" s="116"/>
      <c r="KRM218" s="116"/>
      <c r="KRN218" s="116"/>
      <c r="KRO218" s="116"/>
      <c r="KRP218" s="116"/>
      <c r="KRQ218" s="116"/>
      <c r="KRR218" s="116"/>
      <c r="KRS218" s="116"/>
      <c r="KRT218" s="116"/>
      <c r="KRU218" s="116"/>
      <c r="KRV218" s="116"/>
      <c r="KRW218" s="116"/>
      <c r="KRX218" s="116"/>
      <c r="KRY218" s="116"/>
      <c r="KRZ218" s="116"/>
      <c r="KSA218" s="116"/>
      <c r="KSB218" s="116"/>
      <c r="KSC218" s="116"/>
      <c r="KSD218" s="116"/>
      <c r="KSE218" s="116"/>
      <c r="KSF218" s="116"/>
      <c r="KSG218" s="116"/>
      <c r="KSH218" s="116"/>
      <c r="KSI218" s="116"/>
      <c r="KSJ218" s="116"/>
      <c r="KSK218" s="116"/>
      <c r="KSL218" s="116"/>
      <c r="KSM218" s="116"/>
      <c r="KSN218" s="116"/>
      <c r="KSO218" s="116"/>
      <c r="KSP218" s="116"/>
      <c r="KSQ218" s="116"/>
      <c r="KSR218" s="116"/>
      <c r="KSS218" s="116"/>
      <c r="KST218" s="116"/>
      <c r="KSU218" s="116"/>
      <c r="KSV218" s="116"/>
      <c r="KSW218" s="116"/>
      <c r="KSX218" s="116"/>
      <c r="KSY218" s="116"/>
      <c r="KSZ218" s="116"/>
      <c r="KTA218" s="116"/>
      <c r="KTB218" s="116"/>
      <c r="KTC218" s="116"/>
      <c r="KTD218" s="116"/>
      <c r="KTE218" s="116"/>
      <c r="KTF218" s="116"/>
      <c r="KTG218" s="116"/>
      <c r="KTH218" s="116"/>
      <c r="KTI218" s="116"/>
      <c r="KTJ218" s="116"/>
      <c r="KTK218" s="116"/>
      <c r="KTL218" s="116"/>
      <c r="KTM218" s="116"/>
      <c r="KTN218" s="116"/>
      <c r="KTO218" s="116"/>
      <c r="KTP218" s="116"/>
      <c r="KTQ218" s="116"/>
      <c r="KTR218" s="116"/>
      <c r="KTS218" s="116"/>
      <c r="KTT218" s="116"/>
      <c r="KTU218" s="116"/>
      <c r="KTV218" s="116"/>
      <c r="KTW218" s="116"/>
      <c r="KTX218" s="116"/>
      <c r="KTY218" s="116"/>
      <c r="KTZ218" s="116"/>
      <c r="KUA218" s="116"/>
      <c r="KUB218" s="116"/>
      <c r="KUC218" s="116"/>
      <c r="KUD218" s="116"/>
      <c r="KUE218" s="116"/>
      <c r="KUF218" s="116"/>
      <c r="KUG218" s="116"/>
      <c r="KUH218" s="116"/>
      <c r="KUI218" s="116"/>
      <c r="KUJ218" s="116"/>
      <c r="KUK218" s="116"/>
      <c r="KUL218" s="116"/>
      <c r="KUM218" s="116"/>
      <c r="KUN218" s="116"/>
      <c r="KUO218" s="116"/>
      <c r="KUP218" s="116"/>
      <c r="KUQ218" s="116"/>
      <c r="KUR218" s="116"/>
      <c r="KUS218" s="116"/>
      <c r="KUT218" s="116"/>
      <c r="KUU218" s="116"/>
      <c r="KUV218" s="116"/>
      <c r="KUW218" s="116"/>
      <c r="KUX218" s="116"/>
      <c r="KUY218" s="116"/>
      <c r="KUZ218" s="116"/>
      <c r="KVA218" s="116"/>
      <c r="KVB218" s="116"/>
      <c r="KVC218" s="116"/>
      <c r="KVD218" s="116"/>
      <c r="KVE218" s="116"/>
      <c r="KVF218" s="116"/>
      <c r="KVG218" s="116"/>
      <c r="KVH218" s="116"/>
      <c r="KVI218" s="116"/>
      <c r="KVJ218" s="116"/>
      <c r="KVK218" s="116"/>
      <c r="KVL218" s="116"/>
      <c r="KVM218" s="116"/>
      <c r="KVN218" s="116"/>
      <c r="KVO218" s="116"/>
      <c r="KVP218" s="116"/>
      <c r="KVQ218" s="116"/>
      <c r="KVR218" s="116"/>
      <c r="KVS218" s="116"/>
      <c r="KVT218" s="116"/>
      <c r="KVU218" s="116"/>
      <c r="KVV218" s="116"/>
      <c r="KVW218" s="116"/>
      <c r="KVX218" s="116"/>
      <c r="KVY218" s="116"/>
      <c r="KVZ218" s="116"/>
      <c r="KWA218" s="116"/>
      <c r="KWB218" s="116"/>
      <c r="KWC218" s="116"/>
      <c r="KWD218" s="116"/>
      <c r="KWE218" s="116"/>
      <c r="KWF218" s="116"/>
      <c r="KWG218" s="116"/>
      <c r="KWH218" s="116"/>
      <c r="KWI218" s="116"/>
      <c r="KWJ218" s="116"/>
      <c r="KWK218" s="116"/>
      <c r="KWL218" s="116"/>
      <c r="KWM218" s="116"/>
      <c r="KWN218" s="116"/>
      <c r="KWO218" s="116"/>
      <c r="KWP218" s="116"/>
      <c r="KWQ218" s="116"/>
      <c r="KWR218" s="116"/>
      <c r="KWS218" s="116"/>
      <c r="KWT218" s="116"/>
      <c r="KWU218" s="116"/>
      <c r="KWV218" s="116"/>
      <c r="KWW218" s="116"/>
      <c r="KWX218" s="116"/>
      <c r="KWY218" s="116"/>
      <c r="KWZ218" s="116"/>
      <c r="KXA218" s="116"/>
      <c r="KXB218" s="116"/>
      <c r="KXC218" s="116"/>
      <c r="KXD218" s="116"/>
      <c r="KXE218" s="116"/>
      <c r="KXF218" s="116"/>
      <c r="KXG218" s="116"/>
      <c r="KXH218" s="116"/>
      <c r="KXI218" s="116"/>
      <c r="KXJ218" s="116"/>
      <c r="KXK218" s="116"/>
      <c r="KXL218" s="116"/>
      <c r="KXM218" s="116"/>
      <c r="KXN218" s="116"/>
      <c r="KXO218" s="116"/>
      <c r="KXP218" s="116"/>
      <c r="KXQ218" s="116"/>
      <c r="KXR218" s="116"/>
      <c r="KXS218" s="116"/>
      <c r="KXT218" s="116"/>
      <c r="KXU218" s="116"/>
      <c r="KXV218" s="116"/>
      <c r="KXW218" s="116"/>
      <c r="KXX218" s="116"/>
      <c r="KXY218" s="116"/>
      <c r="KXZ218" s="116"/>
      <c r="KYA218" s="116"/>
      <c r="KYB218" s="116"/>
      <c r="KYC218" s="116"/>
      <c r="KYD218" s="116"/>
      <c r="KYE218" s="116"/>
      <c r="KYF218" s="116"/>
      <c r="KYG218" s="116"/>
      <c r="KYH218" s="116"/>
      <c r="KYI218" s="116"/>
      <c r="KYJ218" s="116"/>
      <c r="KYK218" s="116"/>
      <c r="KYL218" s="116"/>
      <c r="KYM218" s="116"/>
      <c r="KYN218" s="116"/>
      <c r="KYO218" s="116"/>
      <c r="KYP218" s="116"/>
      <c r="KYQ218" s="116"/>
      <c r="KYR218" s="116"/>
      <c r="KYS218" s="116"/>
      <c r="KYT218" s="116"/>
      <c r="KYU218" s="116"/>
      <c r="KYV218" s="116"/>
      <c r="KYW218" s="116"/>
      <c r="KYX218" s="116"/>
      <c r="KYY218" s="116"/>
      <c r="KYZ218" s="116"/>
      <c r="KZA218" s="116"/>
      <c r="KZB218" s="116"/>
      <c r="KZC218" s="116"/>
      <c r="KZD218" s="116"/>
      <c r="KZE218" s="116"/>
      <c r="KZF218" s="116"/>
      <c r="KZG218" s="116"/>
      <c r="KZH218" s="116"/>
      <c r="KZI218" s="116"/>
      <c r="KZJ218" s="116"/>
      <c r="KZK218" s="116"/>
      <c r="KZL218" s="116"/>
      <c r="KZM218" s="116"/>
      <c r="KZN218" s="116"/>
      <c r="KZO218" s="116"/>
      <c r="KZP218" s="116"/>
      <c r="KZQ218" s="116"/>
      <c r="KZR218" s="116"/>
      <c r="KZS218" s="116"/>
      <c r="KZT218" s="116"/>
      <c r="KZU218" s="116"/>
      <c r="KZV218" s="116"/>
      <c r="KZW218" s="116"/>
      <c r="KZX218" s="116"/>
      <c r="KZY218" s="116"/>
      <c r="KZZ218" s="116"/>
      <c r="LAA218" s="116"/>
      <c r="LAB218" s="116"/>
      <c r="LAC218" s="116"/>
      <c r="LAD218" s="116"/>
      <c r="LAE218" s="116"/>
      <c r="LAF218" s="116"/>
      <c r="LAG218" s="116"/>
      <c r="LAH218" s="116"/>
      <c r="LAI218" s="116"/>
      <c r="LAJ218" s="116"/>
      <c r="LAK218" s="116"/>
      <c r="LAL218" s="116"/>
      <c r="LAM218" s="116"/>
      <c r="LAN218" s="116"/>
      <c r="LAO218" s="116"/>
      <c r="LAP218" s="116"/>
      <c r="LAQ218" s="116"/>
      <c r="LAR218" s="116"/>
      <c r="LAS218" s="116"/>
      <c r="LAT218" s="116"/>
      <c r="LAU218" s="116"/>
      <c r="LAV218" s="116"/>
      <c r="LAW218" s="116"/>
      <c r="LAX218" s="116"/>
      <c r="LAY218" s="116"/>
      <c r="LAZ218" s="116"/>
      <c r="LBA218" s="116"/>
      <c r="LBB218" s="116"/>
      <c r="LBC218" s="116"/>
      <c r="LBD218" s="116"/>
      <c r="LBE218" s="116"/>
      <c r="LBF218" s="116"/>
      <c r="LBG218" s="116"/>
      <c r="LBH218" s="116"/>
      <c r="LBI218" s="116"/>
      <c r="LBJ218" s="116"/>
      <c r="LBK218" s="116"/>
      <c r="LBL218" s="116"/>
      <c r="LBM218" s="116"/>
      <c r="LBN218" s="116"/>
      <c r="LBO218" s="116"/>
      <c r="LBP218" s="116"/>
      <c r="LBQ218" s="116"/>
      <c r="LBR218" s="116"/>
      <c r="LBS218" s="116"/>
      <c r="LBT218" s="116"/>
      <c r="LBU218" s="116"/>
      <c r="LBV218" s="116"/>
      <c r="LBW218" s="116"/>
      <c r="LBX218" s="116"/>
      <c r="LBY218" s="116"/>
      <c r="LBZ218" s="116"/>
      <c r="LCA218" s="116"/>
      <c r="LCB218" s="116"/>
      <c r="LCC218" s="116"/>
      <c r="LCD218" s="116"/>
      <c r="LCE218" s="116"/>
      <c r="LCF218" s="116"/>
      <c r="LCG218" s="116"/>
      <c r="LCH218" s="116"/>
      <c r="LCI218" s="116"/>
      <c r="LCJ218" s="116"/>
      <c r="LCK218" s="116"/>
      <c r="LCL218" s="116"/>
      <c r="LCM218" s="116"/>
      <c r="LCN218" s="116"/>
      <c r="LCO218" s="116"/>
      <c r="LCP218" s="116"/>
      <c r="LCQ218" s="116"/>
      <c r="LCR218" s="116"/>
      <c r="LCS218" s="116"/>
      <c r="LCT218" s="116"/>
      <c r="LCU218" s="116"/>
      <c r="LCV218" s="116"/>
      <c r="LCW218" s="116"/>
      <c r="LCX218" s="116"/>
      <c r="LCY218" s="116"/>
      <c r="LCZ218" s="116"/>
      <c r="LDA218" s="116"/>
      <c r="LDB218" s="116"/>
      <c r="LDC218" s="116"/>
      <c r="LDD218" s="116"/>
      <c r="LDE218" s="116"/>
      <c r="LDF218" s="116"/>
      <c r="LDG218" s="116"/>
      <c r="LDH218" s="116"/>
      <c r="LDI218" s="116"/>
      <c r="LDJ218" s="116"/>
      <c r="LDK218" s="116"/>
      <c r="LDL218" s="116"/>
      <c r="LDM218" s="116"/>
      <c r="LDN218" s="116"/>
      <c r="LDO218" s="116"/>
      <c r="LDP218" s="116"/>
      <c r="LDQ218" s="116"/>
      <c r="LDR218" s="116"/>
      <c r="LDS218" s="116"/>
      <c r="LDT218" s="116"/>
      <c r="LDU218" s="116"/>
      <c r="LDV218" s="116"/>
      <c r="LDW218" s="116"/>
      <c r="LDX218" s="116"/>
      <c r="LDY218" s="116"/>
      <c r="LDZ218" s="116"/>
      <c r="LEA218" s="116"/>
      <c r="LEB218" s="116"/>
      <c r="LEC218" s="116"/>
      <c r="LED218" s="116"/>
      <c r="LEE218" s="116"/>
      <c r="LEF218" s="116"/>
      <c r="LEG218" s="116"/>
      <c r="LEH218" s="116"/>
      <c r="LEI218" s="116"/>
      <c r="LEJ218" s="116"/>
      <c r="LEK218" s="116"/>
      <c r="LEL218" s="116"/>
      <c r="LEM218" s="116"/>
      <c r="LEN218" s="116"/>
      <c r="LEO218" s="116"/>
      <c r="LEP218" s="116"/>
      <c r="LEQ218" s="116"/>
      <c r="LER218" s="116"/>
      <c r="LES218" s="116"/>
      <c r="LET218" s="116"/>
      <c r="LEU218" s="116"/>
      <c r="LEV218" s="116"/>
      <c r="LEW218" s="116"/>
      <c r="LEX218" s="116"/>
      <c r="LEY218" s="116"/>
      <c r="LEZ218" s="116"/>
      <c r="LFA218" s="116"/>
      <c r="LFB218" s="116"/>
      <c r="LFC218" s="116"/>
      <c r="LFD218" s="116"/>
      <c r="LFE218" s="116"/>
      <c r="LFF218" s="116"/>
      <c r="LFG218" s="116"/>
      <c r="LFH218" s="116"/>
      <c r="LFI218" s="116"/>
      <c r="LFJ218" s="116"/>
      <c r="LFK218" s="116"/>
      <c r="LFL218" s="116"/>
      <c r="LFM218" s="116"/>
      <c r="LFN218" s="116"/>
      <c r="LFO218" s="116"/>
      <c r="LFP218" s="116"/>
      <c r="LFQ218" s="116"/>
      <c r="LFR218" s="116"/>
      <c r="LFS218" s="116"/>
      <c r="LFT218" s="116"/>
      <c r="LFU218" s="116"/>
      <c r="LFV218" s="116"/>
      <c r="LFW218" s="116"/>
      <c r="LFX218" s="116"/>
      <c r="LFY218" s="116"/>
      <c r="LFZ218" s="116"/>
      <c r="LGA218" s="116"/>
      <c r="LGB218" s="116"/>
      <c r="LGC218" s="116"/>
      <c r="LGD218" s="116"/>
      <c r="LGE218" s="116"/>
      <c r="LGF218" s="116"/>
      <c r="LGG218" s="116"/>
      <c r="LGH218" s="116"/>
      <c r="LGI218" s="116"/>
      <c r="LGJ218" s="116"/>
      <c r="LGK218" s="116"/>
      <c r="LGL218" s="116"/>
      <c r="LGM218" s="116"/>
      <c r="LGN218" s="116"/>
      <c r="LGO218" s="116"/>
      <c r="LGP218" s="116"/>
      <c r="LGQ218" s="116"/>
      <c r="LGR218" s="116"/>
      <c r="LGS218" s="116"/>
      <c r="LGT218" s="116"/>
      <c r="LGU218" s="116"/>
      <c r="LGV218" s="116"/>
      <c r="LGW218" s="116"/>
      <c r="LGX218" s="116"/>
      <c r="LGY218" s="116"/>
      <c r="LGZ218" s="116"/>
      <c r="LHA218" s="116"/>
      <c r="LHB218" s="116"/>
      <c r="LHC218" s="116"/>
      <c r="LHD218" s="116"/>
      <c r="LHE218" s="116"/>
      <c r="LHF218" s="116"/>
      <c r="LHG218" s="116"/>
      <c r="LHH218" s="116"/>
      <c r="LHI218" s="116"/>
      <c r="LHJ218" s="116"/>
      <c r="LHK218" s="116"/>
      <c r="LHL218" s="116"/>
      <c r="LHM218" s="116"/>
      <c r="LHN218" s="116"/>
      <c r="LHO218" s="116"/>
      <c r="LHP218" s="116"/>
      <c r="LHQ218" s="116"/>
      <c r="LHR218" s="116"/>
      <c r="LHS218" s="116"/>
      <c r="LHT218" s="116"/>
      <c r="LHU218" s="116"/>
      <c r="LHV218" s="116"/>
      <c r="LHW218" s="116"/>
      <c r="LHX218" s="116"/>
      <c r="LHY218" s="116"/>
      <c r="LHZ218" s="116"/>
      <c r="LIA218" s="116"/>
      <c r="LIB218" s="116"/>
      <c r="LIC218" s="116"/>
      <c r="LID218" s="116"/>
      <c r="LIE218" s="116"/>
      <c r="LIF218" s="116"/>
      <c r="LIG218" s="116"/>
      <c r="LIH218" s="116"/>
      <c r="LII218" s="116"/>
      <c r="LIJ218" s="116"/>
      <c r="LIK218" s="116"/>
      <c r="LIL218" s="116"/>
      <c r="LIM218" s="116"/>
      <c r="LIN218" s="116"/>
      <c r="LIO218" s="116"/>
      <c r="LIP218" s="116"/>
      <c r="LIQ218" s="116"/>
      <c r="LIR218" s="116"/>
      <c r="LIS218" s="116"/>
      <c r="LIT218" s="116"/>
      <c r="LIU218" s="116"/>
      <c r="LIV218" s="116"/>
      <c r="LIW218" s="116"/>
      <c r="LIX218" s="116"/>
      <c r="LIY218" s="116"/>
      <c r="LIZ218" s="116"/>
      <c r="LJA218" s="116"/>
      <c r="LJB218" s="116"/>
      <c r="LJC218" s="116"/>
      <c r="LJD218" s="116"/>
      <c r="LJE218" s="116"/>
      <c r="LJF218" s="116"/>
      <c r="LJG218" s="116"/>
      <c r="LJH218" s="116"/>
      <c r="LJI218" s="116"/>
      <c r="LJJ218" s="116"/>
      <c r="LJK218" s="116"/>
      <c r="LJL218" s="116"/>
      <c r="LJM218" s="116"/>
      <c r="LJN218" s="116"/>
      <c r="LJO218" s="116"/>
      <c r="LJP218" s="116"/>
      <c r="LJQ218" s="116"/>
      <c r="LJR218" s="116"/>
      <c r="LJS218" s="116"/>
      <c r="LJT218" s="116"/>
      <c r="LJU218" s="116"/>
      <c r="LJV218" s="116"/>
      <c r="LJW218" s="116"/>
      <c r="LJX218" s="116"/>
      <c r="LJY218" s="116"/>
      <c r="LJZ218" s="116"/>
      <c r="LKA218" s="116"/>
      <c r="LKB218" s="116"/>
      <c r="LKC218" s="116"/>
      <c r="LKD218" s="116"/>
      <c r="LKE218" s="116"/>
      <c r="LKF218" s="116"/>
      <c r="LKG218" s="116"/>
      <c r="LKH218" s="116"/>
      <c r="LKI218" s="116"/>
      <c r="LKJ218" s="116"/>
      <c r="LKK218" s="116"/>
      <c r="LKL218" s="116"/>
      <c r="LKM218" s="116"/>
      <c r="LKN218" s="116"/>
      <c r="LKO218" s="116"/>
      <c r="LKP218" s="116"/>
      <c r="LKQ218" s="116"/>
      <c r="LKR218" s="116"/>
      <c r="LKS218" s="116"/>
      <c r="LKT218" s="116"/>
      <c r="LKU218" s="116"/>
      <c r="LKV218" s="116"/>
      <c r="LKW218" s="116"/>
      <c r="LKX218" s="116"/>
      <c r="LKY218" s="116"/>
      <c r="LKZ218" s="116"/>
      <c r="LLA218" s="116"/>
      <c r="LLB218" s="116"/>
      <c r="LLC218" s="116"/>
      <c r="LLD218" s="116"/>
      <c r="LLE218" s="116"/>
      <c r="LLF218" s="116"/>
      <c r="LLG218" s="116"/>
      <c r="LLH218" s="116"/>
      <c r="LLI218" s="116"/>
      <c r="LLJ218" s="116"/>
      <c r="LLK218" s="116"/>
      <c r="LLL218" s="116"/>
      <c r="LLM218" s="116"/>
      <c r="LLN218" s="116"/>
      <c r="LLO218" s="116"/>
      <c r="LLP218" s="116"/>
      <c r="LLQ218" s="116"/>
      <c r="LLR218" s="116"/>
      <c r="LLS218" s="116"/>
      <c r="LLT218" s="116"/>
      <c r="LLU218" s="116"/>
      <c r="LLV218" s="116"/>
      <c r="LLW218" s="116"/>
      <c r="LLX218" s="116"/>
      <c r="LLY218" s="116"/>
      <c r="LLZ218" s="116"/>
      <c r="LMA218" s="116"/>
      <c r="LMB218" s="116"/>
      <c r="LMC218" s="116"/>
      <c r="LMD218" s="116"/>
      <c r="LME218" s="116"/>
      <c r="LMF218" s="116"/>
      <c r="LMG218" s="116"/>
      <c r="LMH218" s="116"/>
      <c r="LMI218" s="116"/>
      <c r="LMJ218" s="116"/>
      <c r="LMK218" s="116"/>
      <c r="LML218" s="116"/>
      <c r="LMM218" s="116"/>
      <c r="LMN218" s="116"/>
      <c r="LMO218" s="116"/>
      <c r="LMP218" s="116"/>
      <c r="LMQ218" s="116"/>
      <c r="LMR218" s="116"/>
      <c r="LMS218" s="116"/>
      <c r="LMT218" s="116"/>
      <c r="LMU218" s="116"/>
      <c r="LMV218" s="116"/>
      <c r="LMW218" s="116"/>
      <c r="LMX218" s="116"/>
      <c r="LMY218" s="116"/>
      <c r="LMZ218" s="116"/>
      <c r="LNA218" s="116"/>
      <c r="LNB218" s="116"/>
      <c r="LNC218" s="116"/>
      <c r="LND218" s="116"/>
      <c r="LNE218" s="116"/>
      <c r="LNF218" s="116"/>
      <c r="LNG218" s="116"/>
      <c r="LNH218" s="116"/>
      <c r="LNI218" s="116"/>
      <c r="LNJ218" s="116"/>
      <c r="LNK218" s="116"/>
      <c r="LNL218" s="116"/>
      <c r="LNM218" s="116"/>
      <c r="LNN218" s="116"/>
      <c r="LNO218" s="116"/>
      <c r="LNP218" s="116"/>
      <c r="LNQ218" s="116"/>
      <c r="LNR218" s="116"/>
      <c r="LNS218" s="116"/>
      <c r="LNT218" s="116"/>
      <c r="LNU218" s="116"/>
      <c r="LNV218" s="116"/>
      <c r="LNW218" s="116"/>
      <c r="LNX218" s="116"/>
      <c r="LNY218" s="116"/>
      <c r="LNZ218" s="116"/>
      <c r="LOA218" s="116"/>
      <c r="LOB218" s="116"/>
      <c r="LOC218" s="116"/>
      <c r="LOD218" s="116"/>
      <c r="LOE218" s="116"/>
      <c r="LOF218" s="116"/>
      <c r="LOG218" s="116"/>
      <c r="LOH218" s="116"/>
      <c r="LOI218" s="116"/>
      <c r="LOJ218" s="116"/>
      <c r="LOK218" s="116"/>
      <c r="LOL218" s="116"/>
      <c r="LOM218" s="116"/>
      <c r="LON218" s="116"/>
      <c r="LOO218" s="116"/>
      <c r="LOP218" s="116"/>
      <c r="LOQ218" s="116"/>
      <c r="LOR218" s="116"/>
      <c r="LOS218" s="116"/>
      <c r="LOT218" s="116"/>
      <c r="LOU218" s="116"/>
      <c r="LOV218" s="116"/>
      <c r="LOW218" s="116"/>
      <c r="LOX218" s="116"/>
      <c r="LOY218" s="116"/>
      <c r="LOZ218" s="116"/>
      <c r="LPA218" s="116"/>
      <c r="LPB218" s="116"/>
      <c r="LPC218" s="116"/>
      <c r="LPD218" s="116"/>
      <c r="LPE218" s="116"/>
      <c r="LPF218" s="116"/>
      <c r="LPG218" s="116"/>
      <c r="LPH218" s="116"/>
      <c r="LPI218" s="116"/>
      <c r="LPJ218" s="116"/>
      <c r="LPK218" s="116"/>
      <c r="LPL218" s="116"/>
      <c r="LPM218" s="116"/>
      <c r="LPN218" s="116"/>
      <c r="LPO218" s="116"/>
      <c r="LPP218" s="116"/>
      <c r="LPQ218" s="116"/>
      <c r="LPR218" s="116"/>
      <c r="LPS218" s="116"/>
      <c r="LPT218" s="116"/>
      <c r="LPU218" s="116"/>
      <c r="LPV218" s="116"/>
      <c r="LPW218" s="116"/>
      <c r="LPX218" s="116"/>
      <c r="LPY218" s="116"/>
      <c r="LPZ218" s="116"/>
      <c r="LQA218" s="116"/>
      <c r="LQB218" s="116"/>
      <c r="LQC218" s="116"/>
      <c r="LQD218" s="116"/>
      <c r="LQE218" s="116"/>
      <c r="LQF218" s="116"/>
      <c r="LQG218" s="116"/>
      <c r="LQH218" s="116"/>
      <c r="LQI218" s="116"/>
      <c r="LQJ218" s="116"/>
      <c r="LQK218" s="116"/>
      <c r="LQL218" s="116"/>
      <c r="LQM218" s="116"/>
      <c r="LQN218" s="116"/>
      <c r="LQO218" s="116"/>
      <c r="LQP218" s="116"/>
      <c r="LQQ218" s="116"/>
      <c r="LQR218" s="116"/>
      <c r="LQS218" s="116"/>
      <c r="LQT218" s="116"/>
      <c r="LQU218" s="116"/>
      <c r="LQV218" s="116"/>
      <c r="LQW218" s="116"/>
      <c r="LQX218" s="116"/>
      <c r="LQY218" s="116"/>
      <c r="LQZ218" s="116"/>
      <c r="LRA218" s="116"/>
      <c r="LRB218" s="116"/>
      <c r="LRC218" s="116"/>
      <c r="LRD218" s="116"/>
      <c r="LRE218" s="116"/>
      <c r="LRF218" s="116"/>
      <c r="LRG218" s="116"/>
      <c r="LRH218" s="116"/>
      <c r="LRI218" s="116"/>
      <c r="LRJ218" s="116"/>
      <c r="LRK218" s="116"/>
      <c r="LRL218" s="116"/>
      <c r="LRM218" s="116"/>
      <c r="LRN218" s="116"/>
      <c r="LRO218" s="116"/>
      <c r="LRP218" s="116"/>
      <c r="LRQ218" s="116"/>
      <c r="LRR218" s="116"/>
      <c r="LRS218" s="116"/>
      <c r="LRT218" s="116"/>
      <c r="LRU218" s="116"/>
      <c r="LRV218" s="116"/>
      <c r="LRW218" s="116"/>
      <c r="LRX218" s="116"/>
      <c r="LRY218" s="116"/>
      <c r="LRZ218" s="116"/>
      <c r="LSA218" s="116"/>
      <c r="LSB218" s="116"/>
      <c r="LSC218" s="116"/>
      <c r="LSD218" s="116"/>
      <c r="LSE218" s="116"/>
      <c r="LSF218" s="116"/>
      <c r="LSG218" s="116"/>
      <c r="LSH218" s="116"/>
      <c r="LSI218" s="116"/>
      <c r="LSJ218" s="116"/>
      <c r="LSK218" s="116"/>
      <c r="LSL218" s="116"/>
      <c r="LSM218" s="116"/>
      <c r="LSN218" s="116"/>
      <c r="LSO218" s="116"/>
      <c r="LSP218" s="116"/>
      <c r="LSQ218" s="116"/>
      <c r="LSR218" s="116"/>
      <c r="LSS218" s="116"/>
      <c r="LST218" s="116"/>
      <c r="LSU218" s="116"/>
      <c r="LSV218" s="116"/>
      <c r="LSW218" s="116"/>
      <c r="LSX218" s="116"/>
      <c r="LSY218" s="116"/>
      <c r="LSZ218" s="116"/>
      <c r="LTA218" s="116"/>
      <c r="LTB218" s="116"/>
      <c r="LTC218" s="116"/>
      <c r="LTD218" s="116"/>
      <c r="LTE218" s="116"/>
      <c r="LTF218" s="116"/>
      <c r="LTG218" s="116"/>
      <c r="LTH218" s="116"/>
      <c r="LTI218" s="116"/>
      <c r="LTJ218" s="116"/>
      <c r="LTK218" s="116"/>
      <c r="LTL218" s="116"/>
      <c r="LTM218" s="116"/>
      <c r="LTN218" s="116"/>
      <c r="LTO218" s="116"/>
      <c r="LTP218" s="116"/>
      <c r="LTQ218" s="116"/>
      <c r="LTR218" s="116"/>
      <c r="LTS218" s="116"/>
      <c r="LTT218" s="116"/>
      <c r="LTU218" s="116"/>
      <c r="LTV218" s="116"/>
      <c r="LTW218" s="116"/>
      <c r="LTX218" s="116"/>
      <c r="LTY218" s="116"/>
      <c r="LTZ218" s="116"/>
      <c r="LUA218" s="116"/>
      <c r="LUB218" s="116"/>
      <c r="LUC218" s="116"/>
      <c r="LUD218" s="116"/>
      <c r="LUE218" s="116"/>
      <c r="LUF218" s="116"/>
      <c r="LUG218" s="116"/>
      <c r="LUH218" s="116"/>
      <c r="LUI218" s="116"/>
      <c r="LUJ218" s="116"/>
      <c r="LUK218" s="116"/>
      <c r="LUL218" s="116"/>
      <c r="LUM218" s="116"/>
      <c r="LUN218" s="116"/>
      <c r="LUO218" s="116"/>
      <c r="LUP218" s="116"/>
      <c r="LUQ218" s="116"/>
      <c r="LUR218" s="116"/>
      <c r="LUS218" s="116"/>
      <c r="LUT218" s="116"/>
      <c r="LUU218" s="116"/>
      <c r="LUV218" s="116"/>
      <c r="LUW218" s="116"/>
      <c r="LUX218" s="116"/>
      <c r="LUY218" s="116"/>
      <c r="LUZ218" s="116"/>
      <c r="LVA218" s="116"/>
      <c r="LVB218" s="116"/>
      <c r="LVC218" s="116"/>
      <c r="LVD218" s="116"/>
      <c r="LVE218" s="116"/>
      <c r="LVF218" s="116"/>
      <c r="LVG218" s="116"/>
      <c r="LVH218" s="116"/>
      <c r="LVI218" s="116"/>
      <c r="LVJ218" s="116"/>
      <c r="LVK218" s="116"/>
      <c r="LVL218" s="116"/>
      <c r="LVM218" s="116"/>
      <c r="LVN218" s="116"/>
      <c r="LVO218" s="116"/>
      <c r="LVP218" s="116"/>
      <c r="LVQ218" s="116"/>
      <c r="LVR218" s="116"/>
      <c r="LVS218" s="116"/>
      <c r="LVT218" s="116"/>
      <c r="LVU218" s="116"/>
      <c r="LVV218" s="116"/>
      <c r="LVW218" s="116"/>
      <c r="LVX218" s="116"/>
      <c r="LVY218" s="116"/>
      <c r="LVZ218" s="116"/>
      <c r="LWA218" s="116"/>
      <c r="LWB218" s="116"/>
      <c r="LWC218" s="116"/>
      <c r="LWD218" s="116"/>
      <c r="LWE218" s="116"/>
      <c r="LWF218" s="116"/>
      <c r="LWG218" s="116"/>
      <c r="LWH218" s="116"/>
      <c r="LWI218" s="116"/>
      <c r="LWJ218" s="116"/>
      <c r="LWK218" s="116"/>
      <c r="LWL218" s="116"/>
      <c r="LWM218" s="116"/>
      <c r="LWN218" s="116"/>
      <c r="LWO218" s="116"/>
      <c r="LWP218" s="116"/>
      <c r="LWQ218" s="116"/>
      <c r="LWR218" s="116"/>
      <c r="LWS218" s="116"/>
      <c r="LWT218" s="116"/>
      <c r="LWU218" s="116"/>
      <c r="LWV218" s="116"/>
      <c r="LWW218" s="116"/>
      <c r="LWX218" s="116"/>
      <c r="LWY218" s="116"/>
      <c r="LWZ218" s="116"/>
      <c r="LXA218" s="116"/>
      <c r="LXB218" s="116"/>
      <c r="LXC218" s="116"/>
      <c r="LXD218" s="116"/>
      <c r="LXE218" s="116"/>
      <c r="LXF218" s="116"/>
      <c r="LXG218" s="116"/>
      <c r="LXH218" s="116"/>
      <c r="LXI218" s="116"/>
      <c r="LXJ218" s="116"/>
      <c r="LXK218" s="116"/>
      <c r="LXL218" s="116"/>
      <c r="LXM218" s="116"/>
      <c r="LXN218" s="116"/>
      <c r="LXO218" s="116"/>
      <c r="LXP218" s="116"/>
      <c r="LXQ218" s="116"/>
      <c r="LXR218" s="116"/>
      <c r="LXS218" s="116"/>
      <c r="LXT218" s="116"/>
      <c r="LXU218" s="116"/>
      <c r="LXV218" s="116"/>
      <c r="LXW218" s="116"/>
      <c r="LXX218" s="116"/>
      <c r="LXY218" s="116"/>
      <c r="LXZ218" s="116"/>
      <c r="LYA218" s="116"/>
      <c r="LYB218" s="116"/>
      <c r="LYC218" s="116"/>
      <c r="LYD218" s="116"/>
      <c r="LYE218" s="116"/>
      <c r="LYF218" s="116"/>
      <c r="LYG218" s="116"/>
      <c r="LYH218" s="116"/>
      <c r="LYI218" s="116"/>
      <c r="LYJ218" s="116"/>
      <c r="LYK218" s="116"/>
      <c r="LYL218" s="116"/>
      <c r="LYM218" s="116"/>
      <c r="LYN218" s="116"/>
      <c r="LYO218" s="116"/>
      <c r="LYP218" s="116"/>
      <c r="LYQ218" s="116"/>
      <c r="LYR218" s="116"/>
      <c r="LYS218" s="116"/>
      <c r="LYT218" s="116"/>
      <c r="LYU218" s="116"/>
      <c r="LYV218" s="116"/>
      <c r="LYW218" s="116"/>
      <c r="LYX218" s="116"/>
      <c r="LYY218" s="116"/>
      <c r="LYZ218" s="116"/>
      <c r="LZA218" s="116"/>
      <c r="LZB218" s="116"/>
      <c r="LZC218" s="116"/>
      <c r="LZD218" s="116"/>
      <c r="LZE218" s="116"/>
      <c r="LZF218" s="116"/>
      <c r="LZG218" s="116"/>
      <c r="LZH218" s="116"/>
      <c r="LZI218" s="116"/>
      <c r="LZJ218" s="116"/>
      <c r="LZK218" s="116"/>
      <c r="LZL218" s="116"/>
      <c r="LZM218" s="116"/>
      <c r="LZN218" s="116"/>
      <c r="LZO218" s="116"/>
      <c r="LZP218" s="116"/>
      <c r="LZQ218" s="116"/>
      <c r="LZR218" s="116"/>
      <c r="LZS218" s="116"/>
      <c r="LZT218" s="116"/>
      <c r="LZU218" s="116"/>
      <c r="LZV218" s="116"/>
      <c r="LZW218" s="116"/>
      <c r="LZX218" s="116"/>
      <c r="LZY218" s="116"/>
      <c r="LZZ218" s="116"/>
      <c r="MAA218" s="116"/>
      <c r="MAB218" s="116"/>
      <c r="MAC218" s="116"/>
      <c r="MAD218" s="116"/>
      <c r="MAE218" s="116"/>
      <c r="MAF218" s="116"/>
      <c r="MAG218" s="116"/>
      <c r="MAH218" s="116"/>
      <c r="MAI218" s="116"/>
      <c r="MAJ218" s="116"/>
      <c r="MAK218" s="116"/>
      <c r="MAL218" s="116"/>
      <c r="MAM218" s="116"/>
      <c r="MAN218" s="116"/>
      <c r="MAO218" s="116"/>
      <c r="MAP218" s="116"/>
      <c r="MAQ218" s="116"/>
      <c r="MAR218" s="116"/>
      <c r="MAS218" s="116"/>
      <c r="MAT218" s="116"/>
      <c r="MAU218" s="116"/>
      <c r="MAV218" s="116"/>
      <c r="MAW218" s="116"/>
      <c r="MAX218" s="116"/>
      <c r="MAY218" s="116"/>
      <c r="MAZ218" s="116"/>
      <c r="MBA218" s="116"/>
      <c r="MBB218" s="116"/>
      <c r="MBC218" s="116"/>
      <c r="MBD218" s="116"/>
      <c r="MBE218" s="116"/>
      <c r="MBF218" s="116"/>
      <c r="MBG218" s="116"/>
      <c r="MBH218" s="116"/>
      <c r="MBI218" s="116"/>
      <c r="MBJ218" s="116"/>
      <c r="MBK218" s="116"/>
      <c r="MBL218" s="116"/>
      <c r="MBM218" s="116"/>
      <c r="MBN218" s="116"/>
      <c r="MBO218" s="116"/>
      <c r="MBP218" s="116"/>
      <c r="MBQ218" s="116"/>
      <c r="MBR218" s="116"/>
      <c r="MBS218" s="116"/>
      <c r="MBT218" s="116"/>
      <c r="MBU218" s="116"/>
      <c r="MBV218" s="116"/>
      <c r="MBW218" s="116"/>
      <c r="MBX218" s="116"/>
      <c r="MBY218" s="116"/>
      <c r="MBZ218" s="116"/>
      <c r="MCA218" s="116"/>
      <c r="MCB218" s="116"/>
      <c r="MCC218" s="116"/>
      <c r="MCD218" s="116"/>
      <c r="MCE218" s="116"/>
      <c r="MCF218" s="116"/>
      <c r="MCG218" s="116"/>
      <c r="MCH218" s="116"/>
      <c r="MCI218" s="116"/>
      <c r="MCJ218" s="116"/>
      <c r="MCK218" s="116"/>
      <c r="MCL218" s="116"/>
      <c r="MCM218" s="116"/>
      <c r="MCN218" s="116"/>
      <c r="MCO218" s="116"/>
      <c r="MCP218" s="116"/>
      <c r="MCQ218" s="116"/>
      <c r="MCR218" s="116"/>
      <c r="MCS218" s="116"/>
      <c r="MCT218" s="116"/>
      <c r="MCU218" s="116"/>
      <c r="MCV218" s="116"/>
      <c r="MCW218" s="116"/>
      <c r="MCX218" s="116"/>
      <c r="MCY218" s="116"/>
      <c r="MCZ218" s="116"/>
      <c r="MDA218" s="116"/>
      <c r="MDB218" s="116"/>
      <c r="MDC218" s="116"/>
      <c r="MDD218" s="116"/>
      <c r="MDE218" s="116"/>
      <c r="MDF218" s="116"/>
      <c r="MDG218" s="116"/>
      <c r="MDH218" s="116"/>
      <c r="MDI218" s="116"/>
      <c r="MDJ218" s="116"/>
      <c r="MDK218" s="116"/>
      <c r="MDL218" s="116"/>
      <c r="MDM218" s="116"/>
      <c r="MDN218" s="116"/>
      <c r="MDO218" s="116"/>
      <c r="MDP218" s="116"/>
      <c r="MDQ218" s="116"/>
      <c r="MDR218" s="116"/>
      <c r="MDS218" s="116"/>
      <c r="MDT218" s="116"/>
      <c r="MDU218" s="116"/>
      <c r="MDV218" s="116"/>
      <c r="MDW218" s="116"/>
      <c r="MDX218" s="116"/>
      <c r="MDY218" s="116"/>
      <c r="MDZ218" s="116"/>
      <c r="MEA218" s="116"/>
      <c r="MEB218" s="116"/>
      <c r="MEC218" s="116"/>
      <c r="MED218" s="116"/>
      <c r="MEE218" s="116"/>
      <c r="MEF218" s="116"/>
      <c r="MEG218" s="116"/>
      <c r="MEH218" s="116"/>
      <c r="MEI218" s="116"/>
      <c r="MEJ218" s="116"/>
      <c r="MEK218" s="116"/>
      <c r="MEL218" s="116"/>
      <c r="MEM218" s="116"/>
      <c r="MEN218" s="116"/>
      <c r="MEO218" s="116"/>
      <c r="MEP218" s="116"/>
      <c r="MEQ218" s="116"/>
      <c r="MER218" s="116"/>
      <c r="MES218" s="116"/>
      <c r="MET218" s="116"/>
      <c r="MEU218" s="116"/>
      <c r="MEV218" s="116"/>
      <c r="MEW218" s="116"/>
      <c r="MEX218" s="116"/>
      <c r="MEY218" s="116"/>
      <c r="MEZ218" s="116"/>
      <c r="MFA218" s="116"/>
      <c r="MFB218" s="116"/>
      <c r="MFC218" s="116"/>
      <c r="MFD218" s="116"/>
      <c r="MFE218" s="116"/>
      <c r="MFF218" s="116"/>
      <c r="MFG218" s="116"/>
      <c r="MFH218" s="116"/>
      <c r="MFI218" s="116"/>
      <c r="MFJ218" s="116"/>
      <c r="MFK218" s="116"/>
      <c r="MFL218" s="116"/>
      <c r="MFM218" s="116"/>
      <c r="MFN218" s="116"/>
      <c r="MFO218" s="116"/>
      <c r="MFP218" s="116"/>
      <c r="MFQ218" s="116"/>
      <c r="MFR218" s="116"/>
      <c r="MFS218" s="116"/>
      <c r="MFT218" s="116"/>
      <c r="MFU218" s="116"/>
      <c r="MFV218" s="116"/>
      <c r="MFW218" s="116"/>
      <c r="MFX218" s="116"/>
      <c r="MFY218" s="116"/>
      <c r="MFZ218" s="116"/>
      <c r="MGA218" s="116"/>
      <c r="MGB218" s="116"/>
      <c r="MGC218" s="116"/>
      <c r="MGD218" s="116"/>
      <c r="MGE218" s="116"/>
      <c r="MGF218" s="116"/>
      <c r="MGG218" s="116"/>
      <c r="MGH218" s="116"/>
      <c r="MGI218" s="116"/>
      <c r="MGJ218" s="116"/>
      <c r="MGK218" s="116"/>
      <c r="MGL218" s="116"/>
      <c r="MGM218" s="116"/>
      <c r="MGN218" s="116"/>
      <c r="MGO218" s="116"/>
      <c r="MGP218" s="116"/>
      <c r="MGQ218" s="116"/>
      <c r="MGR218" s="116"/>
      <c r="MGS218" s="116"/>
      <c r="MGT218" s="116"/>
      <c r="MGU218" s="116"/>
      <c r="MGV218" s="116"/>
      <c r="MGW218" s="116"/>
      <c r="MGX218" s="116"/>
      <c r="MGY218" s="116"/>
      <c r="MGZ218" s="116"/>
      <c r="MHA218" s="116"/>
      <c r="MHB218" s="116"/>
      <c r="MHC218" s="116"/>
      <c r="MHD218" s="116"/>
      <c r="MHE218" s="116"/>
      <c r="MHF218" s="116"/>
      <c r="MHG218" s="116"/>
      <c r="MHH218" s="116"/>
      <c r="MHI218" s="116"/>
      <c r="MHJ218" s="116"/>
      <c r="MHK218" s="116"/>
      <c r="MHL218" s="116"/>
      <c r="MHM218" s="116"/>
      <c r="MHN218" s="116"/>
      <c r="MHO218" s="116"/>
      <c r="MHP218" s="116"/>
      <c r="MHQ218" s="116"/>
      <c r="MHR218" s="116"/>
      <c r="MHS218" s="116"/>
      <c r="MHT218" s="116"/>
      <c r="MHU218" s="116"/>
      <c r="MHV218" s="116"/>
      <c r="MHW218" s="116"/>
      <c r="MHX218" s="116"/>
      <c r="MHY218" s="116"/>
      <c r="MHZ218" s="116"/>
      <c r="MIA218" s="116"/>
      <c r="MIB218" s="116"/>
      <c r="MIC218" s="116"/>
      <c r="MID218" s="116"/>
      <c r="MIE218" s="116"/>
      <c r="MIF218" s="116"/>
      <c r="MIG218" s="116"/>
      <c r="MIH218" s="116"/>
      <c r="MII218" s="116"/>
      <c r="MIJ218" s="116"/>
      <c r="MIK218" s="116"/>
      <c r="MIL218" s="116"/>
      <c r="MIM218" s="116"/>
      <c r="MIN218" s="116"/>
      <c r="MIO218" s="116"/>
      <c r="MIP218" s="116"/>
      <c r="MIQ218" s="116"/>
      <c r="MIR218" s="116"/>
      <c r="MIS218" s="116"/>
      <c r="MIT218" s="116"/>
      <c r="MIU218" s="116"/>
      <c r="MIV218" s="116"/>
      <c r="MIW218" s="116"/>
      <c r="MIX218" s="116"/>
      <c r="MIY218" s="116"/>
      <c r="MIZ218" s="116"/>
      <c r="MJA218" s="116"/>
      <c r="MJB218" s="116"/>
      <c r="MJC218" s="116"/>
      <c r="MJD218" s="116"/>
      <c r="MJE218" s="116"/>
      <c r="MJF218" s="116"/>
      <c r="MJG218" s="116"/>
      <c r="MJH218" s="116"/>
      <c r="MJI218" s="116"/>
      <c r="MJJ218" s="116"/>
      <c r="MJK218" s="116"/>
      <c r="MJL218" s="116"/>
      <c r="MJM218" s="116"/>
      <c r="MJN218" s="116"/>
      <c r="MJO218" s="116"/>
      <c r="MJP218" s="116"/>
      <c r="MJQ218" s="116"/>
      <c r="MJR218" s="116"/>
      <c r="MJS218" s="116"/>
      <c r="MJT218" s="116"/>
      <c r="MJU218" s="116"/>
      <c r="MJV218" s="116"/>
      <c r="MJW218" s="116"/>
      <c r="MJX218" s="116"/>
      <c r="MJY218" s="116"/>
      <c r="MJZ218" s="116"/>
      <c r="MKA218" s="116"/>
      <c r="MKB218" s="116"/>
      <c r="MKC218" s="116"/>
      <c r="MKD218" s="116"/>
      <c r="MKE218" s="116"/>
      <c r="MKF218" s="116"/>
      <c r="MKG218" s="116"/>
      <c r="MKH218" s="116"/>
      <c r="MKI218" s="116"/>
      <c r="MKJ218" s="116"/>
      <c r="MKK218" s="116"/>
      <c r="MKL218" s="116"/>
      <c r="MKM218" s="116"/>
      <c r="MKN218" s="116"/>
      <c r="MKO218" s="116"/>
      <c r="MKP218" s="116"/>
      <c r="MKQ218" s="116"/>
      <c r="MKR218" s="116"/>
      <c r="MKS218" s="116"/>
      <c r="MKT218" s="116"/>
      <c r="MKU218" s="116"/>
      <c r="MKV218" s="116"/>
      <c r="MKW218" s="116"/>
      <c r="MKX218" s="116"/>
      <c r="MKY218" s="116"/>
      <c r="MKZ218" s="116"/>
      <c r="MLA218" s="116"/>
      <c r="MLB218" s="116"/>
      <c r="MLC218" s="116"/>
      <c r="MLD218" s="116"/>
      <c r="MLE218" s="116"/>
      <c r="MLF218" s="116"/>
      <c r="MLG218" s="116"/>
      <c r="MLH218" s="116"/>
      <c r="MLI218" s="116"/>
      <c r="MLJ218" s="116"/>
      <c r="MLK218" s="116"/>
      <c r="MLL218" s="116"/>
      <c r="MLM218" s="116"/>
      <c r="MLN218" s="116"/>
      <c r="MLO218" s="116"/>
      <c r="MLP218" s="116"/>
      <c r="MLQ218" s="116"/>
      <c r="MLR218" s="116"/>
      <c r="MLS218" s="116"/>
      <c r="MLT218" s="116"/>
      <c r="MLU218" s="116"/>
      <c r="MLV218" s="116"/>
      <c r="MLW218" s="116"/>
      <c r="MLX218" s="116"/>
      <c r="MLY218" s="116"/>
      <c r="MLZ218" s="116"/>
      <c r="MMA218" s="116"/>
      <c r="MMB218" s="116"/>
      <c r="MMC218" s="116"/>
      <c r="MMD218" s="116"/>
      <c r="MME218" s="116"/>
      <c r="MMF218" s="116"/>
      <c r="MMG218" s="116"/>
      <c r="MMH218" s="116"/>
      <c r="MMI218" s="116"/>
      <c r="MMJ218" s="116"/>
      <c r="MMK218" s="116"/>
      <c r="MML218" s="116"/>
      <c r="MMM218" s="116"/>
      <c r="MMN218" s="116"/>
      <c r="MMO218" s="116"/>
      <c r="MMP218" s="116"/>
      <c r="MMQ218" s="116"/>
      <c r="MMR218" s="116"/>
      <c r="MMS218" s="116"/>
      <c r="MMT218" s="116"/>
      <c r="MMU218" s="116"/>
      <c r="MMV218" s="116"/>
      <c r="MMW218" s="116"/>
      <c r="MMX218" s="116"/>
      <c r="MMY218" s="116"/>
      <c r="MMZ218" s="116"/>
      <c r="MNA218" s="116"/>
      <c r="MNB218" s="116"/>
      <c r="MNC218" s="116"/>
      <c r="MND218" s="116"/>
      <c r="MNE218" s="116"/>
      <c r="MNF218" s="116"/>
      <c r="MNG218" s="116"/>
      <c r="MNH218" s="116"/>
      <c r="MNI218" s="116"/>
      <c r="MNJ218" s="116"/>
      <c r="MNK218" s="116"/>
      <c r="MNL218" s="116"/>
      <c r="MNM218" s="116"/>
      <c r="MNN218" s="116"/>
      <c r="MNO218" s="116"/>
      <c r="MNP218" s="116"/>
      <c r="MNQ218" s="116"/>
      <c r="MNR218" s="116"/>
      <c r="MNS218" s="116"/>
      <c r="MNT218" s="116"/>
      <c r="MNU218" s="116"/>
      <c r="MNV218" s="116"/>
      <c r="MNW218" s="116"/>
      <c r="MNX218" s="116"/>
      <c r="MNY218" s="116"/>
      <c r="MNZ218" s="116"/>
      <c r="MOA218" s="116"/>
      <c r="MOB218" s="116"/>
      <c r="MOC218" s="116"/>
      <c r="MOD218" s="116"/>
      <c r="MOE218" s="116"/>
      <c r="MOF218" s="116"/>
      <c r="MOG218" s="116"/>
      <c r="MOH218" s="116"/>
      <c r="MOI218" s="116"/>
      <c r="MOJ218" s="116"/>
      <c r="MOK218" s="116"/>
      <c r="MOL218" s="116"/>
      <c r="MOM218" s="116"/>
      <c r="MON218" s="116"/>
      <c r="MOO218" s="116"/>
      <c r="MOP218" s="116"/>
      <c r="MOQ218" s="116"/>
      <c r="MOR218" s="116"/>
      <c r="MOS218" s="116"/>
      <c r="MOT218" s="116"/>
      <c r="MOU218" s="116"/>
      <c r="MOV218" s="116"/>
      <c r="MOW218" s="116"/>
      <c r="MOX218" s="116"/>
      <c r="MOY218" s="116"/>
      <c r="MOZ218" s="116"/>
      <c r="MPA218" s="116"/>
      <c r="MPB218" s="116"/>
      <c r="MPC218" s="116"/>
      <c r="MPD218" s="116"/>
      <c r="MPE218" s="116"/>
      <c r="MPF218" s="116"/>
      <c r="MPG218" s="116"/>
      <c r="MPH218" s="116"/>
      <c r="MPI218" s="116"/>
      <c r="MPJ218" s="116"/>
      <c r="MPK218" s="116"/>
      <c r="MPL218" s="116"/>
      <c r="MPM218" s="116"/>
      <c r="MPN218" s="116"/>
      <c r="MPO218" s="116"/>
      <c r="MPP218" s="116"/>
      <c r="MPQ218" s="116"/>
      <c r="MPR218" s="116"/>
      <c r="MPS218" s="116"/>
      <c r="MPT218" s="116"/>
      <c r="MPU218" s="116"/>
      <c r="MPV218" s="116"/>
      <c r="MPW218" s="116"/>
      <c r="MPX218" s="116"/>
      <c r="MPY218" s="116"/>
      <c r="MPZ218" s="116"/>
      <c r="MQA218" s="116"/>
      <c r="MQB218" s="116"/>
      <c r="MQC218" s="116"/>
      <c r="MQD218" s="116"/>
      <c r="MQE218" s="116"/>
      <c r="MQF218" s="116"/>
      <c r="MQG218" s="116"/>
      <c r="MQH218" s="116"/>
      <c r="MQI218" s="116"/>
      <c r="MQJ218" s="116"/>
      <c r="MQK218" s="116"/>
      <c r="MQL218" s="116"/>
      <c r="MQM218" s="116"/>
      <c r="MQN218" s="116"/>
      <c r="MQO218" s="116"/>
      <c r="MQP218" s="116"/>
      <c r="MQQ218" s="116"/>
      <c r="MQR218" s="116"/>
      <c r="MQS218" s="116"/>
      <c r="MQT218" s="116"/>
      <c r="MQU218" s="116"/>
      <c r="MQV218" s="116"/>
      <c r="MQW218" s="116"/>
      <c r="MQX218" s="116"/>
      <c r="MQY218" s="116"/>
      <c r="MQZ218" s="116"/>
      <c r="MRA218" s="116"/>
      <c r="MRB218" s="116"/>
      <c r="MRC218" s="116"/>
      <c r="MRD218" s="116"/>
      <c r="MRE218" s="116"/>
      <c r="MRF218" s="116"/>
      <c r="MRG218" s="116"/>
      <c r="MRH218" s="116"/>
      <c r="MRI218" s="116"/>
      <c r="MRJ218" s="116"/>
      <c r="MRK218" s="116"/>
      <c r="MRL218" s="116"/>
      <c r="MRM218" s="116"/>
      <c r="MRN218" s="116"/>
      <c r="MRO218" s="116"/>
      <c r="MRP218" s="116"/>
      <c r="MRQ218" s="116"/>
      <c r="MRR218" s="116"/>
      <c r="MRS218" s="116"/>
      <c r="MRT218" s="116"/>
      <c r="MRU218" s="116"/>
      <c r="MRV218" s="116"/>
      <c r="MRW218" s="116"/>
      <c r="MRX218" s="116"/>
      <c r="MRY218" s="116"/>
      <c r="MRZ218" s="116"/>
      <c r="MSA218" s="116"/>
      <c r="MSB218" s="116"/>
      <c r="MSC218" s="116"/>
      <c r="MSD218" s="116"/>
      <c r="MSE218" s="116"/>
      <c r="MSF218" s="116"/>
      <c r="MSG218" s="116"/>
      <c r="MSH218" s="116"/>
      <c r="MSI218" s="116"/>
      <c r="MSJ218" s="116"/>
      <c r="MSK218" s="116"/>
      <c r="MSL218" s="116"/>
      <c r="MSM218" s="116"/>
      <c r="MSN218" s="116"/>
      <c r="MSO218" s="116"/>
      <c r="MSP218" s="116"/>
      <c r="MSQ218" s="116"/>
      <c r="MSR218" s="116"/>
      <c r="MSS218" s="116"/>
      <c r="MST218" s="116"/>
      <c r="MSU218" s="116"/>
      <c r="MSV218" s="116"/>
      <c r="MSW218" s="116"/>
      <c r="MSX218" s="116"/>
      <c r="MSY218" s="116"/>
      <c r="MSZ218" s="116"/>
      <c r="MTA218" s="116"/>
      <c r="MTB218" s="116"/>
      <c r="MTC218" s="116"/>
      <c r="MTD218" s="116"/>
      <c r="MTE218" s="116"/>
      <c r="MTF218" s="116"/>
      <c r="MTG218" s="116"/>
      <c r="MTH218" s="116"/>
      <c r="MTI218" s="116"/>
      <c r="MTJ218" s="116"/>
      <c r="MTK218" s="116"/>
      <c r="MTL218" s="116"/>
      <c r="MTM218" s="116"/>
      <c r="MTN218" s="116"/>
      <c r="MTO218" s="116"/>
      <c r="MTP218" s="116"/>
      <c r="MTQ218" s="116"/>
      <c r="MTR218" s="116"/>
      <c r="MTS218" s="116"/>
      <c r="MTT218" s="116"/>
      <c r="MTU218" s="116"/>
      <c r="MTV218" s="116"/>
      <c r="MTW218" s="116"/>
      <c r="MTX218" s="116"/>
      <c r="MTY218" s="116"/>
      <c r="MTZ218" s="116"/>
      <c r="MUA218" s="116"/>
      <c r="MUB218" s="116"/>
      <c r="MUC218" s="116"/>
      <c r="MUD218" s="116"/>
      <c r="MUE218" s="116"/>
      <c r="MUF218" s="116"/>
      <c r="MUG218" s="116"/>
      <c r="MUH218" s="116"/>
      <c r="MUI218" s="116"/>
      <c r="MUJ218" s="116"/>
      <c r="MUK218" s="116"/>
      <c r="MUL218" s="116"/>
      <c r="MUM218" s="116"/>
      <c r="MUN218" s="116"/>
      <c r="MUO218" s="116"/>
      <c r="MUP218" s="116"/>
      <c r="MUQ218" s="116"/>
      <c r="MUR218" s="116"/>
      <c r="MUS218" s="116"/>
      <c r="MUT218" s="116"/>
      <c r="MUU218" s="116"/>
      <c r="MUV218" s="116"/>
      <c r="MUW218" s="116"/>
      <c r="MUX218" s="116"/>
      <c r="MUY218" s="116"/>
      <c r="MUZ218" s="116"/>
      <c r="MVA218" s="116"/>
      <c r="MVB218" s="116"/>
      <c r="MVC218" s="116"/>
      <c r="MVD218" s="116"/>
      <c r="MVE218" s="116"/>
      <c r="MVF218" s="116"/>
      <c r="MVG218" s="116"/>
      <c r="MVH218" s="116"/>
      <c r="MVI218" s="116"/>
      <c r="MVJ218" s="116"/>
      <c r="MVK218" s="116"/>
      <c r="MVL218" s="116"/>
      <c r="MVM218" s="116"/>
      <c r="MVN218" s="116"/>
      <c r="MVO218" s="116"/>
      <c r="MVP218" s="116"/>
      <c r="MVQ218" s="116"/>
      <c r="MVR218" s="116"/>
      <c r="MVS218" s="116"/>
      <c r="MVT218" s="116"/>
      <c r="MVU218" s="116"/>
      <c r="MVV218" s="116"/>
      <c r="MVW218" s="116"/>
      <c r="MVX218" s="116"/>
      <c r="MVY218" s="116"/>
      <c r="MVZ218" s="116"/>
      <c r="MWA218" s="116"/>
      <c r="MWB218" s="116"/>
      <c r="MWC218" s="116"/>
      <c r="MWD218" s="116"/>
      <c r="MWE218" s="116"/>
      <c r="MWF218" s="116"/>
      <c r="MWG218" s="116"/>
      <c r="MWH218" s="116"/>
      <c r="MWI218" s="116"/>
      <c r="MWJ218" s="116"/>
      <c r="MWK218" s="116"/>
      <c r="MWL218" s="116"/>
      <c r="MWM218" s="116"/>
      <c r="MWN218" s="116"/>
      <c r="MWO218" s="116"/>
      <c r="MWP218" s="116"/>
      <c r="MWQ218" s="116"/>
      <c r="MWR218" s="116"/>
      <c r="MWS218" s="116"/>
      <c r="MWT218" s="116"/>
      <c r="MWU218" s="116"/>
      <c r="MWV218" s="116"/>
      <c r="MWW218" s="116"/>
      <c r="MWX218" s="116"/>
      <c r="MWY218" s="116"/>
      <c r="MWZ218" s="116"/>
      <c r="MXA218" s="116"/>
      <c r="MXB218" s="116"/>
      <c r="MXC218" s="116"/>
      <c r="MXD218" s="116"/>
      <c r="MXE218" s="116"/>
      <c r="MXF218" s="116"/>
      <c r="MXG218" s="116"/>
      <c r="MXH218" s="116"/>
      <c r="MXI218" s="116"/>
      <c r="MXJ218" s="116"/>
      <c r="MXK218" s="116"/>
      <c r="MXL218" s="116"/>
      <c r="MXM218" s="116"/>
      <c r="MXN218" s="116"/>
      <c r="MXO218" s="116"/>
      <c r="MXP218" s="116"/>
      <c r="MXQ218" s="116"/>
      <c r="MXR218" s="116"/>
      <c r="MXS218" s="116"/>
      <c r="MXT218" s="116"/>
      <c r="MXU218" s="116"/>
      <c r="MXV218" s="116"/>
      <c r="MXW218" s="116"/>
      <c r="MXX218" s="116"/>
      <c r="MXY218" s="116"/>
      <c r="MXZ218" s="116"/>
      <c r="MYA218" s="116"/>
      <c r="MYB218" s="116"/>
      <c r="MYC218" s="116"/>
      <c r="MYD218" s="116"/>
      <c r="MYE218" s="116"/>
      <c r="MYF218" s="116"/>
      <c r="MYG218" s="116"/>
      <c r="MYH218" s="116"/>
      <c r="MYI218" s="116"/>
      <c r="MYJ218" s="116"/>
      <c r="MYK218" s="116"/>
      <c r="MYL218" s="116"/>
      <c r="MYM218" s="116"/>
      <c r="MYN218" s="116"/>
      <c r="MYO218" s="116"/>
      <c r="MYP218" s="116"/>
      <c r="MYQ218" s="116"/>
      <c r="MYR218" s="116"/>
      <c r="MYS218" s="116"/>
      <c r="MYT218" s="116"/>
      <c r="MYU218" s="116"/>
      <c r="MYV218" s="116"/>
      <c r="MYW218" s="116"/>
      <c r="MYX218" s="116"/>
      <c r="MYY218" s="116"/>
      <c r="MYZ218" s="116"/>
      <c r="MZA218" s="116"/>
      <c r="MZB218" s="116"/>
      <c r="MZC218" s="116"/>
      <c r="MZD218" s="116"/>
      <c r="MZE218" s="116"/>
      <c r="MZF218" s="116"/>
      <c r="MZG218" s="116"/>
      <c r="MZH218" s="116"/>
      <c r="MZI218" s="116"/>
      <c r="MZJ218" s="116"/>
      <c r="MZK218" s="116"/>
      <c r="MZL218" s="116"/>
      <c r="MZM218" s="116"/>
      <c r="MZN218" s="116"/>
      <c r="MZO218" s="116"/>
      <c r="MZP218" s="116"/>
      <c r="MZQ218" s="116"/>
      <c r="MZR218" s="116"/>
      <c r="MZS218" s="116"/>
      <c r="MZT218" s="116"/>
      <c r="MZU218" s="116"/>
      <c r="MZV218" s="116"/>
      <c r="MZW218" s="116"/>
      <c r="MZX218" s="116"/>
      <c r="MZY218" s="116"/>
      <c r="MZZ218" s="116"/>
      <c r="NAA218" s="116"/>
      <c r="NAB218" s="116"/>
      <c r="NAC218" s="116"/>
      <c r="NAD218" s="116"/>
      <c r="NAE218" s="116"/>
      <c r="NAF218" s="116"/>
      <c r="NAG218" s="116"/>
      <c r="NAH218" s="116"/>
      <c r="NAI218" s="116"/>
      <c r="NAJ218" s="116"/>
      <c r="NAK218" s="116"/>
      <c r="NAL218" s="116"/>
      <c r="NAM218" s="116"/>
      <c r="NAN218" s="116"/>
      <c r="NAO218" s="116"/>
      <c r="NAP218" s="116"/>
      <c r="NAQ218" s="116"/>
      <c r="NAR218" s="116"/>
      <c r="NAS218" s="116"/>
      <c r="NAT218" s="116"/>
      <c r="NAU218" s="116"/>
      <c r="NAV218" s="116"/>
      <c r="NAW218" s="116"/>
      <c r="NAX218" s="116"/>
      <c r="NAY218" s="116"/>
      <c r="NAZ218" s="116"/>
      <c r="NBA218" s="116"/>
      <c r="NBB218" s="116"/>
      <c r="NBC218" s="116"/>
      <c r="NBD218" s="116"/>
      <c r="NBE218" s="116"/>
      <c r="NBF218" s="116"/>
      <c r="NBG218" s="116"/>
      <c r="NBH218" s="116"/>
      <c r="NBI218" s="116"/>
      <c r="NBJ218" s="116"/>
      <c r="NBK218" s="116"/>
      <c r="NBL218" s="116"/>
      <c r="NBM218" s="116"/>
      <c r="NBN218" s="116"/>
      <c r="NBO218" s="116"/>
      <c r="NBP218" s="116"/>
      <c r="NBQ218" s="116"/>
      <c r="NBR218" s="116"/>
      <c r="NBS218" s="116"/>
      <c r="NBT218" s="116"/>
      <c r="NBU218" s="116"/>
      <c r="NBV218" s="116"/>
      <c r="NBW218" s="116"/>
      <c r="NBX218" s="116"/>
      <c r="NBY218" s="116"/>
      <c r="NBZ218" s="116"/>
      <c r="NCA218" s="116"/>
      <c r="NCB218" s="116"/>
      <c r="NCC218" s="116"/>
      <c r="NCD218" s="116"/>
      <c r="NCE218" s="116"/>
      <c r="NCF218" s="116"/>
      <c r="NCG218" s="116"/>
      <c r="NCH218" s="116"/>
      <c r="NCI218" s="116"/>
      <c r="NCJ218" s="116"/>
      <c r="NCK218" s="116"/>
      <c r="NCL218" s="116"/>
      <c r="NCM218" s="116"/>
      <c r="NCN218" s="116"/>
      <c r="NCO218" s="116"/>
      <c r="NCP218" s="116"/>
      <c r="NCQ218" s="116"/>
      <c r="NCR218" s="116"/>
      <c r="NCS218" s="116"/>
      <c r="NCT218" s="116"/>
      <c r="NCU218" s="116"/>
      <c r="NCV218" s="116"/>
      <c r="NCW218" s="116"/>
      <c r="NCX218" s="116"/>
      <c r="NCY218" s="116"/>
      <c r="NCZ218" s="116"/>
      <c r="NDA218" s="116"/>
      <c r="NDB218" s="116"/>
      <c r="NDC218" s="116"/>
      <c r="NDD218" s="116"/>
      <c r="NDE218" s="116"/>
      <c r="NDF218" s="116"/>
      <c r="NDG218" s="116"/>
      <c r="NDH218" s="116"/>
      <c r="NDI218" s="116"/>
      <c r="NDJ218" s="116"/>
      <c r="NDK218" s="116"/>
      <c r="NDL218" s="116"/>
      <c r="NDM218" s="116"/>
      <c r="NDN218" s="116"/>
      <c r="NDO218" s="116"/>
      <c r="NDP218" s="116"/>
      <c r="NDQ218" s="116"/>
      <c r="NDR218" s="116"/>
      <c r="NDS218" s="116"/>
      <c r="NDT218" s="116"/>
      <c r="NDU218" s="116"/>
      <c r="NDV218" s="116"/>
      <c r="NDW218" s="116"/>
      <c r="NDX218" s="116"/>
      <c r="NDY218" s="116"/>
      <c r="NDZ218" s="116"/>
      <c r="NEA218" s="116"/>
      <c r="NEB218" s="116"/>
      <c r="NEC218" s="116"/>
      <c r="NED218" s="116"/>
      <c r="NEE218" s="116"/>
      <c r="NEF218" s="116"/>
      <c r="NEG218" s="116"/>
      <c r="NEH218" s="116"/>
      <c r="NEI218" s="116"/>
      <c r="NEJ218" s="116"/>
      <c r="NEK218" s="116"/>
      <c r="NEL218" s="116"/>
      <c r="NEM218" s="116"/>
      <c r="NEN218" s="116"/>
      <c r="NEO218" s="116"/>
      <c r="NEP218" s="116"/>
      <c r="NEQ218" s="116"/>
      <c r="NER218" s="116"/>
      <c r="NES218" s="116"/>
      <c r="NET218" s="116"/>
      <c r="NEU218" s="116"/>
      <c r="NEV218" s="116"/>
      <c r="NEW218" s="116"/>
      <c r="NEX218" s="116"/>
      <c r="NEY218" s="116"/>
      <c r="NEZ218" s="116"/>
      <c r="NFA218" s="116"/>
      <c r="NFB218" s="116"/>
      <c r="NFC218" s="116"/>
      <c r="NFD218" s="116"/>
      <c r="NFE218" s="116"/>
      <c r="NFF218" s="116"/>
      <c r="NFG218" s="116"/>
      <c r="NFH218" s="116"/>
      <c r="NFI218" s="116"/>
      <c r="NFJ218" s="116"/>
      <c r="NFK218" s="116"/>
      <c r="NFL218" s="116"/>
      <c r="NFM218" s="116"/>
      <c r="NFN218" s="116"/>
      <c r="NFO218" s="116"/>
      <c r="NFP218" s="116"/>
      <c r="NFQ218" s="116"/>
      <c r="NFR218" s="116"/>
      <c r="NFS218" s="116"/>
      <c r="NFT218" s="116"/>
      <c r="NFU218" s="116"/>
      <c r="NFV218" s="116"/>
      <c r="NFW218" s="116"/>
      <c r="NFX218" s="116"/>
      <c r="NFY218" s="116"/>
      <c r="NFZ218" s="116"/>
      <c r="NGA218" s="116"/>
      <c r="NGB218" s="116"/>
      <c r="NGC218" s="116"/>
      <c r="NGD218" s="116"/>
      <c r="NGE218" s="116"/>
      <c r="NGF218" s="116"/>
      <c r="NGG218" s="116"/>
      <c r="NGH218" s="116"/>
      <c r="NGI218" s="116"/>
      <c r="NGJ218" s="116"/>
      <c r="NGK218" s="116"/>
      <c r="NGL218" s="116"/>
      <c r="NGM218" s="116"/>
      <c r="NGN218" s="116"/>
      <c r="NGO218" s="116"/>
      <c r="NGP218" s="116"/>
      <c r="NGQ218" s="116"/>
      <c r="NGR218" s="116"/>
      <c r="NGS218" s="116"/>
      <c r="NGT218" s="116"/>
      <c r="NGU218" s="116"/>
      <c r="NGV218" s="116"/>
      <c r="NGW218" s="116"/>
      <c r="NGX218" s="116"/>
      <c r="NGY218" s="116"/>
      <c r="NGZ218" s="116"/>
      <c r="NHA218" s="116"/>
      <c r="NHB218" s="116"/>
      <c r="NHC218" s="116"/>
      <c r="NHD218" s="116"/>
      <c r="NHE218" s="116"/>
      <c r="NHF218" s="116"/>
      <c r="NHG218" s="116"/>
      <c r="NHH218" s="116"/>
      <c r="NHI218" s="116"/>
      <c r="NHJ218" s="116"/>
      <c r="NHK218" s="116"/>
      <c r="NHL218" s="116"/>
      <c r="NHM218" s="116"/>
      <c r="NHN218" s="116"/>
      <c r="NHO218" s="116"/>
      <c r="NHP218" s="116"/>
      <c r="NHQ218" s="116"/>
      <c r="NHR218" s="116"/>
      <c r="NHS218" s="116"/>
      <c r="NHT218" s="116"/>
      <c r="NHU218" s="116"/>
      <c r="NHV218" s="116"/>
      <c r="NHW218" s="116"/>
      <c r="NHX218" s="116"/>
      <c r="NHY218" s="116"/>
      <c r="NHZ218" s="116"/>
      <c r="NIA218" s="116"/>
      <c r="NIB218" s="116"/>
      <c r="NIC218" s="116"/>
      <c r="NID218" s="116"/>
      <c r="NIE218" s="116"/>
      <c r="NIF218" s="116"/>
      <c r="NIG218" s="116"/>
      <c r="NIH218" s="116"/>
      <c r="NII218" s="116"/>
      <c r="NIJ218" s="116"/>
      <c r="NIK218" s="116"/>
      <c r="NIL218" s="116"/>
      <c r="NIM218" s="116"/>
      <c r="NIN218" s="116"/>
      <c r="NIO218" s="116"/>
      <c r="NIP218" s="116"/>
      <c r="NIQ218" s="116"/>
      <c r="NIR218" s="116"/>
      <c r="NIS218" s="116"/>
      <c r="NIT218" s="116"/>
      <c r="NIU218" s="116"/>
      <c r="NIV218" s="116"/>
      <c r="NIW218" s="116"/>
      <c r="NIX218" s="116"/>
      <c r="NIY218" s="116"/>
      <c r="NIZ218" s="116"/>
      <c r="NJA218" s="116"/>
      <c r="NJB218" s="116"/>
      <c r="NJC218" s="116"/>
      <c r="NJD218" s="116"/>
      <c r="NJE218" s="116"/>
      <c r="NJF218" s="116"/>
      <c r="NJG218" s="116"/>
      <c r="NJH218" s="116"/>
      <c r="NJI218" s="116"/>
      <c r="NJJ218" s="116"/>
      <c r="NJK218" s="116"/>
      <c r="NJL218" s="116"/>
      <c r="NJM218" s="116"/>
      <c r="NJN218" s="116"/>
      <c r="NJO218" s="116"/>
      <c r="NJP218" s="116"/>
      <c r="NJQ218" s="116"/>
      <c r="NJR218" s="116"/>
      <c r="NJS218" s="116"/>
      <c r="NJT218" s="116"/>
      <c r="NJU218" s="116"/>
      <c r="NJV218" s="116"/>
      <c r="NJW218" s="116"/>
      <c r="NJX218" s="116"/>
      <c r="NJY218" s="116"/>
      <c r="NJZ218" s="116"/>
      <c r="NKA218" s="116"/>
      <c r="NKB218" s="116"/>
      <c r="NKC218" s="116"/>
      <c r="NKD218" s="116"/>
      <c r="NKE218" s="116"/>
      <c r="NKF218" s="116"/>
      <c r="NKG218" s="116"/>
      <c r="NKH218" s="116"/>
      <c r="NKI218" s="116"/>
      <c r="NKJ218" s="116"/>
      <c r="NKK218" s="116"/>
      <c r="NKL218" s="116"/>
      <c r="NKM218" s="116"/>
      <c r="NKN218" s="116"/>
      <c r="NKO218" s="116"/>
      <c r="NKP218" s="116"/>
      <c r="NKQ218" s="116"/>
      <c r="NKR218" s="116"/>
      <c r="NKS218" s="116"/>
      <c r="NKT218" s="116"/>
      <c r="NKU218" s="116"/>
      <c r="NKV218" s="116"/>
      <c r="NKW218" s="116"/>
      <c r="NKX218" s="116"/>
      <c r="NKY218" s="116"/>
      <c r="NKZ218" s="116"/>
      <c r="NLA218" s="116"/>
      <c r="NLB218" s="116"/>
      <c r="NLC218" s="116"/>
      <c r="NLD218" s="116"/>
      <c r="NLE218" s="116"/>
      <c r="NLF218" s="116"/>
      <c r="NLG218" s="116"/>
      <c r="NLH218" s="116"/>
      <c r="NLI218" s="116"/>
      <c r="NLJ218" s="116"/>
      <c r="NLK218" s="116"/>
      <c r="NLL218" s="116"/>
      <c r="NLM218" s="116"/>
      <c r="NLN218" s="116"/>
      <c r="NLO218" s="116"/>
      <c r="NLP218" s="116"/>
      <c r="NLQ218" s="116"/>
      <c r="NLR218" s="116"/>
      <c r="NLS218" s="116"/>
      <c r="NLT218" s="116"/>
      <c r="NLU218" s="116"/>
      <c r="NLV218" s="116"/>
      <c r="NLW218" s="116"/>
      <c r="NLX218" s="116"/>
      <c r="NLY218" s="116"/>
      <c r="NLZ218" s="116"/>
      <c r="NMA218" s="116"/>
      <c r="NMB218" s="116"/>
      <c r="NMC218" s="116"/>
      <c r="NMD218" s="116"/>
      <c r="NME218" s="116"/>
      <c r="NMF218" s="116"/>
      <c r="NMG218" s="116"/>
      <c r="NMH218" s="116"/>
      <c r="NMI218" s="116"/>
      <c r="NMJ218" s="116"/>
      <c r="NMK218" s="116"/>
      <c r="NML218" s="116"/>
      <c r="NMM218" s="116"/>
      <c r="NMN218" s="116"/>
      <c r="NMO218" s="116"/>
      <c r="NMP218" s="116"/>
      <c r="NMQ218" s="116"/>
      <c r="NMR218" s="116"/>
      <c r="NMS218" s="116"/>
      <c r="NMT218" s="116"/>
      <c r="NMU218" s="116"/>
      <c r="NMV218" s="116"/>
      <c r="NMW218" s="116"/>
      <c r="NMX218" s="116"/>
      <c r="NMY218" s="116"/>
      <c r="NMZ218" s="116"/>
      <c r="NNA218" s="116"/>
      <c r="NNB218" s="116"/>
      <c r="NNC218" s="116"/>
      <c r="NND218" s="116"/>
      <c r="NNE218" s="116"/>
      <c r="NNF218" s="116"/>
      <c r="NNG218" s="116"/>
      <c r="NNH218" s="116"/>
      <c r="NNI218" s="116"/>
      <c r="NNJ218" s="116"/>
      <c r="NNK218" s="116"/>
      <c r="NNL218" s="116"/>
      <c r="NNM218" s="116"/>
      <c r="NNN218" s="116"/>
      <c r="NNO218" s="116"/>
      <c r="NNP218" s="116"/>
      <c r="NNQ218" s="116"/>
      <c r="NNR218" s="116"/>
      <c r="NNS218" s="116"/>
      <c r="NNT218" s="116"/>
      <c r="NNU218" s="116"/>
      <c r="NNV218" s="116"/>
      <c r="NNW218" s="116"/>
      <c r="NNX218" s="116"/>
      <c r="NNY218" s="116"/>
      <c r="NNZ218" s="116"/>
      <c r="NOA218" s="116"/>
      <c r="NOB218" s="116"/>
      <c r="NOC218" s="116"/>
      <c r="NOD218" s="116"/>
      <c r="NOE218" s="116"/>
      <c r="NOF218" s="116"/>
      <c r="NOG218" s="116"/>
      <c r="NOH218" s="116"/>
      <c r="NOI218" s="116"/>
      <c r="NOJ218" s="116"/>
      <c r="NOK218" s="116"/>
      <c r="NOL218" s="116"/>
      <c r="NOM218" s="116"/>
      <c r="NON218" s="116"/>
      <c r="NOO218" s="116"/>
      <c r="NOP218" s="116"/>
      <c r="NOQ218" s="116"/>
      <c r="NOR218" s="116"/>
      <c r="NOS218" s="116"/>
      <c r="NOT218" s="116"/>
      <c r="NOU218" s="116"/>
      <c r="NOV218" s="116"/>
      <c r="NOW218" s="116"/>
      <c r="NOX218" s="116"/>
      <c r="NOY218" s="116"/>
      <c r="NOZ218" s="116"/>
      <c r="NPA218" s="116"/>
      <c r="NPB218" s="116"/>
      <c r="NPC218" s="116"/>
      <c r="NPD218" s="116"/>
      <c r="NPE218" s="116"/>
      <c r="NPF218" s="116"/>
      <c r="NPG218" s="116"/>
      <c r="NPH218" s="116"/>
      <c r="NPI218" s="116"/>
      <c r="NPJ218" s="116"/>
      <c r="NPK218" s="116"/>
      <c r="NPL218" s="116"/>
      <c r="NPM218" s="116"/>
      <c r="NPN218" s="116"/>
      <c r="NPO218" s="116"/>
      <c r="NPP218" s="116"/>
      <c r="NPQ218" s="116"/>
      <c r="NPR218" s="116"/>
      <c r="NPS218" s="116"/>
      <c r="NPT218" s="116"/>
      <c r="NPU218" s="116"/>
      <c r="NPV218" s="116"/>
      <c r="NPW218" s="116"/>
      <c r="NPX218" s="116"/>
      <c r="NPY218" s="116"/>
      <c r="NPZ218" s="116"/>
      <c r="NQA218" s="116"/>
      <c r="NQB218" s="116"/>
      <c r="NQC218" s="116"/>
      <c r="NQD218" s="116"/>
      <c r="NQE218" s="116"/>
      <c r="NQF218" s="116"/>
      <c r="NQG218" s="116"/>
      <c r="NQH218" s="116"/>
      <c r="NQI218" s="116"/>
      <c r="NQJ218" s="116"/>
      <c r="NQK218" s="116"/>
      <c r="NQL218" s="116"/>
      <c r="NQM218" s="116"/>
      <c r="NQN218" s="116"/>
      <c r="NQO218" s="116"/>
      <c r="NQP218" s="116"/>
      <c r="NQQ218" s="116"/>
      <c r="NQR218" s="116"/>
      <c r="NQS218" s="116"/>
      <c r="NQT218" s="116"/>
      <c r="NQU218" s="116"/>
      <c r="NQV218" s="116"/>
      <c r="NQW218" s="116"/>
      <c r="NQX218" s="116"/>
      <c r="NQY218" s="116"/>
      <c r="NQZ218" s="116"/>
      <c r="NRA218" s="116"/>
      <c r="NRB218" s="116"/>
      <c r="NRC218" s="116"/>
      <c r="NRD218" s="116"/>
      <c r="NRE218" s="116"/>
      <c r="NRF218" s="116"/>
      <c r="NRG218" s="116"/>
      <c r="NRH218" s="116"/>
      <c r="NRI218" s="116"/>
      <c r="NRJ218" s="116"/>
      <c r="NRK218" s="116"/>
      <c r="NRL218" s="116"/>
      <c r="NRM218" s="116"/>
      <c r="NRN218" s="116"/>
      <c r="NRO218" s="116"/>
      <c r="NRP218" s="116"/>
      <c r="NRQ218" s="116"/>
      <c r="NRR218" s="116"/>
      <c r="NRS218" s="116"/>
      <c r="NRT218" s="116"/>
      <c r="NRU218" s="116"/>
      <c r="NRV218" s="116"/>
      <c r="NRW218" s="116"/>
      <c r="NRX218" s="116"/>
      <c r="NRY218" s="116"/>
      <c r="NRZ218" s="116"/>
      <c r="NSA218" s="116"/>
      <c r="NSB218" s="116"/>
      <c r="NSC218" s="116"/>
      <c r="NSD218" s="116"/>
      <c r="NSE218" s="116"/>
      <c r="NSF218" s="116"/>
      <c r="NSG218" s="116"/>
      <c r="NSH218" s="116"/>
      <c r="NSI218" s="116"/>
      <c r="NSJ218" s="116"/>
      <c r="NSK218" s="116"/>
      <c r="NSL218" s="116"/>
      <c r="NSM218" s="116"/>
      <c r="NSN218" s="116"/>
      <c r="NSO218" s="116"/>
      <c r="NSP218" s="116"/>
      <c r="NSQ218" s="116"/>
      <c r="NSR218" s="116"/>
      <c r="NSS218" s="116"/>
      <c r="NST218" s="116"/>
      <c r="NSU218" s="116"/>
      <c r="NSV218" s="116"/>
      <c r="NSW218" s="116"/>
      <c r="NSX218" s="116"/>
      <c r="NSY218" s="116"/>
      <c r="NSZ218" s="116"/>
      <c r="NTA218" s="116"/>
      <c r="NTB218" s="116"/>
      <c r="NTC218" s="116"/>
      <c r="NTD218" s="116"/>
      <c r="NTE218" s="116"/>
      <c r="NTF218" s="116"/>
      <c r="NTG218" s="116"/>
      <c r="NTH218" s="116"/>
      <c r="NTI218" s="116"/>
      <c r="NTJ218" s="116"/>
      <c r="NTK218" s="116"/>
      <c r="NTL218" s="116"/>
      <c r="NTM218" s="116"/>
      <c r="NTN218" s="116"/>
      <c r="NTO218" s="116"/>
      <c r="NTP218" s="116"/>
      <c r="NTQ218" s="116"/>
      <c r="NTR218" s="116"/>
      <c r="NTS218" s="116"/>
      <c r="NTT218" s="116"/>
      <c r="NTU218" s="116"/>
      <c r="NTV218" s="116"/>
      <c r="NTW218" s="116"/>
      <c r="NTX218" s="116"/>
      <c r="NTY218" s="116"/>
      <c r="NTZ218" s="116"/>
      <c r="NUA218" s="116"/>
      <c r="NUB218" s="116"/>
      <c r="NUC218" s="116"/>
      <c r="NUD218" s="116"/>
      <c r="NUE218" s="116"/>
      <c r="NUF218" s="116"/>
      <c r="NUG218" s="116"/>
      <c r="NUH218" s="116"/>
      <c r="NUI218" s="116"/>
      <c r="NUJ218" s="116"/>
      <c r="NUK218" s="116"/>
      <c r="NUL218" s="116"/>
      <c r="NUM218" s="116"/>
      <c r="NUN218" s="116"/>
      <c r="NUO218" s="116"/>
      <c r="NUP218" s="116"/>
      <c r="NUQ218" s="116"/>
      <c r="NUR218" s="116"/>
      <c r="NUS218" s="116"/>
      <c r="NUT218" s="116"/>
      <c r="NUU218" s="116"/>
      <c r="NUV218" s="116"/>
      <c r="NUW218" s="116"/>
      <c r="NUX218" s="116"/>
      <c r="NUY218" s="116"/>
      <c r="NUZ218" s="116"/>
      <c r="NVA218" s="116"/>
      <c r="NVB218" s="116"/>
      <c r="NVC218" s="116"/>
      <c r="NVD218" s="116"/>
      <c r="NVE218" s="116"/>
      <c r="NVF218" s="116"/>
      <c r="NVG218" s="116"/>
      <c r="NVH218" s="116"/>
      <c r="NVI218" s="116"/>
      <c r="NVJ218" s="116"/>
      <c r="NVK218" s="116"/>
      <c r="NVL218" s="116"/>
      <c r="NVM218" s="116"/>
      <c r="NVN218" s="116"/>
      <c r="NVO218" s="116"/>
      <c r="NVP218" s="116"/>
      <c r="NVQ218" s="116"/>
      <c r="NVR218" s="116"/>
      <c r="NVS218" s="116"/>
      <c r="NVT218" s="116"/>
      <c r="NVU218" s="116"/>
      <c r="NVV218" s="116"/>
      <c r="NVW218" s="116"/>
      <c r="NVX218" s="116"/>
      <c r="NVY218" s="116"/>
      <c r="NVZ218" s="116"/>
      <c r="NWA218" s="116"/>
      <c r="NWB218" s="116"/>
      <c r="NWC218" s="116"/>
      <c r="NWD218" s="116"/>
      <c r="NWE218" s="116"/>
      <c r="NWF218" s="116"/>
      <c r="NWG218" s="116"/>
      <c r="NWH218" s="116"/>
      <c r="NWI218" s="116"/>
      <c r="NWJ218" s="116"/>
      <c r="NWK218" s="116"/>
      <c r="NWL218" s="116"/>
      <c r="NWM218" s="116"/>
      <c r="NWN218" s="116"/>
      <c r="NWO218" s="116"/>
      <c r="NWP218" s="116"/>
      <c r="NWQ218" s="116"/>
      <c r="NWR218" s="116"/>
      <c r="NWS218" s="116"/>
      <c r="NWT218" s="116"/>
      <c r="NWU218" s="116"/>
      <c r="NWV218" s="116"/>
      <c r="NWW218" s="116"/>
      <c r="NWX218" s="116"/>
      <c r="NWY218" s="116"/>
      <c r="NWZ218" s="116"/>
      <c r="NXA218" s="116"/>
      <c r="NXB218" s="116"/>
      <c r="NXC218" s="116"/>
      <c r="NXD218" s="116"/>
      <c r="NXE218" s="116"/>
      <c r="NXF218" s="116"/>
      <c r="NXG218" s="116"/>
      <c r="NXH218" s="116"/>
      <c r="NXI218" s="116"/>
      <c r="NXJ218" s="116"/>
      <c r="NXK218" s="116"/>
      <c r="NXL218" s="116"/>
      <c r="NXM218" s="116"/>
      <c r="NXN218" s="116"/>
      <c r="NXO218" s="116"/>
      <c r="NXP218" s="116"/>
      <c r="NXQ218" s="116"/>
      <c r="NXR218" s="116"/>
      <c r="NXS218" s="116"/>
      <c r="NXT218" s="116"/>
      <c r="NXU218" s="116"/>
      <c r="NXV218" s="116"/>
      <c r="NXW218" s="116"/>
      <c r="NXX218" s="116"/>
      <c r="NXY218" s="116"/>
      <c r="NXZ218" s="116"/>
      <c r="NYA218" s="116"/>
      <c r="NYB218" s="116"/>
      <c r="NYC218" s="116"/>
      <c r="NYD218" s="116"/>
      <c r="NYE218" s="116"/>
      <c r="NYF218" s="116"/>
      <c r="NYG218" s="116"/>
      <c r="NYH218" s="116"/>
      <c r="NYI218" s="116"/>
      <c r="NYJ218" s="116"/>
      <c r="NYK218" s="116"/>
      <c r="NYL218" s="116"/>
      <c r="NYM218" s="116"/>
      <c r="NYN218" s="116"/>
      <c r="NYO218" s="116"/>
      <c r="NYP218" s="116"/>
      <c r="NYQ218" s="116"/>
      <c r="NYR218" s="116"/>
      <c r="NYS218" s="116"/>
      <c r="NYT218" s="116"/>
      <c r="NYU218" s="116"/>
      <c r="NYV218" s="116"/>
      <c r="NYW218" s="116"/>
      <c r="NYX218" s="116"/>
      <c r="NYY218" s="116"/>
      <c r="NYZ218" s="116"/>
      <c r="NZA218" s="116"/>
      <c r="NZB218" s="116"/>
      <c r="NZC218" s="116"/>
      <c r="NZD218" s="116"/>
      <c r="NZE218" s="116"/>
      <c r="NZF218" s="116"/>
      <c r="NZG218" s="116"/>
      <c r="NZH218" s="116"/>
      <c r="NZI218" s="116"/>
      <c r="NZJ218" s="116"/>
      <c r="NZK218" s="116"/>
      <c r="NZL218" s="116"/>
      <c r="NZM218" s="116"/>
      <c r="NZN218" s="116"/>
      <c r="NZO218" s="116"/>
      <c r="NZP218" s="116"/>
      <c r="NZQ218" s="116"/>
      <c r="NZR218" s="116"/>
      <c r="NZS218" s="116"/>
      <c r="NZT218" s="116"/>
      <c r="NZU218" s="116"/>
      <c r="NZV218" s="116"/>
      <c r="NZW218" s="116"/>
      <c r="NZX218" s="116"/>
      <c r="NZY218" s="116"/>
      <c r="NZZ218" s="116"/>
      <c r="OAA218" s="116"/>
      <c r="OAB218" s="116"/>
      <c r="OAC218" s="116"/>
      <c r="OAD218" s="116"/>
      <c r="OAE218" s="116"/>
      <c r="OAF218" s="116"/>
      <c r="OAG218" s="116"/>
      <c r="OAH218" s="116"/>
      <c r="OAI218" s="116"/>
      <c r="OAJ218" s="116"/>
      <c r="OAK218" s="116"/>
      <c r="OAL218" s="116"/>
      <c r="OAM218" s="116"/>
      <c r="OAN218" s="116"/>
      <c r="OAO218" s="116"/>
      <c r="OAP218" s="116"/>
      <c r="OAQ218" s="116"/>
      <c r="OAR218" s="116"/>
      <c r="OAS218" s="116"/>
      <c r="OAT218" s="116"/>
      <c r="OAU218" s="116"/>
      <c r="OAV218" s="116"/>
      <c r="OAW218" s="116"/>
      <c r="OAX218" s="116"/>
      <c r="OAY218" s="116"/>
      <c r="OAZ218" s="116"/>
      <c r="OBA218" s="116"/>
      <c r="OBB218" s="116"/>
      <c r="OBC218" s="116"/>
      <c r="OBD218" s="116"/>
      <c r="OBE218" s="116"/>
      <c r="OBF218" s="116"/>
      <c r="OBG218" s="116"/>
      <c r="OBH218" s="116"/>
      <c r="OBI218" s="116"/>
      <c r="OBJ218" s="116"/>
      <c r="OBK218" s="116"/>
      <c r="OBL218" s="116"/>
      <c r="OBM218" s="116"/>
      <c r="OBN218" s="116"/>
      <c r="OBO218" s="116"/>
      <c r="OBP218" s="116"/>
      <c r="OBQ218" s="116"/>
      <c r="OBR218" s="116"/>
      <c r="OBS218" s="116"/>
      <c r="OBT218" s="116"/>
      <c r="OBU218" s="116"/>
      <c r="OBV218" s="116"/>
      <c r="OBW218" s="116"/>
      <c r="OBX218" s="116"/>
      <c r="OBY218" s="116"/>
      <c r="OBZ218" s="116"/>
      <c r="OCA218" s="116"/>
      <c r="OCB218" s="116"/>
      <c r="OCC218" s="116"/>
      <c r="OCD218" s="116"/>
      <c r="OCE218" s="116"/>
      <c r="OCF218" s="116"/>
      <c r="OCG218" s="116"/>
      <c r="OCH218" s="116"/>
      <c r="OCI218" s="116"/>
      <c r="OCJ218" s="116"/>
      <c r="OCK218" s="116"/>
      <c r="OCL218" s="116"/>
      <c r="OCM218" s="116"/>
      <c r="OCN218" s="116"/>
      <c r="OCO218" s="116"/>
      <c r="OCP218" s="116"/>
      <c r="OCQ218" s="116"/>
      <c r="OCR218" s="116"/>
      <c r="OCS218" s="116"/>
      <c r="OCT218" s="116"/>
      <c r="OCU218" s="116"/>
      <c r="OCV218" s="116"/>
      <c r="OCW218" s="116"/>
      <c r="OCX218" s="116"/>
      <c r="OCY218" s="116"/>
      <c r="OCZ218" s="116"/>
      <c r="ODA218" s="116"/>
      <c r="ODB218" s="116"/>
      <c r="ODC218" s="116"/>
      <c r="ODD218" s="116"/>
      <c r="ODE218" s="116"/>
      <c r="ODF218" s="116"/>
      <c r="ODG218" s="116"/>
      <c r="ODH218" s="116"/>
      <c r="ODI218" s="116"/>
      <c r="ODJ218" s="116"/>
      <c r="ODK218" s="116"/>
      <c r="ODL218" s="116"/>
      <c r="ODM218" s="116"/>
      <c r="ODN218" s="116"/>
      <c r="ODO218" s="116"/>
      <c r="ODP218" s="116"/>
      <c r="ODQ218" s="116"/>
      <c r="ODR218" s="116"/>
      <c r="ODS218" s="116"/>
      <c r="ODT218" s="116"/>
      <c r="ODU218" s="116"/>
      <c r="ODV218" s="116"/>
      <c r="ODW218" s="116"/>
      <c r="ODX218" s="116"/>
      <c r="ODY218" s="116"/>
      <c r="ODZ218" s="116"/>
      <c r="OEA218" s="116"/>
      <c r="OEB218" s="116"/>
      <c r="OEC218" s="116"/>
      <c r="OED218" s="116"/>
      <c r="OEE218" s="116"/>
      <c r="OEF218" s="116"/>
      <c r="OEG218" s="116"/>
      <c r="OEH218" s="116"/>
      <c r="OEI218" s="116"/>
      <c r="OEJ218" s="116"/>
      <c r="OEK218" s="116"/>
      <c r="OEL218" s="116"/>
      <c r="OEM218" s="116"/>
      <c r="OEN218" s="116"/>
      <c r="OEO218" s="116"/>
      <c r="OEP218" s="116"/>
      <c r="OEQ218" s="116"/>
      <c r="OER218" s="116"/>
      <c r="OES218" s="116"/>
      <c r="OET218" s="116"/>
      <c r="OEU218" s="116"/>
      <c r="OEV218" s="116"/>
      <c r="OEW218" s="116"/>
      <c r="OEX218" s="116"/>
      <c r="OEY218" s="116"/>
      <c r="OEZ218" s="116"/>
      <c r="OFA218" s="116"/>
      <c r="OFB218" s="116"/>
      <c r="OFC218" s="116"/>
      <c r="OFD218" s="116"/>
      <c r="OFE218" s="116"/>
      <c r="OFF218" s="116"/>
      <c r="OFG218" s="116"/>
      <c r="OFH218" s="116"/>
      <c r="OFI218" s="116"/>
      <c r="OFJ218" s="116"/>
      <c r="OFK218" s="116"/>
      <c r="OFL218" s="116"/>
      <c r="OFM218" s="116"/>
      <c r="OFN218" s="116"/>
      <c r="OFO218" s="116"/>
      <c r="OFP218" s="116"/>
      <c r="OFQ218" s="116"/>
      <c r="OFR218" s="116"/>
      <c r="OFS218" s="116"/>
      <c r="OFT218" s="116"/>
      <c r="OFU218" s="116"/>
      <c r="OFV218" s="116"/>
      <c r="OFW218" s="116"/>
      <c r="OFX218" s="116"/>
      <c r="OFY218" s="116"/>
      <c r="OFZ218" s="116"/>
      <c r="OGA218" s="116"/>
      <c r="OGB218" s="116"/>
      <c r="OGC218" s="116"/>
      <c r="OGD218" s="116"/>
      <c r="OGE218" s="116"/>
      <c r="OGF218" s="116"/>
      <c r="OGG218" s="116"/>
      <c r="OGH218" s="116"/>
      <c r="OGI218" s="116"/>
      <c r="OGJ218" s="116"/>
      <c r="OGK218" s="116"/>
      <c r="OGL218" s="116"/>
      <c r="OGM218" s="116"/>
      <c r="OGN218" s="116"/>
      <c r="OGO218" s="116"/>
      <c r="OGP218" s="116"/>
      <c r="OGQ218" s="116"/>
      <c r="OGR218" s="116"/>
      <c r="OGS218" s="116"/>
      <c r="OGT218" s="116"/>
      <c r="OGU218" s="116"/>
      <c r="OGV218" s="116"/>
      <c r="OGW218" s="116"/>
      <c r="OGX218" s="116"/>
      <c r="OGY218" s="116"/>
      <c r="OGZ218" s="116"/>
      <c r="OHA218" s="116"/>
      <c r="OHB218" s="116"/>
      <c r="OHC218" s="116"/>
      <c r="OHD218" s="116"/>
      <c r="OHE218" s="116"/>
      <c r="OHF218" s="116"/>
      <c r="OHG218" s="116"/>
      <c r="OHH218" s="116"/>
      <c r="OHI218" s="116"/>
      <c r="OHJ218" s="116"/>
      <c r="OHK218" s="116"/>
      <c r="OHL218" s="116"/>
      <c r="OHM218" s="116"/>
      <c r="OHN218" s="116"/>
      <c r="OHO218" s="116"/>
      <c r="OHP218" s="116"/>
      <c r="OHQ218" s="116"/>
      <c r="OHR218" s="116"/>
      <c r="OHS218" s="116"/>
      <c r="OHT218" s="116"/>
      <c r="OHU218" s="116"/>
      <c r="OHV218" s="116"/>
      <c r="OHW218" s="116"/>
      <c r="OHX218" s="116"/>
      <c r="OHY218" s="116"/>
      <c r="OHZ218" s="116"/>
      <c r="OIA218" s="116"/>
      <c r="OIB218" s="116"/>
      <c r="OIC218" s="116"/>
      <c r="OID218" s="116"/>
      <c r="OIE218" s="116"/>
      <c r="OIF218" s="116"/>
      <c r="OIG218" s="116"/>
      <c r="OIH218" s="116"/>
      <c r="OII218" s="116"/>
      <c r="OIJ218" s="116"/>
      <c r="OIK218" s="116"/>
      <c r="OIL218" s="116"/>
      <c r="OIM218" s="116"/>
      <c r="OIN218" s="116"/>
      <c r="OIO218" s="116"/>
      <c r="OIP218" s="116"/>
      <c r="OIQ218" s="116"/>
      <c r="OIR218" s="116"/>
      <c r="OIS218" s="116"/>
      <c r="OIT218" s="116"/>
      <c r="OIU218" s="116"/>
      <c r="OIV218" s="116"/>
      <c r="OIW218" s="116"/>
      <c r="OIX218" s="116"/>
      <c r="OIY218" s="116"/>
      <c r="OIZ218" s="116"/>
      <c r="OJA218" s="116"/>
      <c r="OJB218" s="116"/>
      <c r="OJC218" s="116"/>
      <c r="OJD218" s="116"/>
      <c r="OJE218" s="116"/>
      <c r="OJF218" s="116"/>
      <c r="OJG218" s="116"/>
      <c r="OJH218" s="116"/>
      <c r="OJI218" s="116"/>
      <c r="OJJ218" s="116"/>
      <c r="OJK218" s="116"/>
      <c r="OJL218" s="116"/>
      <c r="OJM218" s="116"/>
      <c r="OJN218" s="116"/>
      <c r="OJO218" s="116"/>
      <c r="OJP218" s="116"/>
      <c r="OJQ218" s="116"/>
      <c r="OJR218" s="116"/>
      <c r="OJS218" s="116"/>
      <c r="OJT218" s="116"/>
      <c r="OJU218" s="116"/>
      <c r="OJV218" s="116"/>
      <c r="OJW218" s="116"/>
      <c r="OJX218" s="116"/>
      <c r="OJY218" s="116"/>
      <c r="OJZ218" s="116"/>
      <c r="OKA218" s="116"/>
      <c r="OKB218" s="116"/>
      <c r="OKC218" s="116"/>
      <c r="OKD218" s="116"/>
      <c r="OKE218" s="116"/>
      <c r="OKF218" s="116"/>
      <c r="OKG218" s="116"/>
      <c r="OKH218" s="116"/>
      <c r="OKI218" s="116"/>
      <c r="OKJ218" s="116"/>
      <c r="OKK218" s="116"/>
      <c r="OKL218" s="116"/>
      <c r="OKM218" s="116"/>
      <c r="OKN218" s="116"/>
      <c r="OKO218" s="116"/>
      <c r="OKP218" s="116"/>
      <c r="OKQ218" s="116"/>
      <c r="OKR218" s="116"/>
      <c r="OKS218" s="116"/>
      <c r="OKT218" s="116"/>
      <c r="OKU218" s="116"/>
      <c r="OKV218" s="116"/>
      <c r="OKW218" s="116"/>
      <c r="OKX218" s="116"/>
      <c r="OKY218" s="116"/>
      <c r="OKZ218" s="116"/>
      <c r="OLA218" s="116"/>
      <c r="OLB218" s="116"/>
      <c r="OLC218" s="116"/>
      <c r="OLD218" s="116"/>
      <c r="OLE218" s="116"/>
      <c r="OLF218" s="116"/>
      <c r="OLG218" s="116"/>
      <c r="OLH218" s="116"/>
      <c r="OLI218" s="116"/>
      <c r="OLJ218" s="116"/>
      <c r="OLK218" s="116"/>
      <c r="OLL218" s="116"/>
      <c r="OLM218" s="116"/>
      <c r="OLN218" s="116"/>
      <c r="OLO218" s="116"/>
      <c r="OLP218" s="116"/>
      <c r="OLQ218" s="116"/>
      <c r="OLR218" s="116"/>
      <c r="OLS218" s="116"/>
      <c r="OLT218" s="116"/>
      <c r="OLU218" s="116"/>
      <c r="OLV218" s="116"/>
      <c r="OLW218" s="116"/>
      <c r="OLX218" s="116"/>
      <c r="OLY218" s="116"/>
      <c r="OLZ218" s="116"/>
      <c r="OMA218" s="116"/>
      <c r="OMB218" s="116"/>
      <c r="OMC218" s="116"/>
      <c r="OMD218" s="116"/>
      <c r="OME218" s="116"/>
      <c r="OMF218" s="116"/>
      <c r="OMG218" s="116"/>
      <c r="OMH218" s="116"/>
      <c r="OMI218" s="116"/>
      <c r="OMJ218" s="116"/>
      <c r="OMK218" s="116"/>
      <c r="OML218" s="116"/>
      <c r="OMM218" s="116"/>
      <c r="OMN218" s="116"/>
      <c r="OMO218" s="116"/>
      <c r="OMP218" s="116"/>
      <c r="OMQ218" s="116"/>
      <c r="OMR218" s="116"/>
      <c r="OMS218" s="116"/>
      <c r="OMT218" s="116"/>
      <c r="OMU218" s="116"/>
      <c r="OMV218" s="116"/>
      <c r="OMW218" s="116"/>
      <c r="OMX218" s="116"/>
      <c r="OMY218" s="116"/>
      <c r="OMZ218" s="116"/>
      <c r="ONA218" s="116"/>
      <c r="ONB218" s="116"/>
      <c r="ONC218" s="116"/>
      <c r="OND218" s="116"/>
      <c r="ONE218" s="116"/>
      <c r="ONF218" s="116"/>
      <c r="ONG218" s="116"/>
      <c r="ONH218" s="116"/>
      <c r="ONI218" s="116"/>
      <c r="ONJ218" s="116"/>
      <c r="ONK218" s="116"/>
      <c r="ONL218" s="116"/>
      <c r="ONM218" s="116"/>
      <c r="ONN218" s="116"/>
      <c r="ONO218" s="116"/>
      <c r="ONP218" s="116"/>
      <c r="ONQ218" s="116"/>
      <c r="ONR218" s="116"/>
      <c r="ONS218" s="116"/>
      <c r="ONT218" s="116"/>
      <c r="ONU218" s="116"/>
      <c r="ONV218" s="116"/>
      <c r="ONW218" s="116"/>
      <c r="ONX218" s="116"/>
      <c r="ONY218" s="116"/>
      <c r="ONZ218" s="116"/>
      <c r="OOA218" s="116"/>
      <c r="OOB218" s="116"/>
      <c r="OOC218" s="116"/>
      <c r="OOD218" s="116"/>
      <c r="OOE218" s="116"/>
      <c r="OOF218" s="116"/>
      <c r="OOG218" s="116"/>
      <c r="OOH218" s="116"/>
      <c r="OOI218" s="116"/>
      <c r="OOJ218" s="116"/>
      <c r="OOK218" s="116"/>
      <c r="OOL218" s="116"/>
      <c r="OOM218" s="116"/>
      <c r="OON218" s="116"/>
      <c r="OOO218" s="116"/>
      <c r="OOP218" s="116"/>
      <c r="OOQ218" s="116"/>
      <c r="OOR218" s="116"/>
      <c r="OOS218" s="116"/>
      <c r="OOT218" s="116"/>
      <c r="OOU218" s="116"/>
      <c r="OOV218" s="116"/>
      <c r="OOW218" s="116"/>
      <c r="OOX218" s="116"/>
      <c r="OOY218" s="116"/>
      <c r="OOZ218" s="116"/>
      <c r="OPA218" s="116"/>
      <c r="OPB218" s="116"/>
      <c r="OPC218" s="116"/>
      <c r="OPD218" s="116"/>
      <c r="OPE218" s="116"/>
      <c r="OPF218" s="116"/>
      <c r="OPG218" s="116"/>
      <c r="OPH218" s="116"/>
      <c r="OPI218" s="116"/>
      <c r="OPJ218" s="116"/>
      <c r="OPK218" s="116"/>
      <c r="OPL218" s="116"/>
      <c r="OPM218" s="116"/>
      <c r="OPN218" s="116"/>
      <c r="OPO218" s="116"/>
      <c r="OPP218" s="116"/>
      <c r="OPQ218" s="116"/>
      <c r="OPR218" s="116"/>
      <c r="OPS218" s="116"/>
      <c r="OPT218" s="116"/>
      <c r="OPU218" s="116"/>
      <c r="OPV218" s="116"/>
      <c r="OPW218" s="116"/>
      <c r="OPX218" s="116"/>
      <c r="OPY218" s="116"/>
      <c r="OPZ218" s="116"/>
      <c r="OQA218" s="116"/>
      <c r="OQB218" s="116"/>
      <c r="OQC218" s="116"/>
      <c r="OQD218" s="116"/>
      <c r="OQE218" s="116"/>
      <c r="OQF218" s="116"/>
      <c r="OQG218" s="116"/>
      <c r="OQH218" s="116"/>
      <c r="OQI218" s="116"/>
      <c r="OQJ218" s="116"/>
      <c r="OQK218" s="116"/>
      <c r="OQL218" s="116"/>
      <c r="OQM218" s="116"/>
      <c r="OQN218" s="116"/>
      <c r="OQO218" s="116"/>
      <c r="OQP218" s="116"/>
      <c r="OQQ218" s="116"/>
      <c r="OQR218" s="116"/>
      <c r="OQS218" s="116"/>
      <c r="OQT218" s="116"/>
      <c r="OQU218" s="116"/>
      <c r="OQV218" s="116"/>
      <c r="OQW218" s="116"/>
      <c r="OQX218" s="116"/>
      <c r="OQY218" s="116"/>
      <c r="OQZ218" s="116"/>
      <c r="ORA218" s="116"/>
      <c r="ORB218" s="116"/>
      <c r="ORC218" s="116"/>
      <c r="ORD218" s="116"/>
      <c r="ORE218" s="116"/>
      <c r="ORF218" s="116"/>
      <c r="ORG218" s="116"/>
      <c r="ORH218" s="116"/>
      <c r="ORI218" s="116"/>
      <c r="ORJ218" s="116"/>
      <c r="ORK218" s="116"/>
      <c r="ORL218" s="116"/>
      <c r="ORM218" s="116"/>
      <c r="ORN218" s="116"/>
      <c r="ORO218" s="116"/>
      <c r="ORP218" s="116"/>
      <c r="ORQ218" s="116"/>
      <c r="ORR218" s="116"/>
      <c r="ORS218" s="116"/>
      <c r="ORT218" s="116"/>
      <c r="ORU218" s="116"/>
      <c r="ORV218" s="116"/>
      <c r="ORW218" s="116"/>
      <c r="ORX218" s="116"/>
      <c r="ORY218" s="116"/>
      <c r="ORZ218" s="116"/>
      <c r="OSA218" s="116"/>
      <c r="OSB218" s="116"/>
      <c r="OSC218" s="116"/>
      <c r="OSD218" s="116"/>
      <c r="OSE218" s="116"/>
      <c r="OSF218" s="116"/>
      <c r="OSG218" s="116"/>
      <c r="OSH218" s="116"/>
      <c r="OSI218" s="116"/>
      <c r="OSJ218" s="116"/>
      <c r="OSK218" s="116"/>
      <c r="OSL218" s="116"/>
      <c r="OSM218" s="116"/>
      <c r="OSN218" s="116"/>
      <c r="OSO218" s="116"/>
      <c r="OSP218" s="116"/>
      <c r="OSQ218" s="116"/>
      <c r="OSR218" s="116"/>
      <c r="OSS218" s="116"/>
      <c r="OST218" s="116"/>
      <c r="OSU218" s="116"/>
      <c r="OSV218" s="116"/>
      <c r="OSW218" s="116"/>
      <c r="OSX218" s="116"/>
      <c r="OSY218" s="116"/>
      <c r="OSZ218" s="116"/>
      <c r="OTA218" s="116"/>
      <c r="OTB218" s="116"/>
      <c r="OTC218" s="116"/>
      <c r="OTD218" s="116"/>
      <c r="OTE218" s="116"/>
      <c r="OTF218" s="116"/>
      <c r="OTG218" s="116"/>
      <c r="OTH218" s="116"/>
      <c r="OTI218" s="116"/>
      <c r="OTJ218" s="116"/>
      <c r="OTK218" s="116"/>
      <c r="OTL218" s="116"/>
      <c r="OTM218" s="116"/>
      <c r="OTN218" s="116"/>
      <c r="OTO218" s="116"/>
      <c r="OTP218" s="116"/>
      <c r="OTQ218" s="116"/>
      <c r="OTR218" s="116"/>
      <c r="OTS218" s="116"/>
      <c r="OTT218" s="116"/>
      <c r="OTU218" s="116"/>
      <c r="OTV218" s="116"/>
      <c r="OTW218" s="116"/>
      <c r="OTX218" s="116"/>
      <c r="OTY218" s="116"/>
      <c r="OTZ218" s="116"/>
      <c r="OUA218" s="116"/>
      <c r="OUB218" s="116"/>
      <c r="OUC218" s="116"/>
      <c r="OUD218" s="116"/>
      <c r="OUE218" s="116"/>
      <c r="OUF218" s="116"/>
      <c r="OUG218" s="116"/>
      <c r="OUH218" s="116"/>
      <c r="OUI218" s="116"/>
      <c r="OUJ218" s="116"/>
      <c r="OUK218" s="116"/>
      <c r="OUL218" s="116"/>
      <c r="OUM218" s="116"/>
      <c r="OUN218" s="116"/>
      <c r="OUO218" s="116"/>
      <c r="OUP218" s="116"/>
      <c r="OUQ218" s="116"/>
      <c r="OUR218" s="116"/>
      <c r="OUS218" s="116"/>
      <c r="OUT218" s="116"/>
      <c r="OUU218" s="116"/>
      <c r="OUV218" s="116"/>
      <c r="OUW218" s="116"/>
      <c r="OUX218" s="116"/>
      <c r="OUY218" s="116"/>
      <c r="OUZ218" s="116"/>
      <c r="OVA218" s="116"/>
      <c r="OVB218" s="116"/>
      <c r="OVC218" s="116"/>
      <c r="OVD218" s="116"/>
      <c r="OVE218" s="116"/>
      <c r="OVF218" s="116"/>
      <c r="OVG218" s="116"/>
      <c r="OVH218" s="116"/>
      <c r="OVI218" s="116"/>
      <c r="OVJ218" s="116"/>
      <c r="OVK218" s="116"/>
      <c r="OVL218" s="116"/>
      <c r="OVM218" s="116"/>
      <c r="OVN218" s="116"/>
      <c r="OVO218" s="116"/>
      <c r="OVP218" s="116"/>
      <c r="OVQ218" s="116"/>
      <c r="OVR218" s="116"/>
      <c r="OVS218" s="116"/>
      <c r="OVT218" s="116"/>
      <c r="OVU218" s="116"/>
      <c r="OVV218" s="116"/>
      <c r="OVW218" s="116"/>
      <c r="OVX218" s="116"/>
      <c r="OVY218" s="116"/>
      <c r="OVZ218" s="116"/>
      <c r="OWA218" s="116"/>
      <c r="OWB218" s="116"/>
      <c r="OWC218" s="116"/>
      <c r="OWD218" s="116"/>
      <c r="OWE218" s="116"/>
      <c r="OWF218" s="116"/>
      <c r="OWG218" s="116"/>
      <c r="OWH218" s="116"/>
      <c r="OWI218" s="116"/>
      <c r="OWJ218" s="116"/>
      <c r="OWK218" s="116"/>
      <c r="OWL218" s="116"/>
      <c r="OWM218" s="116"/>
      <c r="OWN218" s="116"/>
      <c r="OWO218" s="116"/>
      <c r="OWP218" s="116"/>
      <c r="OWQ218" s="116"/>
      <c r="OWR218" s="116"/>
      <c r="OWS218" s="116"/>
      <c r="OWT218" s="116"/>
      <c r="OWU218" s="116"/>
      <c r="OWV218" s="116"/>
      <c r="OWW218" s="116"/>
      <c r="OWX218" s="116"/>
      <c r="OWY218" s="116"/>
      <c r="OWZ218" s="116"/>
      <c r="OXA218" s="116"/>
      <c r="OXB218" s="116"/>
      <c r="OXC218" s="116"/>
      <c r="OXD218" s="116"/>
      <c r="OXE218" s="116"/>
      <c r="OXF218" s="116"/>
      <c r="OXG218" s="116"/>
      <c r="OXH218" s="116"/>
      <c r="OXI218" s="116"/>
      <c r="OXJ218" s="116"/>
      <c r="OXK218" s="116"/>
      <c r="OXL218" s="116"/>
      <c r="OXM218" s="116"/>
      <c r="OXN218" s="116"/>
      <c r="OXO218" s="116"/>
      <c r="OXP218" s="116"/>
      <c r="OXQ218" s="116"/>
      <c r="OXR218" s="116"/>
      <c r="OXS218" s="116"/>
      <c r="OXT218" s="116"/>
      <c r="OXU218" s="116"/>
      <c r="OXV218" s="116"/>
      <c r="OXW218" s="116"/>
      <c r="OXX218" s="116"/>
      <c r="OXY218" s="116"/>
      <c r="OXZ218" s="116"/>
      <c r="OYA218" s="116"/>
      <c r="OYB218" s="116"/>
      <c r="OYC218" s="116"/>
      <c r="OYD218" s="116"/>
      <c r="OYE218" s="116"/>
      <c r="OYF218" s="116"/>
      <c r="OYG218" s="116"/>
      <c r="OYH218" s="116"/>
      <c r="OYI218" s="116"/>
      <c r="OYJ218" s="116"/>
      <c r="OYK218" s="116"/>
      <c r="OYL218" s="116"/>
      <c r="OYM218" s="116"/>
      <c r="OYN218" s="116"/>
      <c r="OYO218" s="116"/>
      <c r="OYP218" s="116"/>
      <c r="OYQ218" s="116"/>
      <c r="OYR218" s="116"/>
      <c r="OYS218" s="116"/>
      <c r="OYT218" s="116"/>
      <c r="OYU218" s="116"/>
      <c r="OYV218" s="116"/>
      <c r="OYW218" s="116"/>
      <c r="OYX218" s="116"/>
      <c r="OYY218" s="116"/>
      <c r="OYZ218" s="116"/>
      <c r="OZA218" s="116"/>
      <c r="OZB218" s="116"/>
      <c r="OZC218" s="116"/>
      <c r="OZD218" s="116"/>
      <c r="OZE218" s="116"/>
      <c r="OZF218" s="116"/>
      <c r="OZG218" s="116"/>
      <c r="OZH218" s="116"/>
      <c r="OZI218" s="116"/>
      <c r="OZJ218" s="116"/>
      <c r="OZK218" s="116"/>
      <c r="OZL218" s="116"/>
      <c r="OZM218" s="116"/>
      <c r="OZN218" s="116"/>
      <c r="OZO218" s="116"/>
      <c r="OZP218" s="116"/>
      <c r="OZQ218" s="116"/>
      <c r="OZR218" s="116"/>
      <c r="OZS218" s="116"/>
      <c r="OZT218" s="116"/>
      <c r="OZU218" s="116"/>
      <c r="OZV218" s="116"/>
      <c r="OZW218" s="116"/>
      <c r="OZX218" s="116"/>
      <c r="OZY218" s="116"/>
      <c r="OZZ218" s="116"/>
      <c r="PAA218" s="116"/>
      <c r="PAB218" s="116"/>
      <c r="PAC218" s="116"/>
      <c r="PAD218" s="116"/>
      <c r="PAE218" s="116"/>
      <c r="PAF218" s="116"/>
      <c r="PAG218" s="116"/>
      <c r="PAH218" s="116"/>
      <c r="PAI218" s="116"/>
      <c r="PAJ218" s="116"/>
      <c r="PAK218" s="116"/>
      <c r="PAL218" s="116"/>
      <c r="PAM218" s="116"/>
      <c r="PAN218" s="116"/>
      <c r="PAO218" s="116"/>
      <c r="PAP218" s="116"/>
      <c r="PAQ218" s="116"/>
      <c r="PAR218" s="116"/>
      <c r="PAS218" s="116"/>
      <c r="PAT218" s="116"/>
      <c r="PAU218" s="116"/>
      <c r="PAV218" s="116"/>
      <c r="PAW218" s="116"/>
      <c r="PAX218" s="116"/>
      <c r="PAY218" s="116"/>
      <c r="PAZ218" s="116"/>
      <c r="PBA218" s="116"/>
      <c r="PBB218" s="116"/>
      <c r="PBC218" s="116"/>
      <c r="PBD218" s="116"/>
      <c r="PBE218" s="116"/>
      <c r="PBF218" s="116"/>
      <c r="PBG218" s="116"/>
      <c r="PBH218" s="116"/>
      <c r="PBI218" s="116"/>
      <c r="PBJ218" s="116"/>
      <c r="PBK218" s="116"/>
      <c r="PBL218" s="116"/>
      <c r="PBM218" s="116"/>
      <c r="PBN218" s="116"/>
      <c r="PBO218" s="116"/>
      <c r="PBP218" s="116"/>
      <c r="PBQ218" s="116"/>
      <c r="PBR218" s="116"/>
      <c r="PBS218" s="116"/>
      <c r="PBT218" s="116"/>
      <c r="PBU218" s="116"/>
      <c r="PBV218" s="116"/>
      <c r="PBW218" s="116"/>
      <c r="PBX218" s="116"/>
      <c r="PBY218" s="116"/>
      <c r="PBZ218" s="116"/>
      <c r="PCA218" s="116"/>
      <c r="PCB218" s="116"/>
      <c r="PCC218" s="116"/>
      <c r="PCD218" s="116"/>
      <c r="PCE218" s="116"/>
      <c r="PCF218" s="116"/>
      <c r="PCG218" s="116"/>
      <c r="PCH218" s="116"/>
      <c r="PCI218" s="116"/>
      <c r="PCJ218" s="116"/>
      <c r="PCK218" s="116"/>
      <c r="PCL218" s="116"/>
      <c r="PCM218" s="116"/>
      <c r="PCN218" s="116"/>
      <c r="PCO218" s="116"/>
      <c r="PCP218" s="116"/>
      <c r="PCQ218" s="116"/>
      <c r="PCR218" s="116"/>
      <c r="PCS218" s="116"/>
      <c r="PCT218" s="116"/>
      <c r="PCU218" s="116"/>
      <c r="PCV218" s="116"/>
      <c r="PCW218" s="116"/>
      <c r="PCX218" s="116"/>
      <c r="PCY218" s="116"/>
      <c r="PCZ218" s="116"/>
      <c r="PDA218" s="116"/>
      <c r="PDB218" s="116"/>
      <c r="PDC218" s="116"/>
      <c r="PDD218" s="116"/>
      <c r="PDE218" s="116"/>
      <c r="PDF218" s="116"/>
      <c r="PDG218" s="116"/>
      <c r="PDH218" s="116"/>
      <c r="PDI218" s="116"/>
      <c r="PDJ218" s="116"/>
      <c r="PDK218" s="116"/>
      <c r="PDL218" s="116"/>
      <c r="PDM218" s="116"/>
      <c r="PDN218" s="116"/>
      <c r="PDO218" s="116"/>
      <c r="PDP218" s="116"/>
      <c r="PDQ218" s="116"/>
      <c r="PDR218" s="116"/>
      <c r="PDS218" s="116"/>
      <c r="PDT218" s="116"/>
      <c r="PDU218" s="116"/>
      <c r="PDV218" s="116"/>
      <c r="PDW218" s="116"/>
      <c r="PDX218" s="116"/>
      <c r="PDY218" s="116"/>
      <c r="PDZ218" s="116"/>
      <c r="PEA218" s="116"/>
      <c r="PEB218" s="116"/>
      <c r="PEC218" s="116"/>
      <c r="PED218" s="116"/>
      <c r="PEE218" s="116"/>
      <c r="PEF218" s="116"/>
      <c r="PEG218" s="116"/>
      <c r="PEH218" s="116"/>
      <c r="PEI218" s="116"/>
      <c r="PEJ218" s="116"/>
      <c r="PEK218" s="116"/>
      <c r="PEL218" s="116"/>
      <c r="PEM218" s="116"/>
      <c r="PEN218" s="116"/>
      <c r="PEO218" s="116"/>
      <c r="PEP218" s="116"/>
      <c r="PEQ218" s="116"/>
      <c r="PER218" s="116"/>
      <c r="PES218" s="116"/>
      <c r="PET218" s="116"/>
      <c r="PEU218" s="116"/>
      <c r="PEV218" s="116"/>
      <c r="PEW218" s="116"/>
      <c r="PEX218" s="116"/>
      <c r="PEY218" s="116"/>
      <c r="PEZ218" s="116"/>
      <c r="PFA218" s="116"/>
      <c r="PFB218" s="116"/>
      <c r="PFC218" s="116"/>
      <c r="PFD218" s="116"/>
      <c r="PFE218" s="116"/>
      <c r="PFF218" s="116"/>
      <c r="PFG218" s="116"/>
      <c r="PFH218" s="116"/>
      <c r="PFI218" s="116"/>
      <c r="PFJ218" s="116"/>
      <c r="PFK218" s="116"/>
      <c r="PFL218" s="116"/>
      <c r="PFM218" s="116"/>
      <c r="PFN218" s="116"/>
      <c r="PFO218" s="116"/>
      <c r="PFP218" s="116"/>
      <c r="PFQ218" s="116"/>
      <c r="PFR218" s="116"/>
      <c r="PFS218" s="116"/>
      <c r="PFT218" s="116"/>
      <c r="PFU218" s="116"/>
      <c r="PFV218" s="116"/>
      <c r="PFW218" s="116"/>
      <c r="PFX218" s="116"/>
      <c r="PFY218" s="116"/>
      <c r="PFZ218" s="116"/>
      <c r="PGA218" s="116"/>
      <c r="PGB218" s="116"/>
      <c r="PGC218" s="116"/>
      <c r="PGD218" s="116"/>
      <c r="PGE218" s="116"/>
      <c r="PGF218" s="116"/>
      <c r="PGG218" s="116"/>
      <c r="PGH218" s="116"/>
      <c r="PGI218" s="116"/>
      <c r="PGJ218" s="116"/>
      <c r="PGK218" s="116"/>
      <c r="PGL218" s="116"/>
      <c r="PGM218" s="116"/>
      <c r="PGN218" s="116"/>
      <c r="PGO218" s="116"/>
      <c r="PGP218" s="116"/>
      <c r="PGQ218" s="116"/>
      <c r="PGR218" s="116"/>
      <c r="PGS218" s="116"/>
      <c r="PGT218" s="116"/>
      <c r="PGU218" s="116"/>
      <c r="PGV218" s="116"/>
      <c r="PGW218" s="116"/>
      <c r="PGX218" s="116"/>
      <c r="PGY218" s="116"/>
      <c r="PGZ218" s="116"/>
      <c r="PHA218" s="116"/>
      <c r="PHB218" s="116"/>
      <c r="PHC218" s="116"/>
      <c r="PHD218" s="116"/>
      <c r="PHE218" s="116"/>
      <c r="PHF218" s="116"/>
      <c r="PHG218" s="116"/>
      <c r="PHH218" s="116"/>
      <c r="PHI218" s="116"/>
      <c r="PHJ218" s="116"/>
      <c r="PHK218" s="116"/>
      <c r="PHL218" s="116"/>
      <c r="PHM218" s="116"/>
      <c r="PHN218" s="116"/>
      <c r="PHO218" s="116"/>
      <c r="PHP218" s="116"/>
      <c r="PHQ218" s="116"/>
      <c r="PHR218" s="116"/>
      <c r="PHS218" s="116"/>
      <c r="PHT218" s="116"/>
      <c r="PHU218" s="116"/>
      <c r="PHV218" s="116"/>
      <c r="PHW218" s="116"/>
      <c r="PHX218" s="116"/>
      <c r="PHY218" s="116"/>
      <c r="PHZ218" s="116"/>
      <c r="PIA218" s="116"/>
      <c r="PIB218" s="116"/>
      <c r="PIC218" s="116"/>
      <c r="PID218" s="116"/>
      <c r="PIE218" s="116"/>
      <c r="PIF218" s="116"/>
      <c r="PIG218" s="116"/>
      <c r="PIH218" s="116"/>
      <c r="PII218" s="116"/>
      <c r="PIJ218" s="116"/>
      <c r="PIK218" s="116"/>
      <c r="PIL218" s="116"/>
      <c r="PIM218" s="116"/>
      <c r="PIN218" s="116"/>
      <c r="PIO218" s="116"/>
      <c r="PIP218" s="116"/>
      <c r="PIQ218" s="116"/>
      <c r="PIR218" s="116"/>
      <c r="PIS218" s="116"/>
      <c r="PIT218" s="116"/>
      <c r="PIU218" s="116"/>
      <c r="PIV218" s="116"/>
      <c r="PIW218" s="116"/>
      <c r="PIX218" s="116"/>
      <c r="PIY218" s="116"/>
      <c r="PIZ218" s="116"/>
      <c r="PJA218" s="116"/>
      <c r="PJB218" s="116"/>
      <c r="PJC218" s="116"/>
      <c r="PJD218" s="116"/>
      <c r="PJE218" s="116"/>
      <c r="PJF218" s="116"/>
      <c r="PJG218" s="116"/>
      <c r="PJH218" s="116"/>
      <c r="PJI218" s="116"/>
      <c r="PJJ218" s="116"/>
      <c r="PJK218" s="116"/>
      <c r="PJL218" s="116"/>
      <c r="PJM218" s="116"/>
      <c r="PJN218" s="116"/>
      <c r="PJO218" s="116"/>
      <c r="PJP218" s="116"/>
      <c r="PJQ218" s="116"/>
      <c r="PJR218" s="116"/>
      <c r="PJS218" s="116"/>
      <c r="PJT218" s="116"/>
      <c r="PJU218" s="116"/>
      <c r="PJV218" s="116"/>
      <c r="PJW218" s="116"/>
      <c r="PJX218" s="116"/>
      <c r="PJY218" s="116"/>
      <c r="PJZ218" s="116"/>
      <c r="PKA218" s="116"/>
      <c r="PKB218" s="116"/>
      <c r="PKC218" s="116"/>
      <c r="PKD218" s="116"/>
      <c r="PKE218" s="116"/>
      <c r="PKF218" s="116"/>
      <c r="PKG218" s="116"/>
      <c r="PKH218" s="116"/>
      <c r="PKI218" s="116"/>
      <c r="PKJ218" s="116"/>
      <c r="PKK218" s="116"/>
      <c r="PKL218" s="116"/>
      <c r="PKM218" s="116"/>
      <c r="PKN218" s="116"/>
      <c r="PKO218" s="116"/>
      <c r="PKP218" s="116"/>
      <c r="PKQ218" s="116"/>
      <c r="PKR218" s="116"/>
      <c r="PKS218" s="116"/>
      <c r="PKT218" s="116"/>
      <c r="PKU218" s="116"/>
      <c r="PKV218" s="116"/>
      <c r="PKW218" s="116"/>
      <c r="PKX218" s="116"/>
      <c r="PKY218" s="116"/>
      <c r="PKZ218" s="116"/>
      <c r="PLA218" s="116"/>
      <c r="PLB218" s="116"/>
      <c r="PLC218" s="116"/>
      <c r="PLD218" s="116"/>
      <c r="PLE218" s="116"/>
      <c r="PLF218" s="116"/>
      <c r="PLG218" s="116"/>
      <c r="PLH218" s="116"/>
      <c r="PLI218" s="116"/>
      <c r="PLJ218" s="116"/>
      <c r="PLK218" s="116"/>
      <c r="PLL218" s="116"/>
      <c r="PLM218" s="116"/>
      <c r="PLN218" s="116"/>
      <c r="PLO218" s="116"/>
      <c r="PLP218" s="116"/>
      <c r="PLQ218" s="116"/>
      <c r="PLR218" s="116"/>
      <c r="PLS218" s="116"/>
      <c r="PLT218" s="116"/>
      <c r="PLU218" s="116"/>
      <c r="PLV218" s="116"/>
      <c r="PLW218" s="116"/>
      <c r="PLX218" s="116"/>
      <c r="PLY218" s="116"/>
      <c r="PLZ218" s="116"/>
      <c r="PMA218" s="116"/>
      <c r="PMB218" s="116"/>
      <c r="PMC218" s="116"/>
      <c r="PMD218" s="116"/>
      <c r="PME218" s="116"/>
      <c r="PMF218" s="116"/>
      <c r="PMG218" s="116"/>
      <c r="PMH218" s="116"/>
      <c r="PMI218" s="116"/>
      <c r="PMJ218" s="116"/>
      <c r="PMK218" s="116"/>
      <c r="PML218" s="116"/>
      <c r="PMM218" s="116"/>
      <c r="PMN218" s="116"/>
      <c r="PMO218" s="116"/>
      <c r="PMP218" s="116"/>
      <c r="PMQ218" s="116"/>
      <c r="PMR218" s="116"/>
      <c r="PMS218" s="116"/>
      <c r="PMT218" s="116"/>
      <c r="PMU218" s="116"/>
      <c r="PMV218" s="116"/>
      <c r="PMW218" s="116"/>
      <c r="PMX218" s="116"/>
      <c r="PMY218" s="116"/>
      <c r="PMZ218" s="116"/>
      <c r="PNA218" s="116"/>
      <c r="PNB218" s="116"/>
      <c r="PNC218" s="116"/>
      <c r="PND218" s="116"/>
      <c r="PNE218" s="116"/>
      <c r="PNF218" s="116"/>
      <c r="PNG218" s="116"/>
      <c r="PNH218" s="116"/>
      <c r="PNI218" s="116"/>
      <c r="PNJ218" s="116"/>
      <c r="PNK218" s="116"/>
      <c r="PNL218" s="116"/>
      <c r="PNM218" s="116"/>
      <c r="PNN218" s="116"/>
      <c r="PNO218" s="116"/>
      <c r="PNP218" s="116"/>
      <c r="PNQ218" s="116"/>
      <c r="PNR218" s="116"/>
      <c r="PNS218" s="116"/>
      <c r="PNT218" s="116"/>
      <c r="PNU218" s="116"/>
      <c r="PNV218" s="116"/>
      <c r="PNW218" s="116"/>
      <c r="PNX218" s="116"/>
      <c r="PNY218" s="116"/>
      <c r="PNZ218" s="116"/>
      <c r="POA218" s="116"/>
      <c r="POB218" s="116"/>
      <c r="POC218" s="116"/>
      <c r="POD218" s="116"/>
      <c r="POE218" s="116"/>
      <c r="POF218" s="116"/>
      <c r="POG218" s="116"/>
      <c r="POH218" s="116"/>
      <c r="POI218" s="116"/>
      <c r="POJ218" s="116"/>
      <c r="POK218" s="116"/>
      <c r="POL218" s="116"/>
      <c r="POM218" s="116"/>
      <c r="PON218" s="116"/>
      <c r="POO218" s="116"/>
      <c r="POP218" s="116"/>
      <c r="POQ218" s="116"/>
      <c r="POR218" s="116"/>
      <c r="POS218" s="116"/>
      <c r="POT218" s="116"/>
      <c r="POU218" s="116"/>
      <c r="POV218" s="116"/>
      <c r="POW218" s="116"/>
      <c r="POX218" s="116"/>
      <c r="POY218" s="116"/>
      <c r="POZ218" s="116"/>
      <c r="PPA218" s="116"/>
      <c r="PPB218" s="116"/>
      <c r="PPC218" s="116"/>
      <c r="PPD218" s="116"/>
      <c r="PPE218" s="116"/>
      <c r="PPF218" s="116"/>
      <c r="PPG218" s="116"/>
      <c r="PPH218" s="116"/>
      <c r="PPI218" s="116"/>
      <c r="PPJ218" s="116"/>
      <c r="PPK218" s="116"/>
      <c r="PPL218" s="116"/>
      <c r="PPM218" s="116"/>
      <c r="PPN218" s="116"/>
      <c r="PPO218" s="116"/>
      <c r="PPP218" s="116"/>
      <c r="PPQ218" s="116"/>
      <c r="PPR218" s="116"/>
      <c r="PPS218" s="116"/>
      <c r="PPT218" s="116"/>
      <c r="PPU218" s="116"/>
      <c r="PPV218" s="116"/>
      <c r="PPW218" s="116"/>
      <c r="PPX218" s="116"/>
      <c r="PPY218" s="116"/>
      <c r="PPZ218" s="116"/>
      <c r="PQA218" s="116"/>
      <c r="PQB218" s="116"/>
      <c r="PQC218" s="116"/>
      <c r="PQD218" s="116"/>
      <c r="PQE218" s="116"/>
      <c r="PQF218" s="116"/>
      <c r="PQG218" s="116"/>
      <c r="PQH218" s="116"/>
      <c r="PQI218" s="116"/>
      <c r="PQJ218" s="116"/>
      <c r="PQK218" s="116"/>
      <c r="PQL218" s="116"/>
      <c r="PQM218" s="116"/>
      <c r="PQN218" s="116"/>
      <c r="PQO218" s="116"/>
      <c r="PQP218" s="116"/>
      <c r="PQQ218" s="116"/>
      <c r="PQR218" s="116"/>
      <c r="PQS218" s="116"/>
      <c r="PQT218" s="116"/>
      <c r="PQU218" s="116"/>
      <c r="PQV218" s="116"/>
      <c r="PQW218" s="116"/>
      <c r="PQX218" s="116"/>
      <c r="PQY218" s="116"/>
      <c r="PQZ218" s="116"/>
      <c r="PRA218" s="116"/>
      <c r="PRB218" s="116"/>
      <c r="PRC218" s="116"/>
      <c r="PRD218" s="116"/>
      <c r="PRE218" s="116"/>
      <c r="PRF218" s="116"/>
      <c r="PRG218" s="116"/>
      <c r="PRH218" s="116"/>
      <c r="PRI218" s="116"/>
      <c r="PRJ218" s="116"/>
      <c r="PRK218" s="116"/>
      <c r="PRL218" s="116"/>
      <c r="PRM218" s="116"/>
      <c r="PRN218" s="116"/>
      <c r="PRO218" s="116"/>
      <c r="PRP218" s="116"/>
      <c r="PRQ218" s="116"/>
      <c r="PRR218" s="116"/>
      <c r="PRS218" s="116"/>
      <c r="PRT218" s="116"/>
      <c r="PRU218" s="116"/>
      <c r="PRV218" s="116"/>
      <c r="PRW218" s="116"/>
      <c r="PRX218" s="116"/>
      <c r="PRY218" s="116"/>
      <c r="PRZ218" s="116"/>
      <c r="PSA218" s="116"/>
      <c r="PSB218" s="116"/>
      <c r="PSC218" s="116"/>
      <c r="PSD218" s="116"/>
      <c r="PSE218" s="116"/>
      <c r="PSF218" s="116"/>
      <c r="PSG218" s="116"/>
      <c r="PSH218" s="116"/>
      <c r="PSI218" s="116"/>
      <c r="PSJ218" s="116"/>
      <c r="PSK218" s="116"/>
      <c r="PSL218" s="116"/>
      <c r="PSM218" s="116"/>
      <c r="PSN218" s="116"/>
      <c r="PSO218" s="116"/>
      <c r="PSP218" s="116"/>
      <c r="PSQ218" s="116"/>
      <c r="PSR218" s="116"/>
      <c r="PSS218" s="116"/>
      <c r="PST218" s="116"/>
      <c r="PSU218" s="116"/>
      <c r="PSV218" s="116"/>
      <c r="PSW218" s="116"/>
      <c r="PSX218" s="116"/>
      <c r="PSY218" s="116"/>
      <c r="PSZ218" s="116"/>
      <c r="PTA218" s="116"/>
      <c r="PTB218" s="116"/>
      <c r="PTC218" s="116"/>
      <c r="PTD218" s="116"/>
      <c r="PTE218" s="116"/>
      <c r="PTF218" s="116"/>
      <c r="PTG218" s="116"/>
      <c r="PTH218" s="116"/>
      <c r="PTI218" s="116"/>
      <c r="PTJ218" s="116"/>
      <c r="PTK218" s="116"/>
      <c r="PTL218" s="116"/>
      <c r="PTM218" s="116"/>
      <c r="PTN218" s="116"/>
      <c r="PTO218" s="116"/>
      <c r="PTP218" s="116"/>
      <c r="PTQ218" s="116"/>
      <c r="PTR218" s="116"/>
      <c r="PTS218" s="116"/>
      <c r="PTT218" s="116"/>
      <c r="PTU218" s="116"/>
      <c r="PTV218" s="116"/>
      <c r="PTW218" s="116"/>
      <c r="PTX218" s="116"/>
      <c r="PTY218" s="116"/>
      <c r="PTZ218" s="116"/>
      <c r="PUA218" s="116"/>
      <c r="PUB218" s="116"/>
      <c r="PUC218" s="116"/>
      <c r="PUD218" s="116"/>
      <c r="PUE218" s="116"/>
      <c r="PUF218" s="116"/>
      <c r="PUG218" s="116"/>
      <c r="PUH218" s="116"/>
      <c r="PUI218" s="116"/>
      <c r="PUJ218" s="116"/>
      <c r="PUK218" s="116"/>
      <c r="PUL218" s="116"/>
      <c r="PUM218" s="116"/>
      <c r="PUN218" s="116"/>
      <c r="PUO218" s="116"/>
      <c r="PUP218" s="116"/>
      <c r="PUQ218" s="116"/>
      <c r="PUR218" s="116"/>
      <c r="PUS218" s="116"/>
      <c r="PUT218" s="116"/>
      <c r="PUU218" s="116"/>
      <c r="PUV218" s="116"/>
      <c r="PUW218" s="116"/>
      <c r="PUX218" s="116"/>
      <c r="PUY218" s="116"/>
      <c r="PUZ218" s="116"/>
      <c r="PVA218" s="116"/>
      <c r="PVB218" s="116"/>
      <c r="PVC218" s="116"/>
      <c r="PVD218" s="116"/>
      <c r="PVE218" s="116"/>
      <c r="PVF218" s="116"/>
      <c r="PVG218" s="116"/>
      <c r="PVH218" s="116"/>
      <c r="PVI218" s="116"/>
      <c r="PVJ218" s="116"/>
      <c r="PVK218" s="116"/>
      <c r="PVL218" s="116"/>
      <c r="PVM218" s="116"/>
      <c r="PVN218" s="116"/>
      <c r="PVO218" s="116"/>
      <c r="PVP218" s="116"/>
      <c r="PVQ218" s="116"/>
      <c r="PVR218" s="116"/>
      <c r="PVS218" s="116"/>
      <c r="PVT218" s="116"/>
      <c r="PVU218" s="116"/>
      <c r="PVV218" s="116"/>
      <c r="PVW218" s="116"/>
      <c r="PVX218" s="116"/>
      <c r="PVY218" s="116"/>
      <c r="PVZ218" s="116"/>
      <c r="PWA218" s="116"/>
      <c r="PWB218" s="116"/>
      <c r="PWC218" s="116"/>
      <c r="PWD218" s="116"/>
      <c r="PWE218" s="116"/>
      <c r="PWF218" s="116"/>
      <c r="PWG218" s="116"/>
      <c r="PWH218" s="116"/>
      <c r="PWI218" s="116"/>
      <c r="PWJ218" s="116"/>
      <c r="PWK218" s="116"/>
      <c r="PWL218" s="116"/>
      <c r="PWM218" s="116"/>
      <c r="PWN218" s="116"/>
      <c r="PWO218" s="116"/>
      <c r="PWP218" s="116"/>
      <c r="PWQ218" s="116"/>
      <c r="PWR218" s="116"/>
      <c r="PWS218" s="116"/>
      <c r="PWT218" s="116"/>
      <c r="PWU218" s="116"/>
      <c r="PWV218" s="116"/>
      <c r="PWW218" s="116"/>
      <c r="PWX218" s="116"/>
      <c r="PWY218" s="116"/>
      <c r="PWZ218" s="116"/>
      <c r="PXA218" s="116"/>
      <c r="PXB218" s="116"/>
      <c r="PXC218" s="116"/>
      <c r="PXD218" s="116"/>
      <c r="PXE218" s="116"/>
      <c r="PXF218" s="116"/>
      <c r="PXG218" s="116"/>
      <c r="PXH218" s="116"/>
      <c r="PXI218" s="116"/>
      <c r="PXJ218" s="116"/>
      <c r="PXK218" s="116"/>
      <c r="PXL218" s="116"/>
      <c r="PXM218" s="116"/>
      <c r="PXN218" s="116"/>
      <c r="PXO218" s="116"/>
      <c r="PXP218" s="116"/>
      <c r="PXQ218" s="116"/>
      <c r="PXR218" s="116"/>
      <c r="PXS218" s="116"/>
      <c r="PXT218" s="116"/>
      <c r="PXU218" s="116"/>
      <c r="PXV218" s="116"/>
      <c r="PXW218" s="116"/>
      <c r="PXX218" s="116"/>
      <c r="PXY218" s="116"/>
      <c r="PXZ218" s="116"/>
      <c r="PYA218" s="116"/>
      <c r="PYB218" s="116"/>
      <c r="PYC218" s="116"/>
      <c r="PYD218" s="116"/>
      <c r="PYE218" s="116"/>
      <c r="PYF218" s="116"/>
      <c r="PYG218" s="116"/>
      <c r="PYH218" s="116"/>
      <c r="PYI218" s="116"/>
      <c r="PYJ218" s="116"/>
      <c r="PYK218" s="116"/>
      <c r="PYL218" s="116"/>
      <c r="PYM218" s="116"/>
      <c r="PYN218" s="116"/>
      <c r="PYO218" s="116"/>
      <c r="PYP218" s="116"/>
      <c r="PYQ218" s="116"/>
      <c r="PYR218" s="116"/>
      <c r="PYS218" s="116"/>
      <c r="PYT218" s="116"/>
      <c r="PYU218" s="116"/>
      <c r="PYV218" s="116"/>
      <c r="PYW218" s="116"/>
      <c r="PYX218" s="116"/>
      <c r="PYY218" s="116"/>
      <c r="PYZ218" s="116"/>
      <c r="PZA218" s="116"/>
      <c r="PZB218" s="116"/>
      <c r="PZC218" s="116"/>
      <c r="PZD218" s="116"/>
      <c r="PZE218" s="116"/>
      <c r="PZF218" s="116"/>
      <c r="PZG218" s="116"/>
      <c r="PZH218" s="116"/>
      <c r="PZI218" s="116"/>
      <c r="PZJ218" s="116"/>
      <c r="PZK218" s="116"/>
      <c r="PZL218" s="116"/>
      <c r="PZM218" s="116"/>
      <c r="PZN218" s="116"/>
      <c r="PZO218" s="116"/>
      <c r="PZP218" s="116"/>
      <c r="PZQ218" s="116"/>
      <c r="PZR218" s="116"/>
      <c r="PZS218" s="116"/>
      <c r="PZT218" s="116"/>
      <c r="PZU218" s="116"/>
      <c r="PZV218" s="116"/>
      <c r="PZW218" s="116"/>
      <c r="PZX218" s="116"/>
      <c r="PZY218" s="116"/>
      <c r="PZZ218" s="116"/>
      <c r="QAA218" s="116"/>
      <c r="QAB218" s="116"/>
      <c r="QAC218" s="116"/>
      <c r="QAD218" s="116"/>
      <c r="QAE218" s="116"/>
      <c r="QAF218" s="116"/>
      <c r="QAG218" s="116"/>
      <c r="QAH218" s="116"/>
      <c r="QAI218" s="116"/>
      <c r="QAJ218" s="116"/>
      <c r="QAK218" s="116"/>
      <c r="QAL218" s="116"/>
      <c r="QAM218" s="116"/>
      <c r="QAN218" s="116"/>
      <c r="QAO218" s="116"/>
      <c r="QAP218" s="116"/>
      <c r="QAQ218" s="116"/>
      <c r="QAR218" s="116"/>
      <c r="QAS218" s="116"/>
      <c r="QAT218" s="116"/>
      <c r="QAU218" s="116"/>
      <c r="QAV218" s="116"/>
      <c r="QAW218" s="116"/>
      <c r="QAX218" s="116"/>
      <c r="QAY218" s="116"/>
      <c r="QAZ218" s="116"/>
      <c r="QBA218" s="116"/>
      <c r="QBB218" s="116"/>
      <c r="QBC218" s="116"/>
      <c r="QBD218" s="116"/>
      <c r="QBE218" s="116"/>
      <c r="QBF218" s="116"/>
      <c r="QBG218" s="116"/>
      <c r="QBH218" s="116"/>
      <c r="QBI218" s="116"/>
      <c r="QBJ218" s="116"/>
      <c r="QBK218" s="116"/>
      <c r="QBL218" s="116"/>
      <c r="QBM218" s="116"/>
      <c r="QBN218" s="116"/>
      <c r="QBO218" s="116"/>
      <c r="QBP218" s="116"/>
      <c r="QBQ218" s="116"/>
      <c r="QBR218" s="116"/>
      <c r="QBS218" s="116"/>
      <c r="QBT218" s="116"/>
      <c r="QBU218" s="116"/>
      <c r="QBV218" s="116"/>
      <c r="QBW218" s="116"/>
      <c r="QBX218" s="116"/>
      <c r="QBY218" s="116"/>
      <c r="QBZ218" s="116"/>
      <c r="QCA218" s="116"/>
      <c r="QCB218" s="116"/>
      <c r="QCC218" s="116"/>
      <c r="QCD218" s="116"/>
      <c r="QCE218" s="116"/>
      <c r="QCF218" s="116"/>
      <c r="QCG218" s="116"/>
      <c r="QCH218" s="116"/>
      <c r="QCI218" s="116"/>
      <c r="QCJ218" s="116"/>
      <c r="QCK218" s="116"/>
      <c r="QCL218" s="116"/>
      <c r="QCM218" s="116"/>
      <c r="QCN218" s="116"/>
      <c r="QCO218" s="116"/>
      <c r="QCP218" s="116"/>
      <c r="QCQ218" s="116"/>
      <c r="QCR218" s="116"/>
      <c r="QCS218" s="116"/>
      <c r="QCT218" s="116"/>
      <c r="QCU218" s="116"/>
      <c r="QCV218" s="116"/>
      <c r="QCW218" s="116"/>
      <c r="QCX218" s="116"/>
      <c r="QCY218" s="116"/>
      <c r="QCZ218" s="116"/>
      <c r="QDA218" s="116"/>
      <c r="QDB218" s="116"/>
      <c r="QDC218" s="116"/>
      <c r="QDD218" s="116"/>
      <c r="QDE218" s="116"/>
      <c r="QDF218" s="116"/>
      <c r="QDG218" s="116"/>
      <c r="QDH218" s="116"/>
      <c r="QDI218" s="116"/>
      <c r="QDJ218" s="116"/>
      <c r="QDK218" s="116"/>
      <c r="QDL218" s="116"/>
      <c r="QDM218" s="116"/>
      <c r="QDN218" s="116"/>
      <c r="QDO218" s="116"/>
      <c r="QDP218" s="116"/>
      <c r="QDQ218" s="116"/>
      <c r="QDR218" s="116"/>
      <c r="QDS218" s="116"/>
      <c r="QDT218" s="116"/>
      <c r="QDU218" s="116"/>
      <c r="QDV218" s="116"/>
      <c r="QDW218" s="116"/>
      <c r="QDX218" s="116"/>
      <c r="QDY218" s="116"/>
      <c r="QDZ218" s="116"/>
      <c r="QEA218" s="116"/>
      <c r="QEB218" s="116"/>
      <c r="QEC218" s="116"/>
      <c r="QED218" s="116"/>
      <c r="QEE218" s="116"/>
      <c r="QEF218" s="116"/>
      <c r="QEG218" s="116"/>
      <c r="QEH218" s="116"/>
      <c r="QEI218" s="116"/>
      <c r="QEJ218" s="116"/>
      <c r="QEK218" s="116"/>
      <c r="QEL218" s="116"/>
      <c r="QEM218" s="116"/>
      <c r="QEN218" s="116"/>
      <c r="QEO218" s="116"/>
      <c r="QEP218" s="116"/>
      <c r="QEQ218" s="116"/>
      <c r="QER218" s="116"/>
      <c r="QES218" s="116"/>
      <c r="QET218" s="116"/>
      <c r="QEU218" s="116"/>
      <c r="QEV218" s="116"/>
      <c r="QEW218" s="116"/>
      <c r="QEX218" s="116"/>
      <c r="QEY218" s="116"/>
      <c r="QEZ218" s="116"/>
      <c r="QFA218" s="116"/>
      <c r="QFB218" s="116"/>
      <c r="QFC218" s="116"/>
      <c r="QFD218" s="116"/>
      <c r="QFE218" s="116"/>
      <c r="QFF218" s="116"/>
      <c r="QFG218" s="116"/>
      <c r="QFH218" s="116"/>
      <c r="QFI218" s="116"/>
      <c r="QFJ218" s="116"/>
      <c r="QFK218" s="116"/>
      <c r="QFL218" s="116"/>
      <c r="QFM218" s="116"/>
      <c r="QFN218" s="116"/>
      <c r="QFO218" s="116"/>
      <c r="QFP218" s="116"/>
      <c r="QFQ218" s="116"/>
      <c r="QFR218" s="116"/>
      <c r="QFS218" s="116"/>
      <c r="QFT218" s="116"/>
      <c r="QFU218" s="116"/>
      <c r="QFV218" s="116"/>
      <c r="QFW218" s="116"/>
      <c r="QFX218" s="116"/>
      <c r="QFY218" s="116"/>
      <c r="QFZ218" s="116"/>
      <c r="QGA218" s="116"/>
      <c r="QGB218" s="116"/>
      <c r="QGC218" s="116"/>
      <c r="QGD218" s="116"/>
      <c r="QGE218" s="116"/>
      <c r="QGF218" s="116"/>
      <c r="QGG218" s="116"/>
      <c r="QGH218" s="116"/>
      <c r="QGI218" s="116"/>
      <c r="QGJ218" s="116"/>
      <c r="QGK218" s="116"/>
      <c r="QGL218" s="116"/>
      <c r="QGM218" s="116"/>
      <c r="QGN218" s="116"/>
      <c r="QGO218" s="116"/>
      <c r="QGP218" s="116"/>
      <c r="QGQ218" s="116"/>
      <c r="QGR218" s="116"/>
      <c r="QGS218" s="116"/>
      <c r="QGT218" s="116"/>
      <c r="QGU218" s="116"/>
      <c r="QGV218" s="116"/>
      <c r="QGW218" s="116"/>
      <c r="QGX218" s="116"/>
      <c r="QGY218" s="116"/>
      <c r="QGZ218" s="116"/>
      <c r="QHA218" s="116"/>
      <c r="QHB218" s="116"/>
      <c r="QHC218" s="116"/>
      <c r="QHD218" s="116"/>
      <c r="QHE218" s="116"/>
      <c r="QHF218" s="116"/>
      <c r="QHG218" s="116"/>
      <c r="QHH218" s="116"/>
      <c r="QHI218" s="116"/>
      <c r="QHJ218" s="116"/>
      <c r="QHK218" s="116"/>
      <c r="QHL218" s="116"/>
      <c r="QHM218" s="116"/>
      <c r="QHN218" s="116"/>
      <c r="QHO218" s="116"/>
      <c r="QHP218" s="116"/>
      <c r="QHQ218" s="116"/>
      <c r="QHR218" s="116"/>
      <c r="QHS218" s="116"/>
      <c r="QHT218" s="116"/>
      <c r="QHU218" s="116"/>
      <c r="QHV218" s="116"/>
      <c r="QHW218" s="116"/>
      <c r="QHX218" s="116"/>
      <c r="QHY218" s="116"/>
      <c r="QHZ218" s="116"/>
      <c r="QIA218" s="116"/>
      <c r="QIB218" s="116"/>
      <c r="QIC218" s="116"/>
      <c r="QID218" s="116"/>
      <c r="QIE218" s="116"/>
      <c r="QIF218" s="116"/>
      <c r="QIG218" s="116"/>
      <c r="QIH218" s="116"/>
      <c r="QII218" s="116"/>
      <c r="QIJ218" s="116"/>
      <c r="QIK218" s="116"/>
      <c r="QIL218" s="116"/>
      <c r="QIM218" s="116"/>
      <c r="QIN218" s="116"/>
      <c r="QIO218" s="116"/>
      <c r="QIP218" s="116"/>
      <c r="QIQ218" s="116"/>
      <c r="QIR218" s="116"/>
      <c r="QIS218" s="116"/>
      <c r="QIT218" s="116"/>
      <c r="QIU218" s="116"/>
      <c r="QIV218" s="116"/>
      <c r="QIW218" s="116"/>
      <c r="QIX218" s="116"/>
      <c r="QIY218" s="116"/>
      <c r="QIZ218" s="116"/>
      <c r="QJA218" s="116"/>
      <c r="QJB218" s="116"/>
      <c r="QJC218" s="116"/>
      <c r="QJD218" s="116"/>
      <c r="QJE218" s="116"/>
      <c r="QJF218" s="116"/>
      <c r="QJG218" s="116"/>
      <c r="QJH218" s="116"/>
      <c r="QJI218" s="116"/>
      <c r="QJJ218" s="116"/>
      <c r="QJK218" s="116"/>
      <c r="QJL218" s="116"/>
      <c r="QJM218" s="116"/>
      <c r="QJN218" s="116"/>
      <c r="QJO218" s="116"/>
      <c r="QJP218" s="116"/>
      <c r="QJQ218" s="116"/>
      <c r="QJR218" s="116"/>
      <c r="QJS218" s="116"/>
      <c r="QJT218" s="116"/>
      <c r="QJU218" s="116"/>
      <c r="QJV218" s="116"/>
      <c r="QJW218" s="116"/>
      <c r="QJX218" s="116"/>
      <c r="QJY218" s="116"/>
      <c r="QJZ218" s="116"/>
      <c r="QKA218" s="116"/>
      <c r="QKB218" s="116"/>
      <c r="QKC218" s="116"/>
      <c r="QKD218" s="116"/>
      <c r="QKE218" s="116"/>
      <c r="QKF218" s="116"/>
      <c r="QKG218" s="116"/>
      <c r="QKH218" s="116"/>
      <c r="QKI218" s="116"/>
      <c r="QKJ218" s="116"/>
      <c r="QKK218" s="116"/>
      <c r="QKL218" s="116"/>
      <c r="QKM218" s="116"/>
      <c r="QKN218" s="116"/>
      <c r="QKO218" s="116"/>
      <c r="QKP218" s="116"/>
      <c r="QKQ218" s="116"/>
      <c r="QKR218" s="116"/>
      <c r="QKS218" s="116"/>
      <c r="QKT218" s="116"/>
      <c r="QKU218" s="116"/>
      <c r="QKV218" s="116"/>
      <c r="QKW218" s="116"/>
      <c r="QKX218" s="116"/>
      <c r="QKY218" s="116"/>
      <c r="QKZ218" s="116"/>
      <c r="QLA218" s="116"/>
      <c r="QLB218" s="116"/>
      <c r="QLC218" s="116"/>
      <c r="QLD218" s="116"/>
      <c r="QLE218" s="116"/>
      <c r="QLF218" s="116"/>
      <c r="QLG218" s="116"/>
      <c r="QLH218" s="116"/>
      <c r="QLI218" s="116"/>
      <c r="QLJ218" s="116"/>
      <c r="QLK218" s="116"/>
      <c r="QLL218" s="116"/>
      <c r="QLM218" s="116"/>
      <c r="QLN218" s="116"/>
      <c r="QLO218" s="116"/>
      <c r="QLP218" s="116"/>
      <c r="QLQ218" s="116"/>
      <c r="QLR218" s="116"/>
      <c r="QLS218" s="116"/>
      <c r="QLT218" s="116"/>
      <c r="QLU218" s="116"/>
      <c r="QLV218" s="116"/>
      <c r="QLW218" s="116"/>
      <c r="QLX218" s="116"/>
      <c r="QLY218" s="116"/>
      <c r="QLZ218" s="116"/>
      <c r="QMA218" s="116"/>
      <c r="QMB218" s="116"/>
      <c r="QMC218" s="116"/>
      <c r="QMD218" s="116"/>
      <c r="QME218" s="116"/>
      <c r="QMF218" s="116"/>
      <c r="QMG218" s="116"/>
      <c r="QMH218" s="116"/>
      <c r="QMI218" s="116"/>
      <c r="QMJ218" s="116"/>
      <c r="QMK218" s="116"/>
      <c r="QML218" s="116"/>
      <c r="QMM218" s="116"/>
      <c r="QMN218" s="116"/>
      <c r="QMO218" s="116"/>
      <c r="QMP218" s="116"/>
      <c r="QMQ218" s="116"/>
      <c r="QMR218" s="116"/>
      <c r="QMS218" s="116"/>
      <c r="QMT218" s="116"/>
      <c r="QMU218" s="116"/>
      <c r="QMV218" s="116"/>
      <c r="QMW218" s="116"/>
      <c r="QMX218" s="116"/>
      <c r="QMY218" s="116"/>
      <c r="QMZ218" s="116"/>
      <c r="QNA218" s="116"/>
      <c r="QNB218" s="116"/>
      <c r="QNC218" s="116"/>
      <c r="QND218" s="116"/>
      <c r="QNE218" s="116"/>
      <c r="QNF218" s="116"/>
      <c r="QNG218" s="116"/>
      <c r="QNH218" s="116"/>
      <c r="QNI218" s="116"/>
      <c r="QNJ218" s="116"/>
      <c r="QNK218" s="116"/>
      <c r="QNL218" s="116"/>
      <c r="QNM218" s="116"/>
      <c r="QNN218" s="116"/>
      <c r="QNO218" s="116"/>
      <c r="QNP218" s="116"/>
      <c r="QNQ218" s="116"/>
      <c r="QNR218" s="116"/>
      <c r="QNS218" s="116"/>
      <c r="QNT218" s="116"/>
      <c r="QNU218" s="116"/>
      <c r="QNV218" s="116"/>
      <c r="QNW218" s="116"/>
      <c r="QNX218" s="116"/>
      <c r="QNY218" s="116"/>
      <c r="QNZ218" s="116"/>
      <c r="QOA218" s="116"/>
      <c r="QOB218" s="116"/>
      <c r="QOC218" s="116"/>
      <c r="QOD218" s="116"/>
      <c r="QOE218" s="116"/>
      <c r="QOF218" s="116"/>
      <c r="QOG218" s="116"/>
      <c r="QOH218" s="116"/>
      <c r="QOI218" s="116"/>
      <c r="QOJ218" s="116"/>
      <c r="QOK218" s="116"/>
      <c r="QOL218" s="116"/>
      <c r="QOM218" s="116"/>
      <c r="QON218" s="116"/>
      <c r="QOO218" s="116"/>
      <c r="QOP218" s="116"/>
      <c r="QOQ218" s="116"/>
      <c r="QOR218" s="116"/>
      <c r="QOS218" s="116"/>
      <c r="QOT218" s="116"/>
      <c r="QOU218" s="116"/>
      <c r="QOV218" s="116"/>
      <c r="QOW218" s="116"/>
      <c r="QOX218" s="116"/>
      <c r="QOY218" s="116"/>
      <c r="QOZ218" s="116"/>
      <c r="QPA218" s="116"/>
      <c r="QPB218" s="116"/>
      <c r="QPC218" s="116"/>
      <c r="QPD218" s="116"/>
      <c r="QPE218" s="116"/>
      <c r="QPF218" s="116"/>
      <c r="QPG218" s="116"/>
      <c r="QPH218" s="116"/>
      <c r="QPI218" s="116"/>
      <c r="QPJ218" s="116"/>
      <c r="QPK218" s="116"/>
      <c r="QPL218" s="116"/>
      <c r="QPM218" s="116"/>
      <c r="QPN218" s="116"/>
      <c r="QPO218" s="116"/>
      <c r="QPP218" s="116"/>
      <c r="QPQ218" s="116"/>
      <c r="QPR218" s="116"/>
      <c r="QPS218" s="116"/>
      <c r="QPT218" s="116"/>
      <c r="QPU218" s="116"/>
      <c r="QPV218" s="116"/>
      <c r="QPW218" s="116"/>
      <c r="QPX218" s="116"/>
      <c r="QPY218" s="116"/>
      <c r="QPZ218" s="116"/>
      <c r="QQA218" s="116"/>
      <c r="QQB218" s="116"/>
      <c r="QQC218" s="116"/>
      <c r="QQD218" s="116"/>
      <c r="QQE218" s="116"/>
      <c r="QQF218" s="116"/>
      <c r="QQG218" s="116"/>
      <c r="QQH218" s="116"/>
      <c r="QQI218" s="116"/>
      <c r="QQJ218" s="116"/>
      <c r="QQK218" s="116"/>
      <c r="QQL218" s="116"/>
      <c r="QQM218" s="116"/>
      <c r="QQN218" s="116"/>
      <c r="QQO218" s="116"/>
      <c r="QQP218" s="116"/>
      <c r="QQQ218" s="116"/>
      <c r="QQR218" s="116"/>
      <c r="QQS218" s="116"/>
      <c r="QQT218" s="116"/>
      <c r="QQU218" s="116"/>
      <c r="QQV218" s="116"/>
      <c r="QQW218" s="116"/>
      <c r="QQX218" s="116"/>
      <c r="QQY218" s="116"/>
      <c r="QQZ218" s="116"/>
      <c r="QRA218" s="116"/>
      <c r="QRB218" s="116"/>
      <c r="QRC218" s="116"/>
      <c r="QRD218" s="116"/>
      <c r="QRE218" s="116"/>
      <c r="QRF218" s="116"/>
      <c r="QRG218" s="116"/>
      <c r="QRH218" s="116"/>
      <c r="QRI218" s="116"/>
      <c r="QRJ218" s="116"/>
      <c r="QRK218" s="116"/>
      <c r="QRL218" s="116"/>
      <c r="QRM218" s="116"/>
      <c r="QRN218" s="116"/>
      <c r="QRO218" s="116"/>
      <c r="QRP218" s="116"/>
      <c r="QRQ218" s="116"/>
      <c r="QRR218" s="116"/>
      <c r="QRS218" s="116"/>
      <c r="QRT218" s="116"/>
      <c r="QRU218" s="116"/>
      <c r="QRV218" s="116"/>
      <c r="QRW218" s="116"/>
      <c r="QRX218" s="116"/>
      <c r="QRY218" s="116"/>
      <c r="QRZ218" s="116"/>
      <c r="QSA218" s="116"/>
      <c r="QSB218" s="116"/>
      <c r="QSC218" s="116"/>
      <c r="QSD218" s="116"/>
      <c r="QSE218" s="116"/>
      <c r="QSF218" s="116"/>
      <c r="QSG218" s="116"/>
      <c r="QSH218" s="116"/>
      <c r="QSI218" s="116"/>
      <c r="QSJ218" s="116"/>
      <c r="QSK218" s="116"/>
      <c r="QSL218" s="116"/>
      <c r="QSM218" s="116"/>
      <c r="QSN218" s="116"/>
      <c r="QSO218" s="116"/>
      <c r="QSP218" s="116"/>
      <c r="QSQ218" s="116"/>
      <c r="QSR218" s="116"/>
      <c r="QSS218" s="116"/>
      <c r="QST218" s="116"/>
      <c r="QSU218" s="116"/>
      <c r="QSV218" s="116"/>
      <c r="QSW218" s="116"/>
      <c r="QSX218" s="116"/>
      <c r="QSY218" s="116"/>
      <c r="QSZ218" s="116"/>
      <c r="QTA218" s="116"/>
      <c r="QTB218" s="116"/>
      <c r="QTC218" s="116"/>
      <c r="QTD218" s="116"/>
      <c r="QTE218" s="116"/>
      <c r="QTF218" s="116"/>
      <c r="QTG218" s="116"/>
      <c r="QTH218" s="116"/>
      <c r="QTI218" s="116"/>
      <c r="QTJ218" s="116"/>
      <c r="QTK218" s="116"/>
      <c r="QTL218" s="116"/>
      <c r="QTM218" s="116"/>
      <c r="QTN218" s="116"/>
      <c r="QTO218" s="116"/>
      <c r="QTP218" s="116"/>
      <c r="QTQ218" s="116"/>
      <c r="QTR218" s="116"/>
      <c r="QTS218" s="116"/>
      <c r="QTT218" s="116"/>
      <c r="QTU218" s="116"/>
      <c r="QTV218" s="116"/>
      <c r="QTW218" s="116"/>
      <c r="QTX218" s="116"/>
      <c r="QTY218" s="116"/>
      <c r="QTZ218" s="116"/>
      <c r="QUA218" s="116"/>
      <c r="QUB218" s="116"/>
      <c r="QUC218" s="116"/>
      <c r="QUD218" s="116"/>
      <c r="QUE218" s="116"/>
      <c r="QUF218" s="116"/>
      <c r="QUG218" s="116"/>
      <c r="QUH218" s="116"/>
      <c r="QUI218" s="116"/>
      <c r="QUJ218" s="116"/>
      <c r="QUK218" s="116"/>
      <c r="QUL218" s="116"/>
      <c r="QUM218" s="116"/>
      <c r="QUN218" s="116"/>
      <c r="QUO218" s="116"/>
      <c r="QUP218" s="116"/>
      <c r="QUQ218" s="116"/>
      <c r="QUR218" s="116"/>
      <c r="QUS218" s="116"/>
      <c r="QUT218" s="116"/>
      <c r="QUU218" s="116"/>
      <c r="QUV218" s="116"/>
      <c r="QUW218" s="116"/>
      <c r="QUX218" s="116"/>
      <c r="QUY218" s="116"/>
      <c r="QUZ218" s="116"/>
      <c r="QVA218" s="116"/>
      <c r="QVB218" s="116"/>
      <c r="QVC218" s="116"/>
      <c r="QVD218" s="116"/>
      <c r="QVE218" s="116"/>
      <c r="QVF218" s="116"/>
      <c r="QVG218" s="116"/>
      <c r="QVH218" s="116"/>
      <c r="QVI218" s="116"/>
      <c r="QVJ218" s="116"/>
      <c r="QVK218" s="116"/>
      <c r="QVL218" s="116"/>
      <c r="QVM218" s="116"/>
      <c r="QVN218" s="116"/>
      <c r="QVO218" s="116"/>
      <c r="QVP218" s="116"/>
      <c r="QVQ218" s="116"/>
      <c r="QVR218" s="116"/>
      <c r="QVS218" s="116"/>
      <c r="QVT218" s="116"/>
      <c r="QVU218" s="116"/>
      <c r="QVV218" s="116"/>
      <c r="QVW218" s="116"/>
      <c r="QVX218" s="116"/>
      <c r="QVY218" s="116"/>
      <c r="QVZ218" s="116"/>
      <c r="QWA218" s="116"/>
      <c r="QWB218" s="116"/>
      <c r="QWC218" s="116"/>
      <c r="QWD218" s="116"/>
      <c r="QWE218" s="116"/>
      <c r="QWF218" s="116"/>
      <c r="QWG218" s="116"/>
      <c r="QWH218" s="116"/>
      <c r="QWI218" s="116"/>
      <c r="QWJ218" s="116"/>
      <c r="QWK218" s="116"/>
      <c r="QWL218" s="116"/>
      <c r="QWM218" s="116"/>
      <c r="QWN218" s="116"/>
      <c r="QWO218" s="116"/>
      <c r="QWP218" s="116"/>
      <c r="QWQ218" s="116"/>
      <c r="QWR218" s="116"/>
      <c r="QWS218" s="116"/>
      <c r="QWT218" s="116"/>
      <c r="QWU218" s="116"/>
      <c r="QWV218" s="116"/>
      <c r="QWW218" s="116"/>
      <c r="QWX218" s="116"/>
      <c r="QWY218" s="116"/>
      <c r="QWZ218" s="116"/>
      <c r="QXA218" s="116"/>
      <c r="QXB218" s="116"/>
      <c r="QXC218" s="116"/>
      <c r="QXD218" s="116"/>
      <c r="QXE218" s="116"/>
      <c r="QXF218" s="116"/>
      <c r="QXG218" s="116"/>
      <c r="QXH218" s="116"/>
      <c r="QXI218" s="116"/>
      <c r="QXJ218" s="116"/>
      <c r="QXK218" s="116"/>
      <c r="QXL218" s="116"/>
      <c r="QXM218" s="116"/>
      <c r="QXN218" s="116"/>
      <c r="QXO218" s="116"/>
      <c r="QXP218" s="116"/>
      <c r="QXQ218" s="116"/>
      <c r="QXR218" s="116"/>
      <c r="QXS218" s="116"/>
      <c r="QXT218" s="116"/>
      <c r="QXU218" s="116"/>
      <c r="QXV218" s="116"/>
      <c r="QXW218" s="116"/>
      <c r="QXX218" s="116"/>
      <c r="QXY218" s="116"/>
      <c r="QXZ218" s="116"/>
      <c r="QYA218" s="116"/>
      <c r="QYB218" s="116"/>
      <c r="QYC218" s="116"/>
      <c r="QYD218" s="116"/>
      <c r="QYE218" s="116"/>
      <c r="QYF218" s="116"/>
      <c r="QYG218" s="116"/>
      <c r="QYH218" s="116"/>
      <c r="QYI218" s="116"/>
      <c r="QYJ218" s="116"/>
      <c r="QYK218" s="116"/>
      <c r="QYL218" s="116"/>
      <c r="QYM218" s="116"/>
      <c r="QYN218" s="116"/>
      <c r="QYO218" s="116"/>
      <c r="QYP218" s="116"/>
      <c r="QYQ218" s="116"/>
      <c r="QYR218" s="116"/>
      <c r="QYS218" s="116"/>
      <c r="QYT218" s="116"/>
      <c r="QYU218" s="116"/>
      <c r="QYV218" s="116"/>
      <c r="QYW218" s="116"/>
      <c r="QYX218" s="116"/>
      <c r="QYY218" s="116"/>
      <c r="QYZ218" s="116"/>
      <c r="QZA218" s="116"/>
      <c r="QZB218" s="116"/>
      <c r="QZC218" s="116"/>
      <c r="QZD218" s="116"/>
      <c r="QZE218" s="116"/>
      <c r="QZF218" s="116"/>
      <c r="QZG218" s="116"/>
      <c r="QZH218" s="116"/>
      <c r="QZI218" s="116"/>
      <c r="QZJ218" s="116"/>
      <c r="QZK218" s="116"/>
      <c r="QZL218" s="116"/>
      <c r="QZM218" s="116"/>
      <c r="QZN218" s="116"/>
      <c r="QZO218" s="116"/>
      <c r="QZP218" s="116"/>
      <c r="QZQ218" s="116"/>
      <c r="QZR218" s="116"/>
      <c r="QZS218" s="116"/>
      <c r="QZT218" s="116"/>
      <c r="QZU218" s="116"/>
      <c r="QZV218" s="116"/>
      <c r="QZW218" s="116"/>
      <c r="QZX218" s="116"/>
      <c r="QZY218" s="116"/>
      <c r="QZZ218" s="116"/>
      <c r="RAA218" s="116"/>
      <c r="RAB218" s="116"/>
      <c r="RAC218" s="116"/>
      <c r="RAD218" s="116"/>
      <c r="RAE218" s="116"/>
      <c r="RAF218" s="116"/>
      <c r="RAG218" s="116"/>
      <c r="RAH218" s="116"/>
      <c r="RAI218" s="116"/>
      <c r="RAJ218" s="116"/>
      <c r="RAK218" s="116"/>
      <c r="RAL218" s="116"/>
      <c r="RAM218" s="116"/>
      <c r="RAN218" s="116"/>
      <c r="RAO218" s="116"/>
      <c r="RAP218" s="116"/>
      <c r="RAQ218" s="116"/>
      <c r="RAR218" s="116"/>
      <c r="RAS218" s="116"/>
      <c r="RAT218" s="116"/>
      <c r="RAU218" s="116"/>
      <c r="RAV218" s="116"/>
      <c r="RAW218" s="116"/>
      <c r="RAX218" s="116"/>
      <c r="RAY218" s="116"/>
      <c r="RAZ218" s="116"/>
      <c r="RBA218" s="116"/>
      <c r="RBB218" s="116"/>
      <c r="RBC218" s="116"/>
      <c r="RBD218" s="116"/>
      <c r="RBE218" s="116"/>
      <c r="RBF218" s="116"/>
      <c r="RBG218" s="116"/>
      <c r="RBH218" s="116"/>
      <c r="RBI218" s="116"/>
      <c r="RBJ218" s="116"/>
      <c r="RBK218" s="116"/>
      <c r="RBL218" s="116"/>
      <c r="RBM218" s="116"/>
      <c r="RBN218" s="116"/>
      <c r="RBO218" s="116"/>
      <c r="RBP218" s="116"/>
      <c r="RBQ218" s="116"/>
      <c r="RBR218" s="116"/>
      <c r="RBS218" s="116"/>
      <c r="RBT218" s="116"/>
      <c r="RBU218" s="116"/>
      <c r="RBV218" s="116"/>
      <c r="RBW218" s="116"/>
      <c r="RBX218" s="116"/>
      <c r="RBY218" s="116"/>
      <c r="RBZ218" s="116"/>
      <c r="RCA218" s="116"/>
      <c r="RCB218" s="116"/>
      <c r="RCC218" s="116"/>
      <c r="RCD218" s="116"/>
      <c r="RCE218" s="116"/>
      <c r="RCF218" s="116"/>
      <c r="RCG218" s="116"/>
      <c r="RCH218" s="116"/>
      <c r="RCI218" s="116"/>
      <c r="RCJ218" s="116"/>
      <c r="RCK218" s="116"/>
      <c r="RCL218" s="116"/>
      <c r="RCM218" s="116"/>
      <c r="RCN218" s="116"/>
      <c r="RCO218" s="116"/>
      <c r="RCP218" s="116"/>
      <c r="RCQ218" s="116"/>
      <c r="RCR218" s="116"/>
      <c r="RCS218" s="116"/>
      <c r="RCT218" s="116"/>
      <c r="RCU218" s="116"/>
      <c r="RCV218" s="116"/>
      <c r="RCW218" s="116"/>
      <c r="RCX218" s="116"/>
      <c r="RCY218" s="116"/>
      <c r="RCZ218" s="116"/>
      <c r="RDA218" s="116"/>
      <c r="RDB218" s="116"/>
      <c r="RDC218" s="116"/>
      <c r="RDD218" s="116"/>
      <c r="RDE218" s="116"/>
      <c r="RDF218" s="116"/>
      <c r="RDG218" s="116"/>
      <c r="RDH218" s="116"/>
      <c r="RDI218" s="116"/>
      <c r="RDJ218" s="116"/>
      <c r="RDK218" s="116"/>
      <c r="RDL218" s="116"/>
      <c r="RDM218" s="116"/>
      <c r="RDN218" s="116"/>
      <c r="RDO218" s="116"/>
      <c r="RDP218" s="116"/>
      <c r="RDQ218" s="116"/>
      <c r="RDR218" s="116"/>
      <c r="RDS218" s="116"/>
      <c r="RDT218" s="116"/>
      <c r="RDU218" s="116"/>
      <c r="RDV218" s="116"/>
      <c r="RDW218" s="116"/>
      <c r="RDX218" s="116"/>
      <c r="RDY218" s="116"/>
      <c r="RDZ218" s="116"/>
      <c r="REA218" s="116"/>
      <c r="REB218" s="116"/>
      <c r="REC218" s="116"/>
      <c r="RED218" s="116"/>
      <c r="REE218" s="116"/>
      <c r="REF218" s="116"/>
      <c r="REG218" s="116"/>
      <c r="REH218" s="116"/>
      <c r="REI218" s="116"/>
      <c r="REJ218" s="116"/>
      <c r="REK218" s="116"/>
      <c r="REL218" s="116"/>
      <c r="REM218" s="116"/>
      <c r="REN218" s="116"/>
      <c r="REO218" s="116"/>
      <c r="REP218" s="116"/>
      <c r="REQ218" s="116"/>
      <c r="RER218" s="116"/>
      <c r="RES218" s="116"/>
      <c r="RET218" s="116"/>
      <c r="REU218" s="116"/>
      <c r="REV218" s="116"/>
      <c r="REW218" s="116"/>
      <c r="REX218" s="116"/>
      <c r="REY218" s="116"/>
      <c r="REZ218" s="116"/>
      <c r="RFA218" s="116"/>
      <c r="RFB218" s="116"/>
      <c r="RFC218" s="116"/>
      <c r="RFD218" s="116"/>
      <c r="RFE218" s="116"/>
      <c r="RFF218" s="116"/>
      <c r="RFG218" s="116"/>
      <c r="RFH218" s="116"/>
      <c r="RFI218" s="116"/>
      <c r="RFJ218" s="116"/>
      <c r="RFK218" s="116"/>
      <c r="RFL218" s="116"/>
      <c r="RFM218" s="116"/>
      <c r="RFN218" s="116"/>
      <c r="RFO218" s="116"/>
      <c r="RFP218" s="116"/>
      <c r="RFQ218" s="116"/>
      <c r="RFR218" s="116"/>
      <c r="RFS218" s="116"/>
      <c r="RFT218" s="116"/>
      <c r="RFU218" s="116"/>
      <c r="RFV218" s="116"/>
      <c r="RFW218" s="116"/>
      <c r="RFX218" s="116"/>
      <c r="RFY218" s="116"/>
      <c r="RFZ218" s="116"/>
      <c r="RGA218" s="116"/>
      <c r="RGB218" s="116"/>
      <c r="RGC218" s="116"/>
      <c r="RGD218" s="116"/>
      <c r="RGE218" s="116"/>
      <c r="RGF218" s="116"/>
      <c r="RGG218" s="116"/>
      <c r="RGH218" s="116"/>
      <c r="RGI218" s="116"/>
      <c r="RGJ218" s="116"/>
      <c r="RGK218" s="116"/>
      <c r="RGL218" s="116"/>
      <c r="RGM218" s="116"/>
      <c r="RGN218" s="116"/>
      <c r="RGO218" s="116"/>
      <c r="RGP218" s="116"/>
      <c r="RGQ218" s="116"/>
      <c r="RGR218" s="116"/>
      <c r="RGS218" s="116"/>
      <c r="RGT218" s="116"/>
      <c r="RGU218" s="116"/>
      <c r="RGV218" s="116"/>
      <c r="RGW218" s="116"/>
      <c r="RGX218" s="116"/>
      <c r="RGY218" s="116"/>
      <c r="RGZ218" s="116"/>
      <c r="RHA218" s="116"/>
      <c r="RHB218" s="116"/>
      <c r="RHC218" s="116"/>
      <c r="RHD218" s="116"/>
      <c r="RHE218" s="116"/>
      <c r="RHF218" s="116"/>
      <c r="RHG218" s="116"/>
      <c r="RHH218" s="116"/>
      <c r="RHI218" s="116"/>
      <c r="RHJ218" s="116"/>
      <c r="RHK218" s="116"/>
      <c r="RHL218" s="116"/>
      <c r="RHM218" s="116"/>
      <c r="RHN218" s="116"/>
      <c r="RHO218" s="116"/>
      <c r="RHP218" s="116"/>
      <c r="RHQ218" s="116"/>
      <c r="RHR218" s="116"/>
      <c r="RHS218" s="116"/>
      <c r="RHT218" s="116"/>
      <c r="RHU218" s="116"/>
      <c r="RHV218" s="116"/>
      <c r="RHW218" s="116"/>
      <c r="RHX218" s="116"/>
      <c r="RHY218" s="116"/>
      <c r="RHZ218" s="116"/>
      <c r="RIA218" s="116"/>
      <c r="RIB218" s="116"/>
      <c r="RIC218" s="116"/>
      <c r="RID218" s="116"/>
      <c r="RIE218" s="116"/>
      <c r="RIF218" s="116"/>
      <c r="RIG218" s="116"/>
      <c r="RIH218" s="116"/>
      <c r="RII218" s="116"/>
      <c r="RIJ218" s="116"/>
      <c r="RIK218" s="116"/>
      <c r="RIL218" s="116"/>
      <c r="RIM218" s="116"/>
      <c r="RIN218" s="116"/>
      <c r="RIO218" s="116"/>
      <c r="RIP218" s="116"/>
      <c r="RIQ218" s="116"/>
      <c r="RIR218" s="116"/>
      <c r="RIS218" s="116"/>
      <c r="RIT218" s="116"/>
      <c r="RIU218" s="116"/>
      <c r="RIV218" s="116"/>
      <c r="RIW218" s="116"/>
      <c r="RIX218" s="116"/>
      <c r="RIY218" s="116"/>
      <c r="RIZ218" s="116"/>
      <c r="RJA218" s="116"/>
      <c r="RJB218" s="116"/>
      <c r="RJC218" s="116"/>
      <c r="RJD218" s="116"/>
      <c r="RJE218" s="116"/>
      <c r="RJF218" s="116"/>
      <c r="RJG218" s="116"/>
      <c r="RJH218" s="116"/>
      <c r="RJI218" s="116"/>
      <c r="RJJ218" s="116"/>
      <c r="RJK218" s="116"/>
      <c r="RJL218" s="116"/>
      <c r="RJM218" s="116"/>
      <c r="RJN218" s="116"/>
      <c r="RJO218" s="116"/>
      <c r="RJP218" s="116"/>
      <c r="RJQ218" s="116"/>
      <c r="RJR218" s="116"/>
      <c r="RJS218" s="116"/>
      <c r="RJT218" s="116"/>
      <c r="RJU218" s="116"/>
      <c r="RJV218" s="116"/>
      <c r="RJW218" s="116"/>
      <c r="RJX218" s="116"/>
      <c r="RJY218" s="116"/>
      <c r="RJZ218" s="116"/>
      <c r="RKA218" s="116"/>
      <c r="RKB218" s="116"/>
      <c r="RKC218" s="116"/>
      <c r="RKD218" s="116"/>
      <c r="RKE218" s="116"/>
      <c r="RKF218" s="116"/>
      <c r="RKG218" s="116"/>
      <c r="RKH218" s="116"/>
      <c r="RKI218" s="116"/>
      <c r="RKJ218" s="116"/>
      <c r="RKK218" s="116"/>
      <c r="RKL218" s="116"/>
      <c r="RKM218" s="116"/>
      <c r="RKN218" s="116"/>
      <c r="RKO218" s="116"/>
      <c r="RKP218" s="116"/>
      <c r="RKQ218" s="116"/>
      <c r="RKR218" s="116"/>
      <c r="RKS218" s="116"/>
      <c r="RKT218" s="116"/>
      <c r="RKU218" s="116"/>
      <c r="RKV218" s="116"/>
      <c r="RKW218" s="116"/>
      <c r="RKX218" s="116"/>
      <c r="RKY218" s="116"/>
      <c r="RKZ218" s="116"/>
      <c r="RLA218" s="116"/>
      <c r="RLB218" s="116"/>
      <c r="RLC218" s="116"/>
      <c r="RLD218" s="116"/>
      <c r="RLE218" s="116"/>
      <c r="RLF218" s="116"/>
      <c r="RLG218" s="116"/>
      <c r="RLH218" s="116"/>
      <c r="RLI218" s="116"/>
      <c r="RLJ218" s="116"/>
      <c r="RLK218" s="116"/>
      <c r="RLL218" s="116"/>
      <c r="RLM218" s="116"/>
      <c r="RLN218" s="116"/>
      <c r="RLO218" s="116"/>
      <c r="RLP218" s="116"/>
      <c r="RLQ218" s="116"/>
      <c r="RLR218" s="116"/>
      <c r="RLS218" s="116"/>
      <c r="RLT218" s="116"/>
      <c r="RLU218" s="116"/>
      <c r="RLV218" s="116"/>
      <c r="RLW218" s="116"/>
      <c r="RLX218" s="116"/>
      <c r="RLY218" s="116"/>
      <c r="RLZ218" s="116"/>
      <c r="RMA218" s="116"/>
      <c r="RMB218" s="116"/>
      <c r="RMC218" s="116"/>
      <c r="RMD218" s="116"/>
      <c r="RME218" s="116"/>
      <c r="RMF218" s="116"/>
      <c r="RMG218" s="116"/>
      <c r="RMH218" s="116"/>
      <c r="RMI218" s="116"/>
      <c r="RMJ218" s="116"/>
      <c r="RMK218" s="116"/>
      <c r="RML218" s="116"/>
      <c r="RMM218" s="116"/>
      <c r="RMN218" s="116"/>
      <c r="RMO218" s="116"/>
      <c r="RMP218" s="116"/>
      <c r="RMQ218" s="116"/>
      <c r="RMR218" s="116"/>
      <c r="RMS218" s="116"/>
      <c r="RMT218" s="116"/>
      <c r="RMU218" s="116"/>
      <c r="RMV218" s="116"/>
      <c r="RMW218" s="116"/>
      <c r="RMX218" s="116"/>
      <c r="RMY218" s="116"/>
      <c r="RMZ218" s="116"/>
      <c r="RNA218" s="116"/>
      <c r="RNB218" s="116"/>
      <c r="RNC218" s="116"/>
      <c r="RND218" s="116"/>
      <c r="RNE218" s="116"/>
      <c r="RNF218" s="116"/>
      <c r="RNG218" s="116"/>
      <c r="RNH218" s="116"/>
      <c r="RNI218" s="116"/>
      <c r="RNJ218" s="116"/>
      <c r="RNK218" s="116"/>
      <c r="RNL218" s="116"/>
      <c r="RNM218" s="116"/>
      <c r="RNN218" s="116"/>
      <c r="RNO218" s="116"/>
      <c r="RNP218" s="116"/>
      <c r="RNQ218" s="116"/>
      <c r="RNR218" s="116"/>
      <c r="RNS218" s="116"/>
      <c r="RNT218" s="116"/>
      <c r="RNU218" s="116"/>
      <c r="RNV218" s="116"/>
      <c r="RNW218" s="116"/>
      <c r="RNX218" s="116"/>
      <c r="RNY218" s="116"/>
      <c r="RNZ218" s="116"/>
      <c r="ROA218" s="116"/>
      <c r="ROB218" s="116"/>
      <c r="ROC218" s="116"/>
      <c r="ROD218" s="116"/>
      <c r="ROE218" s="116"/>
      <c r="ROF218" s="116"/>
      <c r="ROG218" s="116"/>
      <c r="ROH218" s="116"/>
      <c r="ROI218" s="116"/>
      <c r="ROJ218" s="116"/>
      <c r="ROK218" s="116"/>
      <c r="ROL218" s="116"/>
      <c r="ROM218" s="116"/>
      <c r="RON218" s="116"/>
      <c r="ROO218" s="116"/>
      <c r="ROP218" s="116"/>
      <c r="ROQ218" s="116"/>
      <c r="ROR218" s="116"/>
      <c r="ROS218" s="116"/>
      <c r="ROT218" s="116"/>
      <c r="ROU218" s="116"/>
      <c r="ROV218" s="116"/>
      <c r="ROW218" s="116"/>
      <c r="ROX218" s="116"/>
      <c r="ROY218" s="116"/>
      <c r="ROZ218" s="116"/>
      <c r="RPA218" s="116"/>
      <c r="RPB218" s="116"/>
      <c r="RPC218" s="116"/>
      <c r="RPD218" s="116"/>
      <c r="RPE218" s="116"/>
      <c r="RPF218" s="116"/>
      <c r="RPG218" s="116"/>
      <c r="RPH218" s="116"/>
      <c r="RPI218" s="116"/>
      <c r="RPJ218" s="116"/>
      <c r="RPK218" s="116"/>
      <c r="RPL218" s="116"/>
      <c r="RPM218" s="116"/>
      <c r="RPN218" s="116"/>
      <c r="RPO218" s="116"/>
      <c r="RPP218" s="116"/>
      <c r="RPQ218" s="116"/>
      <c r="RPR218" s="116"/>
      <c r="RPS218" s="116"/>
      <c r="RPT218" s="116"/>
      <c r="RPU218" s="116"/>
      <c r="RPV218" s="116"/>
      <c r="RPW218" s="116"/>
      <c r="RPX218" s="116"/>
      <c r="RPY218" s="116"/>
      <c r="RPZ218" s="116"/>
      <c r="RQA218" s="116"/>
      <c r="RQB218" s="116"/>
      <c r="RQC218" s="116"/>
      <c r="RQD218" s="116"/>
      <c r="RQE218" s="116"/>
      <c r="RQF218" s="116"/>
      <c r="RQG218" s="116"/>
      <c r="RQH218" s="116"/>
      <c r="RQI218" s="116"/>
      <c r="RQJ218" s="116"/>
      <c r="RQK218" s="116"/>
      <c r="RQL218" s="116"/>
      <c r="RQM218" s="116"/>
      <c r="RQN218" s="116"/>
      <c r="RQO218" s="116"/>
      <c r="RQP218" s="116"/>
      <c r="RQQ218" s="116"/>
      <c r="RQR218" s="116"/>
      <c r="RQS218" s="116"/>
      <c r="RQT218" s="116"/>
      <c r="RQU218" s="116"/>
      <c r="RQV218" s="116"/>
      <c r="RQW218" s="116"/>
      <c r="RQX218" s="116"/>
      <c r="RQY218" s="116"/>
      <c r="RQZ218" s="116"/>
      <c r="RRA218" s="116"/>
      <c r="RRB218" s="116"/>
      <c r="RRC218" s="116"/>
      <c r="RRD218" s="116"/>
      <c r="RRE218" s="116"/>
      <c r="RRF218" s="116"/>
      <c r="RRG218" s="116"/>
      <c r="RRH218" s="116"/>
      <c r="RRI218" s="116"/>
      <c r="RRJ218" s="116"/>
      <c r="RRK218" s="116"/>
      <c r="RRL218" s="116"/>
      <c r="RRM218" s="116"/>
      <c r="RRN218" s="116"/>
      <c r="RRO218" s="116"/>
      <c r="RRP218" s="116"/>
      <c r="RRQ218" s="116"/>
      <c r="RRR218" s="116"/>
      <c r="RRS218" s="116"/>
      <c r="RRT218" s="116"/>
      <c r="RRU218" s="116"/>
      <c r="RRV218" s="116"/>
      <c r="RRW218" s="116"/>
      <c r="RRX218" s="116"/>
      <c r="RRY218" s="116"/>
      <c r="RRZ218" s="116"/>
      <c r="RSA218" s="116"/>
      <c r="RSB218" s="116"/>
      <c r="RSC218" s="116"/>
      <c r="RSD218" s="116"/>
      <c r="RSE218" s="116"/>
      <c r="RSF218" s="116"/>
      <c r="RSG218" s="116"/>
      <c r="RSH218" s="116"/>
      <c r="RSI218" s="116"/>
      <c r="RSJ218" s="116"/>
      <c r="RSK218" s="116"/>
      <c r="RSL218" s="116"/>
      <c r="RSM218" s="116"/>
      <c r="RSN218" s="116"/>
      <c r="RSO218" s="116"/>
      <c r="RSP218" s="116"/>
      <c r="RSQ218" s="116"/>
      <c r="RSR218" s="116"/>
      <c r="RSS218" s="116"/>
      <c r="RST218" s="116"/>
      <c r="RSU218" s="116"/>
      <c r="RSV218" s="116"/>
      <c r="RSW218" s="116"/>
      <c r="RSX218" s="116"/>
      <c r="RSY218" s="116"/>
      <c r="RSZ218" s="116"/>
      <c r="RTA218" s="116"/>
      <c r="RTB218" s="116"/>
      <c r="RTC218" s="116"/>
      <c r="RTD218" s="116"/>
      <c r="RTE218" s="116"/>
      <c r="RTF218" s="116"/>
      <c r="RTG218" s="116"/>
      <c r="RTH218" s="116"/>
      <c r="RTI218" s="116"/>
      <c r="RTJ218" s="116"/>
      <c r="RTK218" s="116"/>
      <c r="RTL218" s="116"/>
      <c r="RTM218" s="116"/>
      <c r="RTN218" s="116"/>
      <c r="RTO218" s="116"/>
      <c r="RTP218" s="116"/>
      <c r="RTQ218" s="116"/>
      <c r="RTR218" s="116"/>
      <c r="RTS218" s="116"/>
      <c r="RTT218" s="116"/>
      <c r="RTU218" s="116"/>
      <c r="RTV218" s="116"/>
      <c r="RTW218" s="116"/>
      <c r="RTX218" s="116"/>
      <c r="RTY218" s="116"/>
      <c r="RTZ218" s="116"/>
      <c r="RUA218" s="116"/>
      <c r="RUB218" s="116"/>
      <c r="RUC218" s="116"/>
      <c r="RUD218" s="116"/>
      <c r="RUE218" s="116"/>
      <c r="RUF218" s="116"/>
      <c r="RUG218" s="116"/>
      <c r="RUH218" s="116"/>
      <c r="RUI218" s="116"/>
      <c r="RUJ218" s="116"/>
      <c r="RUK218" s="116"/>
      <c r="RUL218" s="116"/>
      <c r="RUM218" s="116"/>
      <c r="RUN218" s="116"/>
      <c r="RUO218" s="116"/>
      <c r="RUP218" s="116"/>
      <c r="RUQ218" s="116"/>
      <c r="RUR218" s="116"/>
      <c r="RUS218" s="116"/>
      <c r="RUT218" s="116"/>
      <c r="RUU218" s="116"/>
      <c r="RUV218" s="116"/>
      <c r="RUW218" s="116"/>
      <c r="RUX218" s="116"/>
      <c r="RUY218" s="116"/>
      <c r="RUZ218" s="116"/>
      <c r="RVA218" s="116"/>
      <c r="RVB218" s="116"/>
      <c r="RVC218" s="116"/>
      <c r="RVD218" s="116"/>
      <c r="RVE218" s="116"/>
      <c r="RVF218" s="116"/>
      <c r="RVG218" s="116"/>
      <c r="RVH218" s="116"/>
      <c r="RVI218" s="116"/>
      <c r="RVJ218" s="116"/>
      <c r="RVK218" s="116"/>
      <c r="RVL218" s="116"/>
      <c r="RVM218" s="116"/>
      <c r="RVN218" s="116"/>
      <c r="RVO218" s="116"/>
      <c r="RVP218" s="116"/>
      <c r="RVQ218" s="116"/>
      <c r="RVR218" s="116"/>
      <c r="RVS218" s="116"/>
      <c r="RVT218" s="116"/>
      <c r="RVU218" s="116"/>
      <c r="RVV218" s="116"/>
      <c r="RVW218" s="116"/>
      <c r="RVX218" s="116"/>
      <c r="RVY218" s="116"/>
      <c r="RVZ218" s="116"/>
      <c r="RWA218" s="116"/>
      <c r="RWB218" s="116"/>
      <c r="RWC218" s="116"/>
      <c r="RWD218" s="116"/>
      <c r="RWE218" s="116"/>
      <c r="RWF218" s="116"/>
      <c r="RWG218" s="116"/>
      <c r="RWH218" s="116"/>
      <c r="RWI218" s="116"/>
      <c r="RWJ218" s="116"/>
      <c r="RWK218" s="116"/>
      <c r="RWL218" s="116"/>
      <c r="RWM218" s="116"/>
      <c r="RWN218" s="116"/>
      <c r="RWO218" s="116"/>
      <c r="RWP218" s="116"/>
      <c r="RWQ218" s="116"/>
      <c r="RWR218" s="116"/>
      <c r="RWS218" s="116"/>
      <c r="RWT218" s="116"/>
      <c r="RWU218" s="116"/>
      <c r="RWV218" s="116"/>
      <c r="RWW218" s="116"/>
      <c r="RWX218" s="116"/>
      <c r="RWY218" s="116"/>
      <c r="RWZ218" s="116"/>
      <c r="RXA218" s="116"/>
      <c r="RXB218" s="116"/>
      <c r="RXC218" s="116"/>
      <c r="RXD218" s="116"/>
      <c r="RXE218" s="116"/>
      <c r="RXF218" s="116"/>
      <c r="RXG218" s="116"/>
      <c r="RXH218" s="116"/>
      <c r="RXI218" s="116"/>
      <c r="RXJ218" s="116"/>
      <c r="RXK218" s="116"/>
      <c r="RXL218" s="116"/>
      <c r="RXM218" s="116"/>
      <c r="RXN218" s="116"/>
      <c r="RXO218" s="116"/>
      <c r="RXP218" s="116"/>
      <c r="RXQ218" s="116"/>
      <c r="RXR218" s="116"/>
      <c r="RXS218" s="116"/>
      <c r="RXT218" s="116"/>
      <c r="RXU218" s="116"/>
      <c r="RXV218" s="116"/>
      <c r="RXW218" s="116"/>
      <c r="RXX218" s="116"/>
      <c r="RXY218" s="116"/>
      <c r="RXZ218" s="116"/>
      <c r="RYA218" s="116"/>
      <c r="RYB218" s="116"/>
      <c r="RYC218" s="116"/>
      <c r="RYD218" s="116"/>
      <c r="RYE218" s="116"/>
      <c r="RYF218" s="116"/>
      <c r="RYG218" s="116"/>
      <c r="RYH218" s="116"/>
      <c r="RYI218" s="116"/>
      <c r="RYJ218" s="116"/>
      <c r="RYK218" s="116"/>
      <c r="RYL218" s="116"/>
      <c r="RYM218" s="116"/>
      <c r="RYN218" s="116"/>
      <c r="RYO218" s="116"/>
      <c r="RYP218" s="116"/>
      <c r="RYQ218" s="116"/>
      <c r="RYR218" s="116"/>
      <c r="RYS218" s="116"/>
      <c r="RYT218" s="116"/>
      <c r="RYU218" s="116"/>
      <c r="RYV218" s="116"/>
      <c r="RYW218" s="116"/>
      <c r="RYX218" s="116"/>
      <c r="RYY218" s="116"/>
      <c r="RYZ218" s="116"/>
      <c r="RZA218" s="116"/>
      <c r="RZB218" s="116"/>
      <c r="RZC218" s="116"/>
      <c r="RZD218" s="116"/>
      <c r="RZE218" s="116"/>
      <c r="RZF218" s="116"/>
      <c r="RZG218" s="116"/>
      <c r="RZH218" s="116"/>
      <c r="RZI218" s="116"/>
      <c r="RZJ218" s="116"/>
      <c r="RZK218" s="116"/>
      <c r="RZL218" s="116"/>
      <c r="RZM218" s="116"/>
      <c r="RZN218" s="116"/>
      <c r="RZO218" s="116"/>
      <c r="RZP218" s="116"/>
      <c r="RZQ218" s="116"/>
      <c r="RZR218" s="116"/>
      <c r="RZS218" s="116"/>
      <c r="RZT218" s="116"/>
      <c r="RZU218" s="116"/>
      <c r="RZV218" s="116"/>
      <c r="RZW218" s="116"/>
      <c r="RZX218" s="116"/>
      <c r="RZY218" s="116"/>
      <c r="RZZ218" s="116"/>
      <c r="SAA218" s="116"/>
      <c r="SAB218" s="116"/>
      <c r="SAC218" s="116"/>
      <c r="SAD218" s="116"/>
      <c r="SAE218" s="116"/>
      <c r="SAF218" s="116"/>
      <c r="SAG218" s="116"/>
      <c r="SAH218" s="116"/>
      <c r="SAI218" s="116"/>
      <c r="SAJ218" s="116"/>
      <c r="SAK218" s="116"/>
      <c r="SAL218" s="116"/>
      <c r="SAM218" s="116"/>
      <c r="SAN218" s="116"/>
      <c r="SAO218" s="116"/>
      <c r="SAP218" s="116"/>
      <c r="SAQ218" s="116"/>
      <c r="SAR218" s="116"/>
      <c r="SAS218" s="116"/>
      <c r="SAT218" s="116"/>
      <c r="SAU218" s="116"/>
      <c r="SAV218" s="116"/>
      <c r="SAW218" s="116"/>
      <c r="SAX218" s="116"/>
      <c r="SAY218" s="116"/>
      <c r="SAZ218" s="116"/>
      <c r="SBA218" s="116"/>
      <c r="SBB218" s="116"/>
      <c r="SBC218" s="116"/>
      <c r="SBD218" s="116"/>
      <c r="SBE218" s="116"/>
      <c r="SBF218" s="116"/>
      <c r="SBG218" s="116"/>
      <c r="SBH218" s="116"/>
      <c r="SBI218" s="116"/>
      <c r="SBJ218" s="116"/>
      <c r="SBK218" s="116"/>
      <c r="SBL218" s="116"/>
      <c r="SBM218" s="116"/>
      <c r="SBN218" s="116"/>
      <c r="SBO218" s="116"/>
      <c r="SBP218" s="116"/>
      <c r="SBQ218" s="116"/>
      <c r="SBR218" s="116"/>
      <c r="SBS218" s="116"/>
      <c r="SBT218" s="116"/>
      <c r="SBU218" s="116"/>
      <c r="SBV218" s="116"/>
      <c r="SBW218" s="116"/>
      <c r="SBX218" s="116"/>
      <c r="SBY218" s="116"/>
      <c r="SBZ218" s="116"/>
      <c r="SCA218" s="116"/>
      <c r="SCB218" s="116"/>
      <c r="SCC218" s="116"/>
      <c r="SCD218" s="116"/>
      <c r="SCE218" s="116"/>
      <c r="SCF218" s="116"/>
      <c r="SCG218" s="116"/>
      <c r="SCH218" s="116"/>
      <c r="SCI218" s="116"/>
      <c r="SCJ218" s="116"/>
      <c r="SCK218" s="116"/>
      <c r="SCL218" s="116"/>
      <c r="SCM218" s="116"/>
      <c r="SCN218" s="116"/>
      <c r="SCO218" s="116"/>
      <c r="SCP218" s="116"/>
      <c r="SCQ218" s="116"/>
      <c r="SCR218" s="116"/>
      <c r="SCS218" s="116"/>
      <c r="SCT218" s="116"/>
      <c r="SCU218" s="116"/>
      <c r="SCV218" s="116"/>
      <c r="SCW218" s="116"/>
      <c r="SCX218" s="116"/>
      <c r="SCY218" s="116"/>
      <c r="SCZ218" s="116"/>
      <c r="SDA218" s="116"/>
      <c r="SDB218" s="116"/>
      <c r="SDC218" s="116"/>
      <c r="SDD218" s="116"/>
      <c r="SDE218" s="116"/>
      <c r="SDF218" s="116"/>
      <c r="SDG218" s="116"/>
      <c r="SDH218" s="116"/>
      <c r="SDI218" s="116"/>
      <c r="SDJ218" s="116"/>
      <c r="SDK218" s="116"/>
      <c r="SDL218" s="116"/>
      <c r="SDM218" s="116"/>
      <c r="SDN218" s="116"/>
      <c r="SDO218" s="116"/>
      <c r="SDP218" s="116"/>
      <c r="SDQ218" s="116"/>
      <c r="SDR218" s="116"/>
      <c r="SDS218" s="116"/>
      <c r="SDT218" s="116"/>
      <c r="SDU218" s="116"/>
      <c r="SDV218" s="116"/>
      <c r="SDW218" s="116"/>
      <c r="SDX218" s="116"/>
      <c r="SDY218" s="116"/>
      <c r="SDZ218" s="116"/>
      <c r="SEA218" s="116"/>
      <c r="SEB218" s="116"/>
      <c r="SEC218" s="116"/>
      <c r="SED218" s="116"/>
      <c r="SEE218" s="116"/>
      <c r="SEF218" s="116"/>
      <c r="SEG218" s="116"/>
      <c r="SEH218" s="116"/>
      <c r="SEI218" s="116"/>
      <c r="SEJ218" s="116"/>
      <c r="SEK218" s="116"/>
      <c r="SEL218" s="116"/>
      <c r="SEM218" s="116"/>
      <c r="SEN218" s="116"/>
      <c r="SEO218" s="116"/>
      <c r="SEP218" s="116"/>
      <c r="SEQ218" s="116"/>
      <c r="SER218" s="116"/>
      <c r="SES218" s="116"/>
      <c r="SET218" s="116"/>
      <c r="SEU218" s="116"/>
      <c r="SEV218" s="116"/>
      <c r="SEW218" s="116"/>
      <c r="SEX218" s="116"/>
      <c r="SEY218" s="116"/>
      <c r="SEZ218" s="116"/>
      <c r="SFA218" s="116"/>
      <c r="SFB218" s="116"/>
      <c r="SFC218" s="116"/>
      <c r="SFD218" s="116"/>
      <c r="SFE218" s="116"/>
      <c r="SFF218" s="116"/>
      <c r="SFG218" s="116"/>
      <c r="SFH218" s="116"/>
      <c r="SFI218" s="116"/>
      <c r="SFJ218" s="116"/>
      <c r="SFK218" s="116"/>
      <c r="SFL218" s="116"/>
      <c r="SFM218" s="116"/>
      <c r="SFN218" s="116"/>
      <c r="SFO218" s="116"/>
      <c r="SFP218" s="116"/>
      <c r="SFQ218" s="116"/>
      <c r="SFR218" s="116"/>
      <c r="SFS218" s="116"/>
      <c r="SFT218" s="116"/>
      <c r="SFU218" s="116"/>
      <c r="SFV218" s="116"/>
      <c r="SFW218" s="116"/>
      <c r="SFX218" s="116"/>
      <c r="SFY218" s="116"/>
      <c r="SFZ218" s="116"/>
      <c r="SGA218" s="116"/>
      <c r="SGB218" s="116"/>
      <c r="SGC218" s="116"/>
      <c r="SGD218" s="116"/>
      <c r="SGE218" s="116"/>
      <c r="SGF218" s="116"/>
      <c r="SGG218" s="116"/>
      <c r="SGH218" s="116"/>
      <c r="SGI218" s="116"/>
      <c r="SGJ218" s="116"/>
      <c r="SGK218" s="116"/>
      <c r="SGL218" s="116"/>
      <c r="SGM218" s="116"/>
      <c r="SGN218" s="116"/>
      <c r="SGO218" s="116"/>
      <c r="SGP218" s="116"/>
      <c r="SGQ218" s="116"/>
      <c r="SGR218" s="116"/>
      <c r="SGS218" s="116"/>
      <c r="SGT218" s="116"/>
      <c r="SGU218" s="116"/>
      <c r="SGV218" s="116"/>
      <c r="SGW218" s="116"/>
      <c r="SGX218" s="116"/>
      <c r="SGY218" s="116"/>
      <c r="SGZ218" s="116"/>
      <c r="SHA218" s="116"/>
      <c r="SHB218" s="116"/>
      <c r="SHC218" s="116"/>
      <c r="SHD218" s="116"/>
      <c r="SHE218" s="116"/>
      <c r="SHF218" s="116"/>
      <c r="SHG218" s="116"/>
      <c r="SHH218" s="116"/>
      <c r="SHI218" s="116"/>
      <c r="SHJ218" s="116"/>
      <c r="SHK218" s="116"/>
      <c r="SHL218" s="116"/>
      <c r="SHM218" s="116"/>
      <c r="SHN218" s="116"/>
      <c r="SHO218" s="116"/>
      <c r="SHP218" s="116"/>
      <c r="SHQ218" s="116"/>
      <c r="SHR218" s="116"/>
      <c r="SHS218" s="116"/>
      <c r="SHT218" s="116"/>
      <c r="SHU218" s="116"/>
      <c r="SHV218" s="116"/>
      <c r="SHW218" s="116"/>
      <c r="SHX218" s="116"/>
      <c r="SHY218" s="116"/>
      <c r="SHZ218" s="116"/>
      <c r="SIA218" s="116"/>
      <c r="SIB218" s="116"/>
      <c r="SIC218" s="116"/>
      <c r="SID218" s="116"/>
      <c r="SIE218" s="116"/>
      <c r="SIF218" s="116"/>
      <c r="SIG218" s="116"/>
      <c r="SIH218" s="116"/>
      <c r="SII218" s="116"/>
      <c r="SIJ218" s="116"/>
      <c r="SIK218" s="116"/>
      <c r="SIL218" s="116"/>
      <c r="SIM218" s="116"/>
      <c r="SIN218" s="116"/>
      <c r="SIO218" s="116"/>
      <c r="SIP218" s="116"/>
      <c r="SIQ218" s="116"/>
      <c r="SIR218" s="116"/>
      <c r="SIS218" s="116"/>
      <c r="SIT218" s="116"/>
      <c r="SIU218" s="116"/>
      <c r="SIV218" s="116"/>
      <c r="SIW218" s="116"/>
      <c r="SIX218" s="116"/>
      <c r="SIY218" s="116"/>
      <c r="SIZ218" s="116"/>
      <c r="SJA218" s="116"/>
      <c r="SJB218" s="116"/>
      <c r="SJC218" s="116"/>
      <c r="SJD218" s="116"/>
      <c r="SJE218" s="116"/>
      <c r="SJF218" s="116"/>
      <c r="SJG218" s="116"/>
      <c r="SJH218" s="116"/>
      <c r="SJI218" s="116"/>
      <c r="SJJ218" s="116"/>
      <c r="SJK218" s="116"/>
      <c r="SJL218" s="116"/>
      <c r="SJM218" s="116"/>
      <c r="SJN218" s="116"/>
      <c r="SJO218" s="116"/>
      <c r="SJP218" s="116"/>
      <c r="SJQ218" s="116"/>
      <c r="SJR218" s="116"/>
      <c r="SJS218" s="116"/>
      <c r="SJT218" s="116"/>
      <c r="SJU218" s="116"/>
      <c r="SJV218" s="116"/>
      <c r="SJW218" s="116"/>
      <c r="SJX218" s="116"/>
      <c r="SJY218" s="116"/>
      <c r="SJZ218" s="116"/>
      <c r="SKA218" s="116"/>
      <c r="SKB218" s="116"/>
      <c r="SKC218" s="116"/>
      <c r="SKD218" s="116"/>
      <c r="SKE218" s="116"/>
      <c r="SKF218" s="116"/>
      <c r="SKG218" s="116"/>
      <c r="SKH218" s="116"/>
      <c r="SKI218" s="116"/>
      <c r="SKJ218" s="116"/>
      <c r="SKK218" s="116"/>
      <c r="SKL218" s="116"/>
      <c r="SKM218" s="116"/>
      <c r="SKN218" s="116"/>
      <c r="SKO218" s="116"/>
      <c r="SKP218" s="116"/>
      <c r="SKQ218" s="116"/>
      <c r="SKR218" s="116"/>
      <c r="SKS218" s="116"/>
      <c r="SKT218" s="116"/>
      <c r="SKU218" s="116"/>
      <c r="SKV218" s="116"/>
      <c r="SKW218" s="116"/>
      <c r="SKX218" s="116"/>
      <c r="SKY218" s="116"/>
      <c r="SKZ218" s="116"/>
      <c r="SLA218" s="116"/>
      <c r="SLB218" s="116"/>
      <c r="SLC218" s="116"/>
      <c r="SLD218" s="116"/>
      <c r="SLE218" s="116"/>
      <c r="SLF218" s="116"/>
      <c r="SLG218" s="116"/>
      <c r="SLH218" s="116"/>
      <c r="SLI218" s="116"/>
      <c r="SLJ218" s="116"/>
      <c r="SLK218" s="116"/>
      <c r="SLL218" s="116"/>
      <c r="SLM218" s="116"/>
      <c r="SLN218" s="116"/>
      <c r="SLO218" s="116"/>
      <c r="SLP218" s="116"/>
      <c r="SLQ218" s="116"/>
      <c r="SLR218" s="116"/>
      <c r="SLS218" s="116"/>
      <c r="SLT218" s="116"/>
      <c r="SLU218" s="116"/>
      <c r="SLV218" s="116"/>
      <c r="SLW218" s="116"/>
      <c r="SLX218" s="116"/>
      <c r="SLY218" s="116"/>
      <c r="SLZ218" s="116"/>
      <c r="SMA218" s="116"/>
      <c r="SMB218" s="116"/>
      <c r="SMC218" s="116"/>
      <c r="SMD218" s="116"/>
      <c r="SME218" s="116"/>
      <c r="SMF218" s="116"/>
      <c r="SMG218" s="116"/>
      <c r="SMH218" s="116"/>
      <c r="SMI218" s="116"/>
      <c r="SMJ218" s="116"/>
      <c r="SMK218" s="116"/>
      <c r="SML218" s="116"/>
      <c r="SMM218" s="116"/>
      <c r="SMN218" s="116"/>
      <c r="SMO218" s="116"/>
      <c r="SMP218" s="116"/>
      <c r="SMQ218" s="116"/>
      <c r="SMR218" s="116"/>
      <c r="SMS218" s="116"/>
      <c r="SMT218" s="116"/>
      <c r="SMU218" s="116"/>
      <c r="SMV218" s="116"/>
      <c r="SMW218" s="116"/>
      <c r="SMX218" s="116"/>
      <c r="SMY218" s="116"/>
      <c r="SMZ218" s="116"/>
      <c r="SNA218" s="116"/>
      <c r="SNB218" s="116"/>
      <c r="SNC218" s="116"/>
      <c r="SND218" s="116"/>
      <c r="SNE218" s="116"/>
      <c r="SNF218" s="116"/>
      <c r="SNG218" s="116"/>
      <c r="SNH218" s="116"/>
      <c r="SNI218" s="116"/>
      <c r="SNJ218" s="116"/>
      <c r="SNK218" s="116"/>
      <c r="SNL218" s="116"/>
      <c r="SNM218" s="116"/>
      <c r="SNN218" s="116"/>
      <c r="SNO218" s="116"/>
      <c r="SNP218" s="116"/>
      <c r="SNQ218" s="116"/>
      <c r="SNR218" s="116"/>
      <c r="SNS218" s="116"/>
      <c r="SNT218" s="116"/>
      <c r="SNU218" s="116"/>
      <c r="SNV218" s="116"/>
      <c r="SNW218" s="116"/>
      <c r="SNX218" s="116"/>
      <c r="SNY218" s="116"/>
      <c r="SNZ218" s="116"/>
      <c r="SOA218" s="116"/>
      <c r="SOB218" s="116"/>
      <c r="SOC218" s="116"/>
      <c r="SOD218" s="116"/>
      <c r="SOE218" s="116"/>
      <c r="SOF218" s="116"/>
      <c r="SOG218" s="116"/>
      <c r="SOH218" s="116"/>
      <c r="SOI218" s="116"/>
      <c r="SOJ218" s="116"/>
      <c r="SOK218" s="116"/>
      <c r="SOL218" s="116"/>
      <c r="SOM218" s="116"/>
      <c r="SON218" s="116"/>
      <c r="SOO218" s="116"/>
      <c r="SOP218" s="116"/>
      <c r="SOQ218" s="116"/>
      <c r="SOR218" s="116"/>
      <c r="SOS218" s="116"/>
      <c r="SOT218" s="116"/>
      <c r="SOU218" s="116"/>
      <c r="SOV218" s="116"/>
      <c r="SOW218" s="116"/>
      <c r="SOX218" s="116"/>
      <c r="SOY218" s="116"/>
      <c r="SOZ218" s="116"/>
      <c r="SPA218" s="116"/>
      <c r="SPB218" s="116"/>
      <c r="SPC218" s="116"/>
      <c r="SPD218" s="116"/>
      <c r="SPE218" s="116"/>
      <c r="SPF218" s="116"/>
      <c r="SPG218" s="116"/>
      <c r="SPH218" s="116"/>
      <c r="SPI218" s="116"/>
      <c r="SPJ218" s="116"/>
      <c r="SPK218" s="116"/>
      <c r="SPL218" s="116"/>
      <c r="SPM218" s="116"/>
      <c r="SPN218" s="116"/>
      <c r="SPO218" s="116"/>
      <c r="SPP218" s="116"/>
      <c r="SPQ218" s="116"/>
      <c r="SPR218" s="116"/>
      <c r="SPS218" s="116"/>
      <c r="SPT218" s="116"/>
      <c r="SPU218" s="116"/>
      <c r="SPV218" s="116"/>
      <c r="SPW218" s="116"/>
      <c r="SPX218" s="116"/>
      <c r="SPY218" s="116"/>
      <c r="SPZ218" s="116"/>
      <c r="SQA218" s="116"/>
      <c r="SQB218" s="116"/>
      <c r="SQC218" s="116"/>
      <c r="SQD218" s="116"/>
      <c r="SQE218" s="116"/>
      <c r="SQF218" s="116"/>
      <c r="SQG218" s="116"/>
      <c r="SQH218" s="116"/>
      <c r="SQI218" s="116"/>
      <c r="SQJ218" s="116"/>
      <c r="SQK218" s="116"/>
      <c r="SQL218" s="116"/>
      <c r="SQM218" s="116"/>
      <c r="SQN218" s="116"/>
      <c r="SQO218" s="116"/>
      <c r="SQP218" s="116"/>
      <c r="SQQ218" s="116"/>
      <c r="SQR218" s="116"/>
      <c r="SQS218" s="116"/>
      <c r="SQT218" s="116"/>
      <c r="SQU218" s="116"/>
      <c r="SQV218" s="116"/>
      <c r="SQW218" s="116"/>
      <c r="SQX218" s="116"/>
      <c r="SQY218" s="116"/>
      <c r="SQZ218" s="116"/>
      <c r="SRA218" s="116"/>
      <c r="SRB218" s="116"/>
      <c r="SRC218" s="116"/>
      <c r="SRD218" s="116"/>
      <c r="SRE218" s="116"/>
      <c r="SRF218" s="116"/>
      <c r="SRG218" s="116"/>
      <c r="SRH218" s="116"/>
      <c r="SRI218" s="116"/>
      <c r="SRJ218" s="116"/>
      <c r="SRK218" s="116"/>
      <c r="SRL218" s="116"/>
      <c r="SRM218" s="116"/>
      <c r="SRN218" s="116"/>
      <c r="SRO218" s="116"/>
      <c r="SRP218" s="116"/>
      <c r="SRQ218" s="116"/>
      <c r="SRR218" s="116"/>
      <c r="SRS218" s="116"/>
      <c r="SRT218" s="116"/>
      <c r="SRU218" s="116"/>
      <c r="SRV218" s="116"/>
      <c r="SRW218" s="116"/>
      <c r="SRX218" s="116"/>
      <c r="SRY218" s="116"/>
      <c r="SRZ218" s="116"/>
      <c r="SSA218" s="116"/>
      <c r="SSB218" s="116"/>
      <c r="SSC218" s="116"/>
      <c r="SSD218" s="116"/>
      <c r="SSE218" s="116"/>
      <c r="SSF218" s="116"/>
      <c r="SSG218" s="116"/>
      <c r="SSH218" s="116"/>
      <c r="SSI218" s="116"/>
      <c r="SSJ218" s="116"/>
      <c r="SSK218" s="116"/>
      <c r="SSL218" s="116"/>
      <c r="SSM218" s="116"/>
      <c r="SSN218" s="116"/>
      <c r="SSO218" s="116"/>
      <c r="SSP218" s="116"/>
      <c r="SSQ218" s="116"/>
      <c r="SSR218" s="116"/>
      <c r="SSS218" s="116"/>
      <c r="SST218" s="116"/>
      <c r="SSU218" s="116"/>
      <c r="SSV218" s="116"/>
      <c r="SSW218" s="116"/>
      <c r="SSX218" s="116"/>
      <c r="SSY218" s="116"/>
      <c r="SSZ218" s="116"/>
      <c r="STA218" s="116"/>
      <c r="STB218" s="116"/>
      <c r="STC218" s="116"/>
      <c r="STD218" s="116"/>
      <c r="STE218" s="116"/>
      <c r="STF218" s="116"/>
      <c r="STG218" s="116"/>
      <c r="STH218" s="116"/>
      <c r="STI218" s="116"/>
      <c r="STJ218" s="116"/>
      <c r="STK218" s="116"/>
      <c r="STL218" s="116"/>
      <c r="STM218" s="116"/>
      <c r="STN218" s="116"/>
      <c r="STO218" s="116"/>
      <c r="STP218" s="116"/>
      <c r="STQ218" s="116"/>
      <c r="STR218" s="116"/>
      <c r="STS218" s="116"/>
      <c r="STT218" s="116"/>
      <c r="STU218" s="116"/>
      <c r="STV218" s="116"/>
      <c r="STW218" s="116"/>
      <c r="STX218" s="116"/>
      <c r="STY218" s="116"/>
      <c r="STZ218" s="116"/>
      <c r="SUA218" s="116"/>
      <c r="SUB218" s="116"/>
      <c r="SUC218" s="116"/>
      <c r="SUD218" s="116"/>
      <c r="SUE218" s="116"/>
      <c r="SUF218" s="116"/>
      <c r="SUG218" s="116"/>
      <c r="SUH218" s="116"/>
      <c r="SUI218" s="116"/>
      <c r="SUJ218" s="116"/>
      <c r="SUK218" s="116"/>
      <c r="SUL218" s="116"/>
      <c r="SUM218" s="116"/>
      <c r="SUN218" s="116"/>
      <c r="SUO218" s="116"/>
      <c r="SUP218" s="116"/>
      <c r="SUQ218" s="116"/>
      <c r="SUR218" s="116"/>
      <c r="SUS218" s="116"/>
      <c r="SUT218" s="116"/>
      <c r="SUU218" s="116"/>
      <c r="SUV218" s="116"/>
      <c r="SUW218" s="116"/>
      <c r="SUX218" s="116"/>
      <c r="SUY218" s="116"/>
      <c r="SUZ218" s="116"/>
      <c r="SVA218" s="116"/>
      <c r="SVB218" s="116"/>
      <c r="SVC218" s="116"/>
      <c r="SVD218" s="116"/>
      <c r="SVE218" s="116"/>
      <c r="SVF218" s="116"/>
      <c r="SVG218" s="116"/>
      <c r="SVH218" s="116"/>
      <c r="SVI218" s="116"/>
      <c r="SVJ218" s="116"/>
      <c r="SVK218" s="116"/>
      <c r="SVL218" s="116"/>
      <c r="SVM218" s="116"/>
      <c r="SVN218" s="116"/>
      <c r="SVO218" s="116"/>
      <c r="SVP218" s="116"/>
      <c r="SVQ218" s="116"/>
      <c r="SVR218" s="116"/>
      <c r="SVS218" s="116"/>
      <c r="SVT218" s="116"/>
      <c r="SVU218" s="116"/>
      <c r="SVV218" s="116"/>
      <c r="SVW218" s="116"/>
      <c r="SVX218" s="116"/>
      <c r="SVY218" s="116"/>
      <c r="SVZ218" s="116"/>
      <c r="SWA218" s="116"/>
      <c r="SWB218" s="116"/>
      <c r="SWC218" s="116"/>
      <c r="SWD218" s="116"/>
      <c r="SWE218" s="116"/>
      <c r="SWF218" s="116"/>
      <c r="SWG218" s="116"/>
      <c r="SWH218" s="116"/>
      <c r="SWI218" s="116"/>
      <c r="SWJ218" s="116"/>
      <c r="SWK218" s="116"/>
      <c r="SWL218" s="116"/>
      <c r="SWM218" s="116"/>
      <c r="SWN218" s="116"/>
      <c r="SWO218" s="116"/>
      <c r="SWP218" s="116"/>
      <c r="SWQ218" s="116"/>
      <c r="SWR218" s="116"/>
      <c r="SWS218" s="116"/>
      <c r="SWT218" s="116"/>
      <c r="SWU218" s="116"/>
      <c r="SWV218" s="116"/>
      <c r="SWW218" s="116"/>
      <c r="SWX218" s="116"/>
      <c r="SWY218" s="116"/>
      <c r="SWZ218" s="116"/>
      <c r="SXA218" s="116"/>
      <c r="SXB218" s="116"/>
      <c r="SXC218" s="116"/>
      <c r="SXD218" s="116"/>
      <c r="SXE218" s="116"/>
      <c r="SXF218" s="116"/>
      <c r="SXG218" s="116"/>
      <c r="SXH218" s="116"/>
      <c r="SXI218" s="116"/>
      <c r="SXJ218" s="116"/>
      <c r="SXK218" s="116"/>
      <c r="SXL218" s="116"/>
      <c r="SXM218" s="116"/>
      <c r="SXN218" s="116"/>
      <c r="SXO218" s="116"/>
      <c r="SXP218" s="116"/>
      <c r="SXQ218" s="116"/>
      <c r="SXR218" s="116"/>
      <c r="SXS218" s="116"/>
      <c r="SXT218" s="116"/>
      <c r="SXU218" s="116"/>
      <c r="SXV218" s="116"/>
      <c r="SXW218" s="116"/>
      <c r="SXX218" s="116"/>
      <c r="SXY218" s="116"/>
      <c r="SXZ218" s="116"/>
      <c r="SYA218" s="116"/>
      <c r="SYB218" s="116"/>
      <c r="SYC218" s="116"/>
      <c r="SYD218" s="116"/>
      <c r="SYE218" s="116"/>
      <c r="SYF218" s="116"/>
      <c r="SYG218" s="116"/>
      <c r="SYH218" s="116"/>
      <c r="SYI218" s="116"/>
      <c r="SYJ218" s="116"/>
      <c r="SYK218" s="116"/>
      <c r="SYL218" s="116"/>
      <c r="SYM218" s="116"/>
      <c r="SYN218" s="116"/>
      <c r="SYO218" s="116"/>
      <c r="SYP218" s="116"/>
      <c r="SYQ218" s="116"/>
      <c r="SYR218" s="116"/>
      <c r="SYS218" s="116"/>
      <c r="SYT218" s="116"/>
      <c r="SYU218" s="116"/>
      <c r="SYV218" s="116"/>
      <c r="SYW218" s="116"/>
      <c r="SYX218" s="116"/>
      <c r="SYY218" s="116"/>
      <c r="SYZ218" s="116"/>
      <c r="SZA218" s="116"/>
      <c r="SZB218" s="116"/>
      <c r="SZC218" s="116"/>
      <c r="SZD218" s="116"/>
      <c r="SZE218" s="116"/>
      <c r="SZF218" s="116"/>
      <c r="SZG218" s="116"/>
      <c r="SZH218" s="116"/>
      <c r="SZI218" s="116"/>
      <c r="SZJ218" s="116"/>
      <c r="SZK218" s="116"/>
      <c r="SZL218" s="116"/>
      <c r="SZM218" s="116"/>
      <c r="SZN218" s="116"/>
      <c r="SZO218" s="116"/>
      <c r="SZP218" s="116"/>
      <c r="SZQ218" s="116"/>
      <c r="SZR218" s="116"/>
      <c r="SZS218" s="116"/>
      <c r="SZT218" s="116"/>
      <c r="SZU218" s="116"/>
      <c r="SZV218" s="116"/>
      <c r="SZW218" s="116"/>
      <c r="SZX218" s="116"/>
      <c r="SZY218" s="116"/>
      <c r="SZZ218" s="116"/>
      <c r="TAA218" s="116"/>
      <c r="TAB218" s="116"/>
      <c r="TAC218" s="116"/>
      <c r="TAD218" s="116"/>
      <c r="TAE218" s="116"/>
      <c r="TAF218" s="116"/>
      <c r="TAG218" s="116"/>
      <c r="TAH218" s="116"/>
      <c r="TAI218" s="116"/>
      <c r="TAJ218" s="116"/>
      <c r="TAK218" s="116"/>
      <c r="TAL218" s="116"/>
      <c r="TAM218" s="116"/>
      <c r="TAN218" s="116"/>
      <c r="TAO218" s="116"/>
      <c r="TAP218" s="116"/>
      <c r="TAQ218" s="116"/>
      <c r="TAR218" s="116"/>
      <c r="TAS218" s="116"/>
      <c r="TAT218" s="116"/>
      <c r="TAU218" s="116"/>
      <c r="TAV218" s="116"/>
      <c r="TAW218" s="116"/>
      <c r="TAX218" s="116"/>
      <c r="TAY218" s="116"/>
      <c r="TAZ218" s="116"/>
      <c r="TBA218" s="116"/>
      <c r="TBB218" s="116"/>
      <c r="TBC218" s="116"/>
      <c r="TBD218" s="116"/>
      <c r="TBE218" s="116"/>
      <c r="TBF218" s="116"/>
      <c r="TBG218" s="116"/>
      <c r="TBH218" s="116"/>
      <c r="TBI218" s="116"/>
      <c r="TBJ218" s="116"/>
      <c r="TBK218" s="116"/>
      <c r="TBL218" s="116"/>
      <c r="TBM218" s="116"/>
      <c r="TBN218" s="116"/>
      <c r="TBO218" s="116"/>
      <c r="TBP218" s="116"/>
      <c r="TBQ218" s="116"/>
      <c r="TBR218" s="116"/>
      <c r="TBS218" s="116"/>
      <c r="TBT218" s="116"/>
      <c r="TBU218" s="116"/>
      <c r="TBV218" s="116"/>
      <c r="TBW218" s="116"/>
      <c r="TBX218" s="116"/>
      <c r="TBY218" s="116"/>
      <c r="TBZ218" s="116"/>
      <c r="TCA218" s="116"/>
      <c r="TCB218" s="116"/>
      <c r="TCC218" s="116"/>
      <c r="TCD218" s="116"/>
      <c r="TCE218" s="116"/>
      <c r="TCF218" s="116"/>
      <c r="TCG218" s="116"/>
      <c r="TCH218" s="116"/>
      <c r="TCI218" s="116"/>
      <c r="TCJ218" s="116"/>
      <c r="TCK218" s="116"/>
      <c r="TCL218" s="116"/>
      <c r="TCM218" s="116"/>
      <c r="TCN218" s="116"/>
      <c r="TCO218" s="116"/>
      <c r="TCP218" s="116"/>
      <c r="TCQ218" s="116"/>
      <c r="TCR218" s="116"/>
      <c r="TCS218" s="116"/>
      <c r="TCT218" s="116"/>
      <c r="TCU218" s="116"/>
      <c r="TCV218" s="116"/>
      <c r="TCW218" s="116"/>
      <c r="TCX218" s="116"/>
      <c r="TCY218" s="116"/>
      <c r="TCZ218" s="116"/>
      <c r="TDA218" s="116"/>
      <c r="TDB218" s="116"/>
      <c r="TDC218" s="116"/>
      <c r="TDD218" s="116"/>
      <c r="TDE218" s="116"/>
      <c r="TDF218" s="116"/>
      <c r="TDG218" s="116"/>
      <c r="TDH218" s="116"/>
      <c r="TDI218" s="116"/>
      <c r="TDJ218" s="116"/>
      <c r="TDK218" s="116"/>
      <c r="TDL218" s="116"/>
      <c r="TDM218" s="116"/>
      <c r="TDN218" s="116"/>
      <c r="TDO218" s="116"/>
      <c r="TDP218" s="116"/>
      <c r="TDQ218" s="116"/>
      <c r="TDR218" s="116"/>
      <c r="TDS218" s="116"/>
      <c r="TDT218" s="116"/>
      <c r="TDU218" s="116"/>
      <c r="TDV218" s="116"/>
      <c r="TDW218" s="116"/>
      <c r="TDX218" s="116"/>
      <c r="TDY218" s="116"/>
      <c r="TDZ218" s="116"/>
      <c r="TEA218" s="116"/>
      <c r="TEB218" s="116"/>
      <c r="TEC218" s="116"/>
      <c r="TED218" s="116"/>
      <c r="TEE218" s="116"/>
      <c r="TEF218" s="116"/>
      <c r="TEG218" s="116"/>
      <c r="TEH218" s="116"/>
      <c r="TEI218" s="116"/>
      <c r="TEJ218" s="116"/>
      <c r="TEK218" s="116"/>
      <c r="TEL218" s="116"/>
      <c r="TEM218" s="116"/>
      <c r="TEN218" s="116"/>
      <c r="TEO218" s="116"/>
      <c r="TEP218" s="116"/>
      <c r="TEQ218" s="116"/>
      <c r="TER218" s="116"/>
      <c r="TES218" s="116"/>
      <c r="TET218" s="116"/>
      <c r="TEU218" s="116"/>
      <c r="TEV218" s="116"/>
      <c r="TEW218" s="116"/>
      <c r="TEX218" s="116"/>
      <c r="TEY218" s="116"/>
      <c r="TEZ218" s="116"/>
      <c r="TFA218" s="116"/>
      <c r="TFB218" s="116"/>
      <c r="TFC218" s="116"/>
      <c r="TFD218" s="116"/>
      <c r="TFE218" s="116"/>
      <c r="TFF218" s="116"/>
      <c r="TFG218" s="116"/>
      <c r="TFH218" s="116"/>
      <c r="TFI218" s="116"/>
      <c r="TFJ218" s="116"/>
      <c r="TFK218" s="116"/>
      <c r="TFL218" s="116"/>
      <c r="TFM218" s="116"/>
      <c r="TFN218" s="116"/>
      <c r="TFO218" s="116"/>
      <c r="TFP218" s="116"/>
      <c r="TFQ218" s="116"/>
      <c r="TFR218" s="116"/>
      <c r="TFS218" s="116"/>
      <c r="TFT218" s="116"/>
      <c r="TFU218" s="116"/>
      <c r="TFV218" s="116"/>
      <c r="TFW218" s="116"/>
      <c r="TFX218" s="116"/>
      <c r="TFY218" s="116"/>
      <c r="TFZ218" s="116"/>
      <c r="TGA218" s="116"/>
      <c r="TGB218" s="116"/>
      <c r="TGC218" s="116"/>
      <c r="TGD218" s="116"/>
      <c r="TGE218" s="116"/>
      <c r="TGF218" s="116"/>
      <c r="TGG218" s="116"/>
      <c r="TGH218" s="116"/>
      <c r="TGI218" s="116"/>
      <c r="TGJ218" s="116"/>
      <c r="TGK218" s="116"/>
      <c r="TGL218" s="116"/>
      <c r="TGM218" s="116"/>
      <c r="TGN218" s="116"/>
      <c r="TGO218" s="116"/>
      <c r="TGP218" s="116"/>
      <c r="TGQ218" s="116"/>
      <c r="TGR218" s="116"/>
      <c r="TGS218" s="116"/>
      <c r="TGT218" s="116"/>
      <c r="TGU218" s="116"/>
      <c r="TGV218" s="116"/>
      <c r="TGW218" s="116"/>
      <c r="TGX218" s="116"/>
      <c r="TGY218" s="116"/>
      <c r="TGZ218" s="116"/>
      <c r="THA218" s="116"/>
      <c r="THB218" s="116"/>
      <c r="THC218" s="116"/>
      <c r="THD218" s="116"/>
      <c r="THE218" s="116"/>
      <c r="THF218" s="116"/>
      <c r="THG218" s="116"/>
      <c r="THH218" s="116"/>
      <c r="THI218" s="116"/>
      <c r="THJ218" s="116"/>
      <c r="THK218" s="116"/>
      <c r="THL218" s="116"/>
      <c r="THM218" s="116"/>
      <c r="THN218" s="116"/>
      <c r="THO218" s="116"/>
      <c r="THP218" s="116"/>
      <c r="THQ218" s="116"/>
      <c r="THR218" s="116"/>
      <c r="THS218" s="116"/>
      <c r="THT218" s="116"/>
      <c r="THU218" s="116"/>
      <c r="THV218" s="116"/>
      <c r="THW218" s="116"/>
      <c r="THX218" s="116"/>
      <c r="THY218" s="116"/>
      <c r="THZ218" s="116"/>
      <c r="TIA218" s="116"/>
      <c r="TIB218" s="116"/>
      <c r="TIC218" s="116"/>
      <c r="TID218" s="116"/>
      <c r="TIE218" s="116"/>
      <c r="TIF218" s="116"/>
      <c r="TIG218" s="116"/>
      <c r="TIH218" s="116"/>
      <c r="TII218" s="116"/>
      <c r="TIJ218" s="116"/>
      <c r="TIK218" s="116"/>
      <c r="TIL218" s="116"/>
      <c r="TIM218" s="116"/>
      <c r="TIN218" s="116"/>
      <c r="TIO218" s="116"/>
      <c r="TIP218" s="116"/>
      <c r="TIQ218" s="116"/>
      <c r="TIR218" s="116"/>
      <c r="TIS218" s="116"/>
      <c r="TIT218" s="116"/>
      <c r="TIU218" s="116"/>
      <c r="TIV218" s="116"/>
      <c r="TIW218" s="116"/>
      <c r="TIX218" s="116"/>
      <c r="TIY218" s="116"/>
      <c r="TIZ218" s="116"/>
      <c r="TJA218" s="116"/>
      <c r="TJB218" s="116"/>
      <c r="TJC218" s="116"/>
      <c r="TJD218" s="116"/>
      <c r="TJE218" s="116"/>
      <c r="TJF218" s="116"/>
      <c r="TJG218" s="116"/>
      <c r="TJH218" s="116"/>
      <c r="TJI218" s="116"/>
      <c r="TJJ218" s="116"/>
      <c r="TJK218" s="116"/>
      <c r="TJL218" s="116"/>
      <c r="TJM218" s="116"/>
      <c r="TJN218" s="116"/>
      <c r="TJO218" s="116"/>
      <c r="TJP218" s="116"/>
      <c r="TJQ218" s="116"/>
      <c r="TJR218" s="116"/>
      <c r="TJS218" s="116"/>
      <c r="TJT218" s="116"/>
      <c r="TJU218" s="116"/>
      <c r="TJV218" s="116"/>
      <c r="TJW218" s="116"/>
      <c r="TJX218" s="116"/>
      <c r="TJY218" s="116"/>
      <c r="TJZ218" s="116"/>
      <c r="TKA218" s="116"/>
      <c r="TKB218" s="116"/>
      <c r="TKC218" s="116"/>
      <c r="TKD218" s="116"/>
      <c r="TKE218" s="116"/>
      <c r="TKF218" s="116"/>
      <c r="TKG218" s="116"/>
      <c r="TKH218" s="116"/>
      <c r="TKI218" s="116"/>
      <c r="TKJ218" s="116"/>
      <c r="TKK218" s="116"/>
      <c r="TKL218" s="116"/>
      <c r="TKM218" s="116"/>
      <c r="TKN218" s="116"/>
      <c r="TKO218" s="116"/>
      <c r="TKP218" s="116"/>
      <c r="TKQ218" s="116"/>
      <c r="TKR218" s="116"/>
      <c r="TKS218" s="116"/>
      <c r="TKT218" s="116"/>
      <c r="TKU218" s="116"/>
      <c r="TKV218" s="116"/>
      <c r="TKW218" s="116"/>
      <c r="TKX218" s="116"/>
      <c r="TKY218" s="116"/>
      <c r="TKZ218" s="116"/>
      <c r="TLA218" s="116"/>
      <c r="TLB218" s="116"/>
      <c r="TLC218" s="116"/>
      <c r="TLD218" s="116"/>
      <c r="TLE218" s="116"/>
      <c r="TLF218" s="116"/>
      <c r="TLG218" s="116"/>
      <c r="TLH218" s="116"/>
      <c r="TLI218" s="116"/>
      <c r="TLJ218" s="116"/>
      <c r="TLK218" s="116"/>
      <c r="TLL218" s="116"/>
      <c r="TLM218" s="116"/>
      <c r="TLN218" s="116"/>
      <c r="TLO218" s="116"/>
      <c r="TLP218" s="116"/>
      <c r="TLQ218" s="116"/>
      <c r="TLR218" s="116"/>
      <c r="TLS218" s="116"/>
      <c r="TLT218" s="116"/>
      <c r="TLU218" s="116"/>
      <c r="TLV218" s="116"/>
      <c r="TLW218" s="116"/>
      <c r="TLX218" s="116"/>
      <c r="TLY218" s="116"/>
      <c r="TLZ218" s="116"/>
      <c r="TMA218" s="116"/>
      <c r="TMB218" s="116"/>
      <c r="TMC218" s="116"/>
      <c r="TMD218" s="116"/>
      <c r="TME218" s="116"/>
      <c r="TMF218" s="116"/>
      <c r="TMG218" s="116"/>
      <c r="TMH218" s="116"/>
      <c r="TMI218" s="116"/>
      <c r="TMJ218" s="116"/>
      <c r="TMK218" s="116"/>
      <c r="TML218" s="116"/>
      <c r="TMM218" s="116"/>
      <c r="TMN218" s="116"/>
      <c r="TMO218" s="116"/>
      <c r="TMP218" s="116"/>
      <c r="TMQ218" s="116"/>
      <c r="TMR218" s="116"/>
      <c r="TMS218" s="116"/>
      <c r="TMT218" s="116"/>
      <c r="TMU218" s="116"/>
      <c r="TMV218" s="116"/>
      <c r="TMW218" s="116"/>
      <c r="TMX218" s="116"/>
      <c r="TMY218" s="116"/>
      <c r="TMZ218" s="116"/>
      <c r="TNA218" s="116"/>
      <c r="TNB218" s="116"/>
      <c r="TNC218" s="116"/>
      <c r="TND218" s="116"/>
      <c r="TNE218" s="116"/>
      <c r="TNF218" s="116"/>
      <c r="TNG218" s="116"/>
      <c r="TNH218" s="116"/>
      <c r="TNI218" s="116"/>
      <c r="TNJ218" s="116"/>
      <c r="TNK218" s="116"/>
      <c r="TNL218" s="116"/>
      <c r="TNM218" s="116"/>
      <c r="TNN218" s="116"/>
      <c r="TNO218" s="116"/>
      <c r="TNP218" s="116"/>
      <c r="TNQ218" s="116"/>
      <c r="TNR218" s="116"/>
      <c r="TNS218" s="116"/>
      <c r="TNT218" s="116"/>
      <c r="TNU218" s="116"/>
      <c r="TNV218" s="116"/>
      <c r="TNW218" s="116"/>
      <c r="TNX218" s="116"/>
      <c r="TNY218" s="116"/>
      <c r="TNZ218" s="116"/>
      <c r="TOA218" s="116"/>
      <c r="TOB218" s="116"/>
      <c r="TOC218" s="116"/>
      <c r="TOD218" s="116"/>
      <c r="TOE218" s="116"/>
      <c r="TOF218" s="116"/>
      <c r="TOG218" s="116"/>
      <c r="TOH218" s="116"/>
      <c r="TOI218" s="116"/>
      <c r="TOJ218" s="116"/>
      <c r="TOK218" s="116"/>
      <c r="TOL218" s="116"/>
      <c r="TOM218" s="116"/>
      <c r="TON218" s="116"/>
      <c r="TOO218" s="116"/>
      <c r="TOP218" s="116"/>
      <c r="TOQ218" s="116"/>
      <c r="TOR218" s="116"/>
      <c r="TOS218" s="116"/>
      <c r="TOT218" s="116"/>
      <c r="TOU218" s="116"/>
      <c r="TOV218" s="116"/>
      <c r="TOW218" s="116"/>
      <c r="TOX218" s="116"/>
      <c r="TOY218" s="116"/>
      <c r="TOZ218" s="116"/>
      <c r="TPA218" s="116"/>
      <c r="TPB218" s="116"/>
      <c r="TPC218" s="116"/>
      <c r="TPD218" s="116"/>
      <c r="TPE218" s="116"/>
      <c r="TPF218" s="116"/>
      <c r="TPG218" s="116"/>
      <c r="TPH218" s="116"/>
      <c r="TPI218" s="116"/>
      <c r="TPJ218" s="116"/>
      <c r="TPK218" s="116"/>
      <c r="TPL218" s="116"/>
      <c r="TPM218" s="116"/>
      <c r="TPN218" s="116"/>
      <c r="TPO218" s="116"/>
      <c r="TPP218" s="116"/>
      <c r="TPQ218" s="116"/>
      <c r="TPR218" s="116"/>
      <c r="TPS218" s="116"/>
      <c r="TPT218" s="116"/>
      <c r="TPU218" s="116"/>
      <c r="TPV218" s="116"/>
      <c r="TPW218" s="116"/>
      <c r="TPX218" s="116"/>
      <c r="TPY218" s="116"/>
      <c r="TPZ218" s="116"/>
      <c r="TQA218" s="116"/>
      <c r="TQB218" s="116"/>
      <c r="TQC218" s="116"/>
      <c r="TQD218" s="116"/>
      <c r="TQE218" s="116"/>
      <c r="TQF218" s="116"/>
      <c r="TQG218" s="116"/>
      <c r="TQH218" s="116"/>
      <c r="TQI218" s="116"/>
      <c r="TQJ218" s="116"/>
      <c r="TQK218" s="116"/>
      <c r="TQL218" s="116"/>
      <c r="TQM218" s="116"/>
      <c r="TQN218" s="116"/>
      <c r="TQO218" s="116"/>
      <c r="TQP218" s="116"/>
      <c r="TQQ218" s="116"/>
      <c r="TQR218" s="116"/>
      <c r="TQS218" s="116"/>
      <c r="TQT218" s="116"/>
      <c r="TQU218" s="116"/>
      <c r="TQV218" s="116"/>
      <c r="TQW218" s="116"/>
      <c r="TQX218" s="116"/>
      <c r="TQY218" s="116"/>
      <c r="TQZ218" s="116"/>
      <c r="TRA218" s="116"/>
      <c r="TRB218" s="116"/>
      <c r="TRC218" s="116"/>
      <c r="TRD218" s="116"/>
      <c r="TRE218" s="116"/>
      <c r="TRF218" s="116"/>
      <c r="TRG218" s="116"/>
      <c r="TRH218" s="116"/>
      <c r="TRI218" s="116"/>
      <c r="TRJ218" s="116"/>
      <c r="TRK218" s="116"/>
      <c r="TRL218" s="116"/>
      <c r="TRM218" s="116"/>
      <c r="TRN218" s="116"/>
      <c r="TRO218" s="116"/>
      <c r="TRP218" s="116"/>
      <c r="TRQ218" s="116"/>
      <c r="TRR218" s="116"/>
      <c r="TRS218" s="116"/>
      <c r="TRT218" s="116"/>
      <c r="TRU218" s="116"/>
      <c r="TRV218" s="116"/>
      <c r="TRW218" s="116"/>
      <c r="TRX218" s="116"/>
      <c r="TRY218" s="116"/>
      <c r="TRZ218" s="116"/>
      <c r="TSA218" s="116"/>
      <c r="TSB218" s="116"/>
      <c r="TSC218" s="116"/>
      <c r="TSD218" s="116"/>
      <c r="TSE218" s="116"/>
      <c r="TSF218" s="116"/>
      <c r="TSG218" s="116"/>
      <c r="TSH218" s="116"/>
      <c r="TSI218" s="116"/>
      <c r="TSJ218" s="116"/>
      <c r="TSK218" s="116"/>
      <c r="TSL218" s="116"/>
      <c r="TSM218" s="116"/>
      <c r="TSN218" s="116"/>
      <c r="TSO218" s="116"/>
      <c r="TSP218" s="116"/>
      <c r="TSQ218" s="116"/>
      <c r="TSR218" s="116"/>
      <c r="TSS218" s="116"/>
      <c r="TST218" s="116"/>
      <c r="TSU218" s="116"/>
      <c r="TSV218" s="116"/>
      <c r="TSW218" s="116"/>
      <c r="TSX218" s="116"/>
      <c r="TSY218" s="116"/>
      <c r="TSZ218" s="116"/>
      <c r="TTA218" s="116"/>
      <c r="TTB218" s="116"/>
      <c r="TTC218" s="116"/>
      <c r="TTD218" s="116"/>
      <c r="TTE218" s="116"/>
      <c r="TTF218" s="116"/>
      <c r="TTG218" s="116"/>
      <c r="TTH218" s="116"/>
      <c r="TTI218" s="116"/>
      <c r="TTJ218" s="116"/>
      <c r="TTK218" s="116"/>
      <c r="TTL218" s="116"/>
      <c r="TTM218" s="116"/>
      <c r="TTN218" s="116"/>
      <c r="TTO218" s="116"/>
      <c r="TTP218" s="116"/>
      <c r="TTQ218" s="116"/>
      <c r="TTR218" s="116"/>
      <c r="TTS218" s="116"/>
      <c r="TTT218" s="116"/>
      <c r="TTU218" s="116"/>
      <c r="TTV218" s="116"/>
      <c r="TTW218" s="116"/>
      <c r="TTX218" s="116"/>
      <c r="TTY218" s="116"/>
      <c r="TTZ218" s="116"/>
      <c r="TUA218" s="116"/>
      <c r="TUB218" s="116"/>
      <c r="TUC218" s="116"/>
      <c r="TUD218" s="116"/>
      <c r="TUE218" s="116"/>
      <c r="TUF218" s="116"/>
      <c r="TUG218" s="116"/>
      <c r="TUH218" s="116"/>
      <c r="TUI218" s="116"/>
      <c r="TUJ218" s="116"/>
      <c r="TUK218" s="116"/>
      <c r="TUL218" s="116"/>
      <c r="TUM218" s="116"/>
      <c r="TUN218" s="116"/>
      <c r="TUO218" s="116"/>
      <c r="TUP218" s="116"/>
      <c r="TUQ218" s="116"/>
      <c r="TUR218" s="116"/>
      <c r="TUS218" s="116"/>
      <c r="TUT218" s="116"/>
      <c r="TUU218" s="116"/>
      <c r="TUV218" s="116"/>
      <c r="TUW218" s="116"/>
      <c r="TUX218" s="116"/>
      <c r="TUY218" s="116"/>
      <c r="TUZ218" s="116"/>
      <c r="TVA218" s="116"/>
      <c r="TVB218" s="116"/>
      <c r="TVC218" s="116"/>
      <c r="TVD218" s="116"/>
      <c r="TVE218" s="116"/>
      <c r="TVF218" s="116"/>
      <c r="TVG218" s="116"/>
      <c r="TVH218" s="116"/>
      <c r="TVI218" s="116"/>
      <c r="TVJ218" s="116"/>
      <c r="TVK218" s="116"/>
      <c r="TVL218" s="116"/>
      <c r="TVM218" s="116"/>
      <c r="TVN218" s="116"/>
      <c r="TVO218" s="116"/>
      <c r="TVP218" s="116"/>
      <c r="TVQ218" s="116"/>
      <c r="TVR218" s="116"/>
      <c r="TVS218" s="116"/>
      <c r="TVT218" s="116"/>
      <c r="TVU218" s="116"/>
      <c r="TVV218" s="116"/>
      <c r="TVW218" s="116"/>
      <c r="TVX218" s="116"/>
      <c r="TVY218" s="116"/>
      <c r="TVZ218" s="116"/>
      <c r="TWA218" s="116"/>
      <c r="TWB218" s="116"/>
      <c r="TWC218" s="116"/>
      <c r="TWD218" s="116"/>
      <c r="TWE218" s="116"/>
      <c r="TWF218" s="116"/>
      <c r="TWG218" s="116"/>
      <c r="TWH218" s="116"/>
      <c r="TWI218" s="116"/>
      <c r="TWJ218" s="116"/>
      <c r="TWK218" s="116"/>
      <c r="TWL218" s="116"/>
      <c r="TWM218" s="116"/>
      <c r="TWN218" s="116"/>
      <c r="TWO218" s="116"/>
      <c r="TWP218" s="116"/>
      <c r="TWQ218" s="116"/>
      <c r="TWR218" s="116"/>
      <c r="TWS218" s="116"/>
      <c r="TWT218" s="116"/>
      <c r="TWU218" s="116"/>
      <c r="TWV218" s="116"/>
      <c r="TWW218" s="116"/>
      <c r="TWX218" s="116"/>
      <c r="TWY218" s="116"/>
      <c r="TWZ218" s="116"/>
      <c r="TXA218" s="116"/>
      <c r="TXB218" s="116"/>
      <c r="TXC218" s="116"/>
      <c r="TXD218" s="116"/>
      <c r="TXE218" s="116"/>
      <c r="TXF218" s="116"/>
      <c r="TXG218" s="116"/>
      <c r="TXH218" s="116"/>
      <c r="TXI218" s="116"/>
      <c r="TXJ218" s="116"/>
      <c r="TXK218" s="116"/>
      <c r="TXL218" s="116"/>
      <c r="TXM218" s="116"/>
      <c r="TXN218" s="116"/>
      <c r="TXO218" s="116"/>
      <c r="TXP218" s="116"/>
      <c r="TXQ218" s="116"/>
      <c r="TXR218" s="116"/>
      <c r="TXS218" s="116"/>
      <c r="TXT218" s="116"/>
      <c r="TXU218" s="116"/>
      <c r="TXV218" s="116"/>
      <c r="TXW218" s="116"/>
      <c r="TXX218" s="116"/>
      <c r="TXY218" s="116"/>
      <c r="TXZ218" s="116"/>
      <c r="TYA218" s="116"/>
      <c r="TYB218" s="116"/>
      <c r="TYC218" s="116"/>
      <c r="TYD218" s="116"/>
      <c r="TYE218" s="116"/>
      <c r="TYF218" s="116"/>
      <c r="TYG218" s="116"/>
      <c r="TYH218" s="116"/>
      <c r="TYI218" s="116"/>
      <c r="TYJ218" s="116"/>
      <c r="TYK218" s="116"/>
      <c r="TYL218" s="116"/>
      <c r="TYM218" s="116"/>
      <c r="TYN218" s="116"/>
      <c r="TYO218" s="116"/>
      <c r="TYP218" s="116"/>
      <c r="TYQ218" s="116"/>
      <c r="TYR218" s="116"/>
      <c r="TYS218" s="116"/>
      <c r="TYT218" s="116"/>
      <c r="TYU218" s="116"/>
      <c r="TYV218" s="116"/>
      <c r="TYW218" s="116"/>
      <c r="TYX218" s="116"/>
      <c r="TYY218" s="116"/>
      <c r="TYZ218" s="116"/>
      <c r="TZA218" s="116"/>
      <c r="TZB218" s="116"/>
      <c r="TZC218" s="116"/>
      <c r="TZD218" s="116"/>
      <c r="TZE218" s="116"/>
      <c r="TZF218" s="116"/>
      <c r="TZG218" s="116"/>
      <c r="TZH218" s="116"/>
      <c r="TZI218" s="116"/>
      <c r="TZJ218" s="116"/>
      <c r="TZK218" s="116"/>
      <c r="TZL218" s="116"/>
      <c r="TZM218" s="116"/>
      <c r="TZN218" s="116"/>
      <c r="TZO218" s="116"/>
      <c r="TZP218" s="116"/>
      <c r="TZQ218" s="116"/>
      <c r="TZR218" s="116"/>
      <c r="TZS218" s="116"/>
      <c r="TZT218" s="116"/>
      <c r="TZU218" s="116"/>
      <c r="TZV218" s="116"/>
      <c r="TZW218" s="116"/>
      <c r="TZX218" s="116"/>
      <c r="TZY218" s="116"/>
      <c r="TZZ218" s="116"/>
      <c r="UAA218" s="116"/>
      <c r="UAB218" s="116"/>
      <c r="UAC218" s="116"/>
      <c r="UAD218" s="116"/>
      <c r="UAE218" s="116"/>
      <c r="UAF218" s="116"/>
      <c r="UAG218" s="116"/>
      <c r="UAH218" s="116"/>
      <c r="UAI218" s="116"/>
      <c r="UAJ218" s="116"/>
      <c r="UAK218" s="116"/>
      <c r="UAL218" s="116"/>
      <c r="UAM218" s="116"/>
      <c r="UAN218" s="116"/>
      <c r="UAO218" s="116"/>
      <c r="UAP218" s="116"/>
      <c r="UAQ218" s="116"/>
      <c r="UAR218" s="116"/>
      <c r="UAS218" s="116"/>
      <c r="UAT218" s="116"/>
      <c r="UAU218" s="116"/>
      <c r="UAV218" s="116"/>
      <c r="UAW218" s="116"/>
      <c r="UAX218" s="116"/>
      <c r="UAY218" s="116"/>
      <c r="UAZ218" s="116"/>
      <c r="UBA218" s="116"/>
      <c r="UBB218" s="116"/>
      <c r="UBC218" s="116"/>
      <c r="UBD218" s="116"/>
      <c r="UBE218" s="116"/>
      <c r="UBF218" s="116"/>
      <c r="UBG218" s="116"/>
      <c r="UBH218" s="116"/>
      <c r="UBI218" s="116"/>
      <c r="UBJ218" s="116"/>
      <c r="UBK218" s="116"/>
      <c r="UBL218" s="116"/>
      <c r="UBM218" s="116"/>
      <c r="UBN218" s="116"/>
      <c r="UBO218" s="116"/>
      <c r="UBP218" s="116"/>
      <c r="UBQ218" s="116"/>
      <c r="UBR218" s="116"/>
      <c r="UBS218" s="116"/>
      <c r="UBT218" s="116"/>
      <c r="UBU218" s="116"/>
      <c r="UBV218" s="116"/>
      <c r="UBW218" s="116"/>
      <c r="UBX218" s="116"/>
      <c r="UBY218" s="116"/>
      <c r="UBZ218" s="116"/>
      <c r="UCA218" s="116"/>
      <c r="UCB218" s="116"/>
      <c r="UCC218" s="116"/>
      <c r="UCD218" s="116"/>
      <c r="UCE218" s="116"/>
      <c r="UCF218" s="116"/>
      <c r="UCG218" s="116"/>
      <c r="UCH218" s="116"/>
      <c r="UCI218" s="116"/>
      <c r="UCJ218" s="116"/>
      <c r="UCK218" s="116"/>
      <c r="UCL218" s="116"/>
      <c r="UCM218" s="116"/>
      <c r="UCN218" s="116"/>
      <c r="UCO218" s="116"/>
      <c r="UCP218" s="116"/>
      <c r="UCQ218" s="116"/>
      <c r="UCR218" s="116"/>
      <c r="UCS218" s="116"/>
      <c r="UCT218" s="116"/>
      <c r="UCU218" s="116"/>
      <c r="UCV218" s="116"/>
      <c r="UCW218" s="116"/>
      <c r="UCX218" s="116"/>
      <c r="UCY218" s="116"/>
      <c r="UCZ218" s="116"/>
      <c r="UDA218" s="116"/>
      <c r="UDB218" s="116"/>
      <c r="UDC218" s="116"/>
      <c r="UDD218" s="116"/>
      <c r="UDE218" s="116"/>
      <c r="UDF218" s="116"/>
      <c r="UDG218" s="116"/>
      <c r="UDH218" s="116"/>
      <c r="UDI218" s="116"/>
      <c r="UDJ218" s="116"/>
      <c r="UDK218" s="116"/>
      <c r="UDL218" s="116"/>
      <c r="UDM218" s="116"/>
      <c r="UDN218" s="116"/>
      <c r="UDO218" s="116"/>
      <c r="UDP218" s="116"/>
      <c r="UDQ218" s="116"/>
      <c r="UDR218" s="116"/>
      <c r="UDS218" s="116"/>
      <c r="UDT218" s="116"/>
      <c r="UDU218" s="116"/>
      <c r="UDV218" s="116"/>
      <c r="UDW218" s="116"/>
      <c r="UDX218" s="116"/>
      <c r="UDY218" s="116"/>
      <c r="UDZ218" s="116"/>
      <c r="UEA218" s="116"/>
      <c r="UEB218" s="116"/>
      <c r="UEC218" s="116"/>
      <c r="UED218" s="116"/>
      <c r="UEE218" s="116"/>
      <c r="UEF218" s="116"/>
      <c r="UEG218" s="116"/>
      <c r="UEH218" s="116"/>
      <c r="UEI218" s="116"/>
      <c r="UEJ218" s="116"/>
      <c r="UEK218" s="116"/>
      <c r="UEL218" s="116"/>
      <c r="UEM218" s="116"/>
      <c r="UEN218" s="116"/>
      <c r="UEO218" s="116"/>
      <c r="UEP218" s="116"/>
      <c r="UEQ218" s="116"/>
      <c r="UER218" s="116"/>
      <c r="UES218" s="116"/>
      <c r="UET218" s="116"/>
      <c r="UEU218" s="116"/>
      <c r="UEV218" s="116"/>
      <c r="UEW218" s="116"/>
      <c r="UEX218" s="116"/>
      <c r="UEY218" s="116"/>
      <c r="UEZ218" s="116"/>
      <c r="UFA218" s="116"/>
      <c r="UFB218" s="116"/>
      <c r="UFC218" s="116"/>
      <c r="UFD218" s="116"/>
      <c r="UFE218" s="116"/>
      <c r="UFF218" s="116"/>
      <c r="UFG218" s="116"/>
      <c r="UFH218" s="116"/>
      <c r="UFI218" s="116"/>
      <c r="UFJ218" s="116"/>
      <c r="UFK218" s="116"/>
      <c r="UFL218" s="116"/>
      <c r="UFM218" s="116"/>
      <c r="UFN218" s="116"/>
      <c r="UFO218" s="116"/>
      <c r="UFP218" s="116"/>
      <c r="UFQ218" s="116"/>
      <c r="UFR218" s="116"/>
      <c r="UFS218" s="116"/>
      <c r="UFT218" s="116"/>
      <c r="UFU218" s="116"/>
      <c r="UFV218" s="116"/>
      <c r="UFW218" s="116"/>
      <c r="UFX218" s="116"/>
      <c r="UFY218" s="116"/>
      <c r="UFZ218" s="116"/>
      <c r="UGA218" s="116"/>
      <c r="UGB218" s="116"/>
      <c r="UGC218" s="116"/>
      <c r="UGD218" s="116"/>
      <c r="UGE218" s="116"/>
      <c r="UGF218" s="116"/>
      <c r="UGG218" s="116"/>
      <c r="UGH218" s="116"/>
      <c r="UGI218" s="116"/>
      <c r="UGJ218" s="116"/>
      <c r="UGK218" s="116"/>
      <c r="UGL218" s="116"/>
      <c r="UGM218" s="116"/>
      <c r="UGN218" s="116"/>
      <c r="UGO218" s="116"/>
      <c r="UGP218" s="116"/>
      <c r="UGQ218" s="116"/>
      <c r="UGR218" s="116"/>
      <c r="UGS218" s="116"/>
      <c r="UGT218" s="116"/>
      <c r="UGU218" s="116"/>
      <c r="UGV218" s="116"/>
      <c r="UGW218" s="116"/>
      <c r="UGX218" s="116"/>
      <c r="UGY218" s="116"/>
      <c r="UGZ218" s="116"/>
      <c r="UHA218" s="116"/>
      <c r="UHB218" s="116"/>
      <c r="UHC218" s="116"/>
      <c r="UHD218" s="116"/>
      <c r="UHE218" s="116"/>
      <c r="UHF218" s="116"/>
      <c r="UHG218" s="116"/>
      <c r="UHH218" s="116"/>
      <c r="UHI218" s="116"/>
      <c r="UHJ218" s="116"/>
      <c r="UHK218" s="116"/>
      <c r="UHL218" s="116"/>
      <c r="UHM218" s="116"/>
      <c r="UHN218" s="116"/>
      <c r="UHO218" s="116"/>
      <c r="UHP218" s="116"/>
      <c r="UHQ218" s="116"/>
      <c r="UHR218" s="116"/>
      <c r="UHS218" s="116"/>
      <c r="UHT218" s="116"/>
      <c r="UHU218" s="116"/>
      <c r="UHV218" s="116"/>
      <c r="UHW218" s="116"/>
      <c r="UHX218" s="116"/>
      <c r="UHY218" s="116"/>
      <c r="UHZ218" s="116"/>
      <c r="UIA218" s="116"/>
      <c r="UIB218" s="116"/>
      <c r="UIC218" s="116"/>
      <c r="UID218" s="116"/>
      <c r="UIE218" s="116"/>
      <c r="UIF218" s="116"/>
      <c r="UIG218" s="116"/>
      <c r="UIH218" s="116"/>
      <c r="UII218" s="116"/>
      <c r="UIJ218" s="116"/>
      <c r="UIK218" s="116"/>
      <c r="UIL218" s="116"/>
      <c r="UIM218" s="116"/>
      <c r="UIN218" s="116"/>
      <c r="UIO218" s="116"/>
      <c r="UIP218" s="116"/>
      <c r="UIQ218" s="116"/>
      <c r="UIR218" s="116"/>
      <c r="UIS218" s="116"/>
      <c r="UIT218" s="116"/>
      <c r="UIU218" s="116"/>
      <c r="UIV218" s="116"/>
      <c r="UIW218" s="116"/>
      <c r="UIX218" s="116"/>
      <c r="UIY218" s="116"/>
      <c r="UIZ218" s="116"/>
      <c r="UJA218" s="116"/>
      <c r="UJB218" s="116"/>
      <c r="UJC218" s="116"/>
      <c r="UJD218" s="116"/>
      <c r="UJE218" s="116"/>
      <c r="UJF218" s="116"/>
      <c r="UJG218" s="116"/>
      <c r="UJH218" s="116"/>
      <c r="UJI218" s="116"/>
      <c r="UJJ218" s="116"/>
      <c r="UJK218" s="116"/>
      <c r="UJL218" s="116"/>
      <c r="UJM218" s="116"/>
      <c r="UJN218" s="116"/>
      <c r="UJO218" s="116"/>
      <c r="UJP218" s="116"/>
      <c r="UJQ218" s="116"/>
      <c r="UJR218" s="116"/>
      <c r="UJS218" s="116"/>
      <c r="UJT218" s="116"/>
      <c r="UJU218" s="116"/>
      <c r="UJV218" s="116"/>
      <c r="UJW218" s="116"/>
      <c r="UJX218" s="116"/>
      <c r="UJY218" s="116"/>
      <c r="UJZ218" s="116"/>
      <c r="UKA218" s="116"/>
      <c r="UKB218" s="116"/>
      <c r="UKC218" s="116"/>
      <c r="UKD218" s="116"/>
      <c r="UKE218" s="116"/>
      <c r="UKF218" s="116"/>
      <c r="UKG218" s="116"/>
      <c r="UKH218" s="116"/>
      <c r="UKI218" s="116"/>
      <c r="UKJ218" s="116"/>
      <c r="UKK218" s="116"/>
      <c r="UKL218" s="116"/>
      <c r="UKM218" s="116"/>
      <c r="UKN218" s="116"/>
      <c r="UKO218" s="116"/>
      <c r="UKP218" s="116"/>
      <c r="UKQ218" s="116"/>
      <c r="UKR218" s="116"/>
      <c r="UKS218" s="116"/>
      <c r="UKT218" s="116"/>
      <c r="UKU218" s="116"/>
      <c r="UKV218" s="116"/>
      <c r="UKW218" s="116"/>
      <c r="UKX218" s="116"/>
      <c r="UKY218" s="116"/>
      <c r="UKZ218" s="116"/>
      <c r="ULA218" s="116"/>
      <c r="ULB218" s="116"/>
      <c r="ULC218" s="116"/>
      <c r="ULD218" s="116"/>
      <c r="ULE218" s="116"/>
      <c r="ULF218" s="116"/>
      <c r="ULG218" s="116"/>
      <c r="ULH218" s="116"/>
      <c r="ULI218" s="116"/>
      <c r="ULJ218" s="116"/>
      <c r="ULK218" s="116"/>
      <c r="ULL218" s="116"/>
      <c r="ULM218" s="116"/>
      <c r="ULN218" s="116"/>
      <c r="ULO218" s="116"/>
      <c r="ULP218" s="116"/>
      <c r="ULQ218" s="116"/>
      <c r="ULR218" s="116"/>
      <c r="ULS218" s="116"/>
      <c r="ULT218" s="116"/>
      <c r="ULU218" s="116"/>
      <c r="ULV218" s="116"/>
      <c r="ULW218" s="116"/>
      <c r="ULX218" s="116"/>
      <c r="ULY218" s="116"/>
      <c r="ULZ218" s="116"/>
      <c r="UMA218" s="116"/>
      <c r="UMB218" s="116"/>
      <c r="UMC218" s="116"/>
      <c r="UMD218" s="116"/>
      <c r="UME218" s="116"/>
      <c r="UMF218" s="116"/>
      <c r="UMG218" s="116"/>
      <c r="UMH218" s="116"/>
      <c r="UMI218" s="116"/>
      <c r="UMJ218" s="116"/>
      <c r="UMK218" s="116"/>
      <c r="UML218" s="116"/>
      <c r="UMM218" s="116"/>
      <c r="UMN218" s="116"/>
      <c r="UMO218" s="116"/>
      <c r="UMP218" s="116"/>
      <c r="UMQ218" s="116"/>
      <c r="UMR218" s="116"/>
      <c r="UMS218" s="116"/>
      <c r="UMT218" s="116"/>
      <c r="UMU218" s="116"/>
      <c r="UMV218" s="116"/>
      <c r="UMW218" s="116"/>
      <c r="UMX218" s="116"/>
      <c r="UMY218" s="116"/>
      <c r="UMZ218" s="116"/>
      <c r="UNA218" s="116"/>
      <c r="UNB218" s="116"/>
      <c r="UNC218" s="116"/>
      <c r="UND218" s="116"/>
      <c r="UNE218" s="116"/>
      <c r="UNF218" s="116"/>
      <c r="UNG218" s="116"/>
      <c r="UNH218" s="116"/>
      <c r="UNI218" s="116"/>
      <c r="UNJ218" s="116"/>
      <c r="UNK218" s="116"/>
      <c r="UNL218" s="116"/>
      <c r="UNM218" s="116"/>
      <c r="UNN218" s="116"/>
      <c r="UNO218" s="116"/>
      <c r="UNP218" s="116"/>
      <c r="UNQ218" s="116"/>
      <c r="UNR218" s="116"/>
      <c r="UNS218" s="116"/>
      <c r="UNT218" s="116"/>
      <c r="UNU218" s="116"/>
      <c r="UNV218" s="116"/>
      <c r="UNW218" s="116"/>
      <c r="UNX218" s="116"/>
      <c r="UNY218" s="116"/>
      <c r="UNZ218" s="116"/>
      <c r="UOA218" s="116"/>
      <c r="UOB218" s="116"/>
      <c r="UOC218" s="116"/>
      <c r="UOD218" s="116"/>
      <c r="UOE218" s="116"/>
      <c r="UOF218" s="116"/>
      <c r="UOG218" s="116"/>
      <c r="UOH218" s="116"/>
      <c r="UOI218" s="116"/>
      <c r="UOJ218" s="116"/>
      <c r="UOK218" s="116"/>
      <c r="UOL218" s="116"/>
      <c r="UOM218" s="116"/>
      <c r="UON218" s="116"/>
      <c r="UOO218" s="116"/>
      <c r="UOP218" s="116"/>
      <c r="UOQ218" s="116"/>
      <c r="UOR218" s="116"/>
      <c r="UOS218" s="116"/>
      <c r="UOT218" s="116"/>
      <c r="UOU218" s="116"/>
      <c r="UOV218" s="116"/>
      <c r="UOW218" s="116"/>
      <c r="UOX218" s="116"/>
      <c r="UOY218" s="116"/>
      <c r="UOZ218" s="116"/>
      <c r="UPA218" s="116"/>
      <c r="UPB218" s="116"/>
      <c r="UPC218" s="116"/>
      <c r="UPD218" s="116"/>
      <c r="UPE218" s="116"/>
      <c r="UPF218" s="116"/>
      <c r="UPG218" s="116"/>
      <c r="UPH218" s="116"/>
      <c r="UPI218" s="116"/>
      <c r="UPJ218" s="116"/>
      <c r="UPK218" s="116"/>
      <c r="UPL218" s="116"/>
      <c r="UPM218" s="116"/>
      <c r="UPN218" s="116"/>
      <c r="UPO218" s="116"/>
      <c r="UPP218" s="116"/>
      <c r="UPQ218" s="116"/>
      <c r="UPR218" s="116"/>
      <c r="UPS218" s="116"/>
      <c r="UPT218" s="116"/>
      <c r="UPU218" s="116"/>
      <c r="UPV218" s="116"/>
      <c r="UPW218" s="116"/>
      <c r="UPX218" s="116"/>
      <c r="UPY218" s="116"/>
      <c r="UPZ218" s="116"/>
      <c r="UQA218" s="116"/>
      <c r="UQB218" s="116"/>
      <c r="UQC218" s="116"/>
      <c r="UQD218" s="116"/>
      <c r="UQE218" s="116"/>
      <c r="UQF218" s="116"/>
      <c r="UQG218" s="116"/>
      <c r="UQH218" s="116"/>
      <c r="UQI218" s="116"/>
      <c r="UQJ218" s="116"/>
      <c r="UQK218" s="116"/>
      <c r="UQL218" s="116"/>
      <c r="UQM218" s="116"/>
      <c r="UQN218" s="116"/>
      <c r="UQO218" s="116"/>
      <c r="UQP218" s="116"/>
      <c r="UQQ218" s="116"/>
      <c r="UQR218" s="116"/>
      <c r="UQS218" s="116"/>
      <c r="UQT218" s="116"/>
      <c r="UQU218" s="116"/>
      <c r="UQV218" s="116"/>
      <c r="UQW218" s="116"/>
      <c r="UQX218" s="116"/>
      <c r="UQY218" s="116"/>
      <c r="UQZ218" s="116"/>
      <c r="URA218" s="116"/>
      <c r="URB218" s="116"/>
      <c r="URC218" s="116"/>
      <c r="URD218" s="116"/>
      <c r="URE218" s="116"/>
      <c r="URF218" s="116"/>
      <c r="URG218" s="116"/>
      <c r="URH218" s="116"/>
      <c r="URI218" s="116"/>
      <c r="URJ218" s="116"/>
      <c r="URK218" s="116"/>
      <c r="URL218" s="116"/>
      <c r="URM218" s="116"/>
      <c r="URN218" s="116"/>
      <c r="URO218" s="116"/>
      <c r="URP218" s="116"/>
      <c r="URQ218" s="116"/>
      <c r="URR218" s="116"/>
      <c r="URS218" s="116"/>
      <c r="URT218" s="116"/>
      <c r="URU218" s="116"/>
      <c r="URV218" s="116"/>
      <c r="URW218" s="116"/>
      <c r="URX218" s="116"/>
      <c r="URY218" s="116"/>
      <c r="URZ218" s="116"/>
      <c r="USA218" s="116"/>
      <c r="USB218" s="116"/>
      <c r="USC218" s="116"/>
      <c r="USD218" s="116"/>
      <c r="USE218" s="116"/>
      <c r="USF218" s="116"/>
      <c r="USG218" s="116"/>
      <c r="USH218" s="116"/>
      <c r="USI218" s="116"/>
      <c r="USJ218" s="116"/>
      <c r="USK218" s="116"/>
      <c r="USL218" s="116"/>
      <c r="USM218" s="116"/>
      <c r="USN218" s="116"/>
      <c r="USO218" s="116"/>
      <c r="USP218" s="116"/>
      <c r="USQ218" s="116"/>
      <c r="USR218" s="116"/>
      <c r="USS218" s="116"/>
      <c r="UST218" s="116"/>
      <c r="USU218" s="116"/>
      <c r="USV218" s="116"/>
      <c r="USW218" s="116"/>
      <c r="USX218" s="116"/>
      <c r="USY218" s="116"/>
      <c r="USZ218" s="116"/>
      <c r="UTA218" s="116"/>
      <c r="UTB218" s="116"/>
      <c r="UTC218" s="116"/>
      <c r="UTD218" s="116"/>
      <c r="UTE218" s="116"/>
      <c r="UTF218" s="116"/>
      <c r="UTG218" s="116"/>
      <c r="UTH218" s="116"/>
      <c r="UTI218" s="116"/>
      <c r="UTJ218" s="116"/>
      <c r="UTK218" s="116"/>
      <c r="UTL218" s="116"/>
      <c r="UTM218" s="116"/>
      <c r="UTN218" s="116"/>
      <c r="UTO218" s="116"/>
      <c r="UTP218" s="116"/>
      <c r="UTQ218" s="116"/>
      <c r="UTR218" s="116"/>
      <c r="UTS218" s="116"/>
      <c r="UTT218" s="116"/>
      <c r="UTU218" s="116"/>
      <c r="UTV218" s="116"/>
      <c r="UTW218" s="116"/>
      <c r="UTX218" s="116"/>
      <c r="UTY218" s="116"/>
      <c r="UTZ218" s="116"/>
      <c r="UUA218" s="116"/>
      <c r="UUB218" s="116"/>
      <c r="UUC218" s="116"/>
      <c r="UUD218" s="116"/>
      <c r="UUE218" s="116"/>
      <c r="UUF218" s="116"/>
      <c r="UUG218" s="116"/>
      <c r="UUH218" s="116"/>
      <c r="UUI218" s="116"/>
      <c r="UUJ218" s="116"/>
      <c r="UUK218" s="116"/>
      <c r="UUL218" s="116"/>
      <c r="UUM218" s="116"/>
      <c r="UUN218" s="116"/>
      <c r="UUO218" s="116"/>
      <c r="UUP218" s="116"/>
      <c r="UUQ218" s="116"/>
      <c r="UUR218" s="116"/>
      <c r="UUS218" s="116"/>
      <c r="UUT218" s="116"/>
      <c r="UUU218" s="116"/>
      <c r="UUV218" s="116"/>
      <c r="UUW218" s="116"/>
      <c r="UUX218" s="116"/>
      <c r="UUY218" s="116"/>
      <c r="UUZ218" s="116"/>
      <c r="UVA218" s="116"/>
      <c r="UVB218" s="116"/>
      <c r="UVC218" s="116"/>
      <c r="UVD218" s="116"/>
      <c r="UVE218" s="116"/>
      <c r="UVF218" s="116"/>
      <c r="UVG218" s="116"/>
      <c r="UVH218" s="116"/>
      <c r="UVI218" s="116"/>
      <c r="UVJ218" s="116"/>
      <c r="UVK218" s="116"/>
      <c r="UVL218" s="116"/>
      <c r="UVM218" s="116"/>
      <c r="UVN218" s="116"/>
      <c r="UVO218" s="116"/>
      <c r="UVP218" s="116"/>
      <c r="UVQ218" s="116"/>
      <c r="UVR218" s="116"/>
      <c r="UVS218" s="116"/>
      <c r="UVT218" s="116"/>
      <c r="UVU218" s="116"/>
      <c r="UVV218" s="116"/>
      <c r="UVW218" s="116"/>
      <c r="UVX218" s="116"/>
      <c r="UVY218" s="116"/>
      <c r="UVZ218" s="116"/>
      <c r="UWA218" s="116"/>
      <c r="UWB218" s="116"/>
      <c r="UWC218" s="116"/>
      <c r="UWD218" s="116"/>
      <c r="UWE218" s="116"/>
      <c r="UWF218" s="116"/>
      <c r="UWG218" s="116"/>
      <c r="UWH218" s="116"/>
      <c r="UWI218" s="116"/>
      <c r="UWJ218" s="116"/>
      <c r="UWK218" s="116"/>
      <c r="UWL218" s="116"/>
      <c r="UWM218" s="116"/>
      <c r="UWN218" s="116"/>
      <c r="UWO218" s="116"/>
      <c r="UWP218" s="116"/>
      <c r="UWQ218" s="116"/>
      <c r="UWR218" s="116"/>
      <c r="UWS218" s="116"/>
      <c r="UWT218" s="116"/>
      <c r="UWU218" s="116"/>
      <c r="UWV218" s="116"/>
      <c r="UWW218" s="116"/>
      <c r="UWX218" s="116"/>
      <c r="UWY218" s="116"/>
      <c r="UWZ218" s="116"/>
      <c r="UXA218" s="116"/>
      <c r="UXB218" s="116"/>
      <c r="UXC218" s="116"/>
      <c r="UXD218" s="116"/>
      <c r="UXE218" s="116"/>
      <c r="UXF218" s="116"/>
      <c r="UXG218" s="116"/>
      <c r="UXH218" s="116"/>
      <c r="UXI218" s="116"/>
      <c r="UXJ218" s="116"/>
      <c r="UXK218" s="116"/>
      <c r="UXL218" s="116"/>
      <c r="UXM218" s="116"/>
      <c r="UXN218" s="116"/>
      <c r="UXO218" s="116"/>
      <c r="UXP218" s="116"/>
      <c r="UXQ218" s="116"/>
      <c r="UXR218" s="116"/>
      <c r="UXS218" s="116"/>
      <c r="UXT218" s="116"/>
      <c r="UXU218" s="116"/>
      <c r="UXV218" s="116"/>
      <c r="UXW218" s="116"/>
      <c r="UXX218" s="116"/>
      <c r="UXY218" s="116"/>
      <c r="UXZ218" s="116"/>
      <c r="UYA218" s="116"/>
      <c r="UYB218" s="116"/>
      <c r="UYC218" s="116"/>
      <c r="UYD218" s="116"/>
      <c r="UYE218" s="116"/>
      <c r="UYF218" s="116"/>
      <c r="UYG218" s="116"/>
      <c r="UYH218" s="116"/>
      <c r="UYI218" s="116"/>
      <c r="UYJ218" s="116"/>
      <c r="UYK218" s="116"/>
      <c r="UYL218" s="116"/>
      <c r="UYM218" s="116"/>
      <c r="UYN218" s="116"/>
      <c r="UYO218" s="116"/>
      <c r="UYP218" s="116"/>
      <c r="UYQ218" s="116"/>
      <c r="UYR218" s="116"/>
      <c r="UYS218" s="116"/>
      <c r="UYT218" s="116"/>
      <c r="UYU218" s="116"/>
      <c r="UYV218" s="116"/>
      <c r="UYW218" s="116"/>
      <c r="UYX218" s="116"/>
      <c r="UYY218" s="116"/>
      <c r="UYZ218" s="116"/>
      <c r="UZA218" s="116"/>
      <c r="UZB218" s="116"/>
      <c r="UZC218" s="116"/>
      <c r="UZD218" s="116"/>
      <c r="UZE218" s="116"/>
      <c r="UZF218" s="116"/>
      <c r="UZG218" s="116"/>
      <c r="UZH218" s="116"/>
      <c r="UZI218" s="116"/>
      <c r="UZJ218" s="116"/>
      <c r="UZK218" s="116"/>
      <c r="UZL218" s="116"/>
      <c r="UZM218" s="116"/>
      <c r="UZN218" s="116"/>
      <c r="UZO218" s="116"/>
      <c r="UZP218" s="116"/>
      <c r="UZQ218" s="116"/>
      <c r="UZR218" s="116"/>
      <c r="UZS218" s="116"/>
      <c r="UZT218" s="116"/>
      <c r="UZU218" s="116"/>
      <c r="UZV218" s="116"/>
      <c r="UZW218" s="116"/>
      <c r="UZX218" s="116"/>
      <c r="UZY218" s="116"/>
      <c r="UZZ218" s="116"/>
      <c r="VAA218" s="116"/>
      <c r="VAB218" s="116"/>
      <c r="VAC218" s="116"/>
      <c r="VAD218" s="116"/>
      <c r="VAE218" s="116"/>
      <c r="VAF218" s="116"/>
      <c r="VAG218" s="116"/>
      <c r="VAH218" s="116"/>
      <c r="VAI218" s="116"/>
      <c r="VAJ218" s="116"/>
      <c r="VAK218" s="116"/>
      <c r="VAL218" s="116"/>
      <c r="VAM218" s="116"/>
      <c r="VAN218" s="116"/>
      <c r="VAO218" s="116"/>
      <c r="VAP218" s="116"/>
      <c r="VAQ218" s="116"/>
      <c r="VAR218" s="116"/>
      <c r="VAS218" s="116"/>
      <c r="VAT218" s="116"/>
      <c r="VAU218" s="116"/>
      <c r="VAV218" s="116"/>
      <c r="VAW218" s="116"/>
      <c r="VAX218" s="116"/>
      <c r="VAY218" s="116"/>
      <c r="VAZ218" s="116"/>
      <c r="VBA218" s="116"/>
      <c r="VBB218" s="116"/>
      <c r="VBC218" s="116"/>
      <c r="VBD218" s="116"/>
      <c r="VBE218" s="116"/>
      <c r="VBF218" s="116"/>
      <c r="VBG218" s="116"/>
      <c r="VBH218" s="116"/>
      <c r="VBI218" s="116"/>
      <c r="VBJ218" s="116"/>
      <c r="VBK218" s="116"/>
      <c r="VBL218" s="116"/>
      <c r="VBM218" s="116"/>
      <c r="VBN218" s="116"/>
      <c r="VBO218" s="116"/>
      <c r="VBP218" s="116"/>
      <c r="VBQ218" s="116"/>
      <c r="VBR218" s="116"/>
      <c r="VBS218" s="116"/>
      <c r="VBT218" s="116"/>
      <c r="VBU218" s="116"/>
      <c r="VBV218" s="116"/>
      <c r="VBW218" s="116"/>
      <c r="VBX218" s="116"/>
      <c r="VBY218" s="116"/>
      <c r="VBZ218" s="116"/>
      <c r="VCA218" s="116"/>
      <c r="VCB218" s="116"/>
      <c r="VCC218" s="116"/>
      <c r="VCD218" s="116"/>
      <c r="VCE218" s="116"/>
      <c r="VCF218" s="116"/>
      <c r="VCG218" s="116"/>
      <c r="VCH218" s="116"/>
      <c r="VCI218" s="116"/>
      <c r="VCJ218" s="116"/>
      <c r="VCK218" s="116"/>
      <c r="VCL218" s="116"/>
      <c r="VCM218" s="116"/>
      <c r="VCN218" s="116"/>
      <c r="VCO218" s="116"/>
      <c r="VCP218" s="116"/>
      <c r="VCQ218" s="116"/>
      <c r="VCR218" s="116"/>
      <c r="VCS218" s="116"/>
      <c r="VCT218" s="116"/>
      <c r="VCU218" s="116"/>
      <c r="VCV218" s="116"/>
      <c r="VCW218" s="116"/>
      <c r="VCX218" s="116"/>
      <c r="VCY218" s="116"/>
      <c r="VCZ218" s="116"/>
      <c r="VDA218" s="116"/>
      <c r="VDB218" s="116"/>
      <c r="VDC218" s="116"/>
      <c r="VDD218" s="116"/>
      <c r="VDE218" s="116"/>
      <c r="VDF218" s="116"/>
      <c r="VDG218" s="116"/>
      <c r="VDH218" s="116"/>
      <c r="VDI218" s="116"/>
      <c r="VDJ218" s="116"/>
      <c r="VDK218" s="116"/>
      <c r="VDL218" s="116"/>
      <c r="VDM218" s="116"/>
      <c r="VDN218" s="116"/>
      <c r="VDO218" s="116"/>
      <c r="VDP218" s="116"/>
      <c r="VDQ218" s="116"/>
      <c r="VDR218" s="116"/>
      <c r="VDS218" s="116"/>
      <c r="VDT218" s="116"/>
      <c r="VDU218" s="116"/>
      <c r="VDV218" s="116"/>
      <c r="VDW218" s="116"/>
      <c r="VDX218" s="116"/>
      <c r="VDY218" s="116"/>
      <c r="VDZ218" s="116"/>
      <c r="VEA218" s="116"/>
      <c r="VEB218" s="116"/>
      <c r="VEC218" s="116"/>
      <c r="VED218" s="116"/>
      <c r="VEE218" s="116"/>
      <c r="VEF218" s="116"/>
      <c r="VEG218" s="116"/>
      <c r="VEH218" s="116"/>
      <c r="VEI218" s="116"/>
      <c r="VEJ218" s="116"/>
      <c r="VEK218" s="116"/>
      <c r="VEL218" s="116"/>
      <c r="VEM218" s="116"/>
      <c r="VEN218" s="116"/>
      <c r="VEO218" s="116"/>
      <c r="VEP218" s="116"/>
      <c r="VEQ218" s="116"/>
      <c r="VER218" s="116"/>
      <c r="VES218" s="116"/>
      <c r="VET218" s="116"/>
      <c r="VEU218" s="116"/>
      <c r="VEV218" s="116"/>
      <c r="VEW218" s="116"/>
      <c r="VEX218" s="116"/>
      <c r="VEY218" s="116"/>
      <c r="VEZ218" s="116"/>
      <c r="VFA218" s="116"/>
      <c r="VFB218" s="116"/>
      <c r="VFC218" s="116"/>
      <c r="VFD218" s="116"/>
      <c r="VFE218" s="116"/>
      <c r="VFF218" s="116"/>
      <c r="VFG218" s="116"/>
      <c r="VFH218" s="116"/>
      <c r="VFI218" s="116"/>
      <c r="VFJ218" s="116"/>
      <c r="VFK218" s="116"/>
      <c r="VFL218" s="116"/>
      <c r="VFM218" s="116"/>
      <c r="VFN218" s="116"/>
      <c r="VFO218" s="116"/>
      <c r="VFP218" s="116"/>
      <c r="VFQ218" s="116"/>
      <c r="VFR218" s="116"/>
      <c r="VFS218" s="116"/>
      <c r="VFT218" s="116"/>
      <c r="VFU218" s="116"/>
      <c r="VFV218" s="116"/>
      <c r="VFW218" s="116"/>
      <c r="VFX218" s="116"/>
      <c r="VFY218" s="116"/>
      <c r="VFZ218" s="116"/>
      <c r="VGA218" s="116"/>
      <c r="VGB218" s="116"/>
      <c r="VGC218" s="116"/>
      <c r="VGD218" s="116"/>
      <c r="VGE218" s="116"/>
      <c r="VGF218" s="116"/>
      <c r="VGG218" s="116"/>
      <c r="VGH218" s="116"/>
      <c r="VGI218" s="116"/>
      <c r="VGJ218" s="116"/>
      <c r="VGK218" s="116"/>
      <c r="VGL218" s="116"/>
      <c r="VGM218" s="116"/>
      <c r="VGN218" s="116"/>
      <c r="VGO218" s="116"/>
      <c r="VGP218" s="116"/>
      <c r="VGQ218" s="116"/>
      <c r="VGR218" s="116"/>
      <c r="VGS218" s="116"/>
      <c r="VGT218" s="116"/>
      <c r="VGU218" s="116"/>
      <c r="VGV218" s="116"/>
      <c r="VGW218" s="116"/>
      <c r="VGX218" s="116"/>
      <c r="VGY218" s="116"/>
      <c r="VGZ218" s="116"/>
      <c r="VHA218" s="116"/>
      <c r="VHB218" s="116"/>
      <c r="VHC218" s="116"/>
      <c r="VHD218" s="116"/>
      <c r="VHE218" s="116"/>
      <c r="VHF218" s="116"/>
      <c r="VHG218" s="116"/>
      <c r="VHH218" s="116"/>
      <c r="VHI218" s="116"/>
      <c r="VHJ218" s="116"/>
      <c r="VHK218" s="116"/>
      <c r="VHL218" s="116"/>
      <c r="VHM218" s="116"/>
      <c r="VHN218" s="116"/>
      <c r="VHO218" s="116"/>
      <c r="VHP218" s="116"/>
      <c r="VHQ218" s="116"/>
      <c r="VHR218" s="116"/>
      <c r="VHS218" s="116"/>
      <c r="VHT218" s="116"/>
      <c r="VHU218" s="116"/>
      <c r="VHV218" s="116"/>
      <c r="VHW218" s="116"/>
      <c r="VHX218" s="116"/>
      <c r="VHY218" s="116"/>
      <c r="VHZ218" s="116"/>
      <c r="VIA218" s="116"/>
      <c r="VIB218" s="116"/>
      <c r="VIC218" s="116"/>
      <c r="VID218" s="116"/>
      <c r="VIE218" s="116"/>
      <c r="VIF218" s="116"/>
      <c r="VIG218" s="116"/>
      <c r="VIH218" s="116"/>
      <c r="VII218" s="116"/>
      <c r="VIJ218" s="116"/>
      <c r="VIK218" s="116"/>
      <c r="VIL218" s="116"/>
      <c r="VIM218" s="116"/>
      <c r="VIN218" s="116"/>
      <c r="VIO218" s="116"/>
      <c r="VIP218" s="116"/>
      <c r="VIQ218" s="116"/>
      <c r="VIR218" s="116"/>
      <c r="VIS218" s="116"/>
      <c r="VIT218" s="116"/>
      <c r="VIU218" s="116"/>
      <c r="VIV218" s="116"/>
      <c r="VIW218" s="116"/>
      <c r="VIX218" s="116"/>
      <c r="VIY218" s="116"/>
      <c r="VIZ218" s="116"/>
      <c r="VJA218" s="116"/>
      <c r="VJB218" s="116"/>
      <c r="VJC218" s="116"/>
      <c r="VJD218" s="116"/>
      <c r="VJE218" s="116"/>
      <c r="VJF218" s="116"/>
      <c r="VJG218" s="116"/>
      <c r="VJH218" s="116"/>
      <c r="VJI218" s="116"/>
      <c r="VJJ218" s="116"/>
      <c r="VJK218" s="116"/>
      <c r="VJL218" s="116"/>
      <c r="VJM218" s="116"/>
      <c r="VJN218" s="116"/>
      <c r="VJO218" s="116"/>
      <c r="VJP218" s="116"/>
      <c r="VJQ218" s="116"/>
      <c r="VJR218" s="116"/>
      <c r="VJS218" s="116"/>
      <c r="VJT218" s="116"/>
      <c r="VJU218" s="116"/>
      <c r="VJV218" s="116"/>
      <c r="VJW218" s="116"/>
      <c r="VJX218" s="116"/>
      <c r="VJY218" s="116"/>
      <c r="VJZ218" s="116"/>
      <c r="VKA218" s="116"/>
      <c r="VKB218" s="116"/>
      <c r="VKC218" s="116"/>
      <c r="VKD218" s="116"/>
      <c r="VKE218" s="116"/>
      <c r="VKF218" s="116"/>
      <c r="VKG218" s="116"/>
      <c r="VKH218" s="116"/>
      <c r="VKI218" s="116"/>
      <c r="VKJ218" s="116"/>
      <c r="VKK218" s="116"/>
      <c r="VKL218" s="116"/>
      <c r="VKM218" s="116"/>
      <c r="VKN218" s="116"/>
      <c r="VKO218" s="116"/>
      <c r="VKP218" s="116"/>
      <c r="VKQ218" s="116"/>
      <c r="VKR218" s="116"/>
      <c r="VKS218" s="116"/>
      <c r="VKT218" s="116"/>
      <c r="VKU218" s="116"/>
      <c r="VKV218" s="116"/>
      <c r="VKW218" s="116"/>
      <c r="VKX218" s="116"/>
      <c r="VKY218" s="116"/>
      <c r="VKZ218" s="116"/>
      <c r="VLA218" s="116"/>
      <c r="VLB218" s="116"/>
      <c r="VLC218" s="116"/>
      <c r="VLD218" s="116"/>
      <c r="VLE218" s="116"/>
      <c r="VLF218" s="116"/>
      <c r="VLG218" s="116"/>
      <c r="VLH218" s="116"/>
      <c r="VLI218" s="116"/>
      <c r="VLJ218" s="116"/>
      <c r="VLK218" s="116"/>
      <c r="VLL218" s="116"/>
      <c r="VLM218" s="116"/>
      <c r="VLN218" s="116"/>
      <c r="VLO218" s="116"/>
      <c r="VLP218" s="116"/>
      <c r="VLQ218" s="116"/>
      <c r="VLR218" s="116"/>
      <c r="VLS218" s="116"/>
      <c r="VLT218" s="116"/>
      <c r="VLU218" s="116"/>
      <c r="VLV218" s="116"/>
      <c r="VLW218" s="116"/>
      <c r="VLX218" s="116"/>
      <c r="VLY218" s="116"/>
      <c r="VLZ218" s="116"/>
      <c r="VMA218" s="116"/>
      <c r="VMB218" s="116"/>
      <c r="VMC218" s="116"/>
      <c r="VMD218" s="116"/>
      <c r="VME218" s="116"/>
      <c r="VMF218" s="116"/>
      <c r="VMG218" s="116"/>
      <c r="VMH218" s="116"/>
      <c r="VMI218" s="116"/>
      <c r="VMJ218" s="116"/>
      <c r="VMK218" s="116"/>
      <c r="VML218" s="116"/>
      <c r="VMM218" s="116"/>
      <c r="VMN218" s="116"/>
      <c r="VMO218" s="116"/>
      <c r="VMP218" s="116"/>
      <c r="VMQ218" s="116"/>
      <c r="VMR218" s="116"/>
      <c r="VMS218" s="116"/>
      <c r="VMT218" s="116"/>
      <c r="VMU218" s="116"/>
      <c r="VMV218" s="116"/>
      <c r="VMW218" s="116"/>
      <c r="VMX218" s="116"/>
      <c r="VMY218" s="116"/>
      <c r="VMZ218" s="116"/>
      <c r="VNA218" s="116"/>
      <c r="VNB218" s="116"/>
      <c r="VNC218" s="116"/>
      <c r="VND218" s="116"/>
      <c r="VNE218" s="116"/>
      <c r="VNF218" s="116"/>
      <c r="VNG218" s="116"/>
      <c r="VNH218" s="116"/>
      <c r="VNI218" s="116"/>
      <c r="VNJ218" s="116"/>
      <c r="VNK218" s="116"/>
      <c r="VNL218" s="116"/>
      <c r="VNM218" s="116"/>
      <c r="VNN218" s="116"/>
      <c r="VNO218" s="116"/>
      <c r="VNP218" s="116"/>
      <c r="VNQ218" s="116"/>
      <c r="VNR218" s="116"/>
      <c r="VNS218" s="116"/>
      <c r="VNT218" s="116"/>
      <c r="VNU218" s="116"/>
      <c r="VNV218" s="116"/>
      <c r="VNW218" s="116"/>
      <c r="VNX218" s="116"/>
      <c r="VNY218" s="116"/>
      <c r="VNZ218" s="116"/>
      <c r="VOA218" s="116"/>
      <c r="VOB218" s="116"/>
      <c r="VOC218" s="116"/>
      <c r="VOD218" s="116"/>
      <c r="VOE218" s="116"/>
      <c r="VOF218" s="116"/>
      <c r="VOG218" s="116"/>
      <c r="VOH218" s="116"/>
      <c r="VOI218" s="116"/>
      <c r="VOJ218" s="116"/>
      <c r="VOK218" s="116"/>
      <c r="VOL218" s="116"/>
      <c r="VOM218" s="116"/>
      <c r="VON218" s="116"/>
      <c r="VOO218" s="116"/>
      <c r="VOP218" s="116"/>
      <c r="VOQ218" s="116"/>
      <c r="VOR218" s="116"/>
      <c r="VOS218" s="116"/>
      <c r="VOT218" s="116"/>
      <c r="VOU218" s="116"/>
      <c r="VOV218" s="116"/>
      <c r="VOW218" s="116"/>
      <c r="VOX218" s="116"/>
      <c r="VOY218" s="116"/>
      <c r="VOZ218" s="116"/>
      <c r="VPA218" s="116"/>
      <c r="VPB218" s="116"/>
      <c r="VPC218" s="116"/>
      <c r="VPD218" s="116"/>
      <c r="VPE218" s="116"/>
      <c r="VPF218" s="116"/>
      <c r="VPG218" s="116"/>
      <c r="VPH218" s="116"/>
      <c r="VPI218" s="116"/>
      <c r="VPJ218" s="116"/>
      <c r="VPK218" s="116"/>
      <c r="VPL218" s="116"/>
      <c r="VPM218" s="116"/>
      <c r="VPN218" s="116"/>
      <c r="VPO218" s="116"/>
      <c r="VPP218" s="116"/>
      <c r="VPQ218" s="116"/>
      <c r="VPR218" s="116"/>
      <c r="VPS218" s="116"/>
      <c r="VPT218" s="116"/>
      <c r="VPU218" s="116"/>
      <c r="VPV218" s="116"/>
      <c r="VPW218" s="116"/>
      <c r="VPX218" s="116"/>
      <c r="VPY218" s="116"/>
      <c r="VPZ218" s="116"/>
      <c r="VQA218" s="116"/>
      <c r="VQB218" s="116"/>
      <c r="VQC218" s="116"/>
      <c r="VQD218" s="116"/>
      <c r="VQE218" s="116"/>
      <c r="VQF218" s="116"/>
      <c r="VQG218" s="116"/>
      <c r="VQH218" s="116"/>
      <c r="VQI218" s="116"/>
      <c r="VQJ218" s="116"/>
      <c r="VQK218" s="116"/>
      <c r="VQL218" s="116"/>
      <c r="VQM218" s="116"/>
      <c r="VQN218" s="116"/>
      <c r="VQO218" s="116"/>
      <c r="VQP218" s="116"/>
      <c r="VQQ218" s="116"/>
      <c r="VQR218" s="116"/>
      <c r="VQS218" s="116"/>
      <c r="VQT218" s="116"/>
      <c r="VQU218" s="116"/>
      <c r="VQV218" s="116"/>
      <c r="VQW218" s="116"/>
      <c r="VQX218" s="116"/>
      <c r="VQY218" s="116"/>
      <c r="VQZ218" s="116"/>
      <c r="VRA218" s="116"/>
      <c r="VRB218" s="116"/>
      <c r="VRC218" s="116"/>
      <c r="VRD218" s="116"/>
      <c r="VRE218" s="116"/>
      <c r="VRF218" s="116"/>
      <c r="VRG218" s="116"/>
      <c r="VRH218" s="116"/>
      <c r="VRI218" s="116"/>
      <c r="VRJ218" s="116"/>
      <c r="VRK218" s="116"/>
      <c r="VRL218" s="116"/>
      <c r="VRM218" s="116"/>
      <c r="VRN218" s="116"/>
      <c r="VRO218" s="116"/>
      <c r="VRP218" s="116"/>
      <c r="VRQ218" s="116"/>
      <c r="VRR218" s="116"/>
      <c r="VRS218" s="116"/>
      <c r="VRT218" s="116"/>
      <c r="VRU218" s="116"/>
      <c r="VRV218" s="116"/>
      <c r="VRW218" s="116"/>
      <c r="VRX218" s="116"/>
      <c r="VRY218" s="116"/>
      <c r="VRZ218" s="116"/>
      <c r="VSA218" s="116"/>
      <c r="VSB218" s="116"/>
      <c r="VSC218" s="116"/>
      <c r="VSD218" s="116"/>
      <c r="VSE218" s="116"/>
      <c r="VSF218" s="116"/>
      <c r="VSG218" s="116"/>
      <c r="VSH218" s="116"/>
      <c r="VSI218" s="116"/>
      <c r="VSJ218" s="116"/>
      <c r="VSK218" s="116"/>
      <c r="VSL218" s="116"/>
      <c r="VSM218" s="116"/>
      <c r="VSN218" s="116"/>
      <c r="VSO218" s="116"/>
      <c r="VSP218" s="116"/>
      <c r="VSQ218" s="116"/>
      <c r="VSR218" s="116"/>
      <c r="VSS218" s="116"/>
      <c r="VST218" s="116"/>
      <c r="VSU218" s="116"/>
      <c r="VSV218" s="116"/>
      <c r="VSW218" s="116"/>
      <c r="VSX218" s="116"/>
      <c r="VSY218" s="116"/>
      <c r="VSZ218" s="116"/>
      <c r="VTA218" s="116"/>
      <c r="VTB218" s="116"/>
      <c r="VTC218" s="116"/>
      <c r="VTD218" s="116"/>
      <c r="VTE218" s="116"/>
      <c r="VTF218" s="116"/>
      <c r="VTG218" s="116"/>
      <c r="VTH218" s="116"/>
      <c r="VTI218" s="116"/>
      <c r="VTJ218" s="116"/>
      <c r="VTK218" s="116"/>
      <c r="VTL218" s="116"/>
      <c r="VTM218" s="116"/>
      <c r="VTN218" s="116"/>
      <c r="VTO218" s="116"/>
      <c r="VTP218" s="116"/>
      <c r="VTQ218" s="116"/>
      <c r="VTR218" s="116"/>
      <c r="VTS218" s="116"/>
      <c r="VTT218" s="116"/>
      <c r="VTU218" s="116"/>
      <c r="VTV218" s="116"/>
      <c r="VTW218" s="116"/>
      <c r="VTX218" s="116"/>
      <c r="VTY218" s="116"/>
      <c r="VTZ218" s="116"/>
      <c r="VUA218" s="116"/>
      <c r="VUB218" s="116"/>
      <c r="VUC218" s="116"/>
      <c r="VUD218" s="116"/>
      <c r="VUE218" s="116"/>
      <c r="VUF218" s="116"/>
      <c r="VUG218" s="116"/>
      <c r="VUH218" s="116"/>
      <c r="VUI218" s="116"/>
      <c r="VUJ218" s="116"/>
      <c r="VUK218" s="116"/>
      <c r="VUL218" s="116"/>
      <c r="VUM218" s="116"/>
      <c r="VUN218" s="116"/>
      <c r="VUO218" s="116"/>
      <c r="VUP218" s="116"/>
      <c r="VUQ218" s="116"/>
      <c r="VUR218" s="116"/>
      <c r="VUS218" s="116"/>
      <c r="VUT218" s="116"/>
      <c r="VUU218" s="116"/>
      <c r="VUV218" s="116"/>
      <c r="VUW218" s="116"/>
      <c r="VUX218" s="116"/>
      <c r="VUY218" s="116"/>
      <c r="VUZ218" s="116"/>
      <c r="VVA218" s="116"/>
      <c r="VVB218" s="116"/>
      <c r="VVC218" s="116"/>
      <c r="VVD218" s="116"/>
      <c r="VVE218" s="116"/>
      <c r="VVF218" s="116"/>
      <c r="VVG218" s="116"/>
      <c r="VVH218" s="116"/>
      <c r="VVI218" s="116"/>
      <c r="VVJ218" s="116"/>
      <c r="VVK218" s="116"/>
      <c r="VVL218" s="116"/>
      <c r="VVM218" s="116"/>
      <c r="VVN218" s="116"/>
      <c r="VVO218" s="116"/>
      <c r="VVP218" s="116"/>
      <c r="VVQ218" s="116"/>
      <c r="VVR218" s="116"/>
      <c r="VVS218" s="116"/>
      <c r="VVT218" s="116"/>
      <c r="VVU218" s="116"/>
      <c r="VVV218" s="116"/>
      <c r="VVW218" s="116"/>
      <c r="VVX218" s="116"/>
      <c r="VVY218" s="116"/>
      <c r="VVZ218" s="116"/>
      <c r="VWA218" s="116"/>
      <c r="VWB218" s="116"/>
      <c r="VWC218" s="116"/>
      <c r="VWD218" s="116"/>
      <c r="VWE218" s="116"/>
      <c r="VWF218" s="116"/>
      <c r="VWG218" s="116"/>
      <c r="VWH218" s="116"/>
      <c r="VWI218" s="116"/>
      <c r="VWJ218" s="116"/>
      <c r="VWK218" s="116"/>
      <c r="VWL218" s="116"/>
      <c r="VWM218" s="116"/>
      <c r="VWN218" s="116"/>
      <c r="VWO218" s="116"/>
      <c r="VWP218" s="116"/>
      <c r="VWQ218" s="116"/>
      <c r="VWR218" s="116"/>
      <c r="VWS218" s="116"/>
      <c r="VWT218" s="116"/>
      <c r="VWU218" s="116"/>
      <c r="VWV218" s="116"/>
      <c r="VWW218" s="116"/>
      <c r="VWX218" s="116"/>
      <c r="VWY218" s="116"/>
      <c r="VWZ218" s="116"/>
      <c r="VXA218" s="116"/>
      <c r="VXB218" s="116"/>
      <c r="VXC218" s="116"/>
      <c r="VXD218" s="116"/>
      <c r="VXE218" s="116"/>
      <c r="VXF218" s="116"/>
      <c r="VXG218" s="116"/>
      <c r="VXH218" s="116"/>
      <c r="VXI218" s="116"/>
      <c r="VXJ218" s="116"/>
      <c r="VXK218" s="116"/>
      <c r="VXL218" s="116"/>
      <c r="VXM218" s="116"/>
      <c r="VXN218" s="116"/>
      <c r="VXO218" s="116"/>
      <c r="VXP218" s="116"/>
      <c r="VXQ218" s="116"/>
      <c r="VXR218" s="116"/>
      <c r="VXS218" s="116"/>
      <c r="VXT218" s="116"/>
      <c r="VXU218" s="116"/>
      <c r="VXV218" s="116"/>
      <c r="VXW218" s="116"/>
      <c r="VXX218" s="116"/>
      <c r="VXY218" s="116"/>
      <c r="VXZ218" s="116"/>
      <c r="VYA218" s="116"/>
      <c r="VYB218" s="116"/>
      <c r="VYC218" s="116"/>
      <c r="VYD218" s="116"/>
      <c r="VYE218" s="116"/>
      <c r="VYF218" s="116"/>
      <c r="VYG218" s="116"/>
      <c r="VYH218" s="116"/>
      <c r="VYI218" s="116"/>
      <c r="VYJ218" s="116"/>
      <c r="VYK218" s="116"/>
      <c r="VYL218" s="116"/>
      <c r="VYM218" s="116"/>
      <c r="VYN218" s="116"/>
      <c r="VYO218" s="116"/>
      <c r="VYP218" s="116"/>
      <c r="VYQ218" s="116"/>
      <c r="VYR218" s="116"/>
      <c r="VYS218" s="116"/>
      <c r="VYT218" s="116"/>
      <c r="VYU218" s="116"/>
      <c r="VYV218" s="116"/>
      <c r="VYW218" s="116"/>
      <c r="VYX218" s="116"/>
      <c r="VYY218" s="116"/>
      <c r="VYZ218" s="116"/>
      <c r="VZA218" s="116"/>
      <c r="VZB218" s="116"/>
      <c r="VZC218" s="116"/>
      <c r="VZD218" s="116"/>
      <c r="VZE218" s="116"/>
      <c r="VZF218" s="116"/>
      <c r="VZG218" s="116"/>
      <c r="VZH218" s="116"/>
      <c r="VZI218" s="116"/>
      <c r="VZJ218" s="116"/>
      <c r="VZK218" s="116"/>
      <c r="VZL218" s="116"/>
      <c r="VZM218" s="116"/>
      <c r="VZN218" s="116"/>
      <c r="VZO218" s="116"/>
      <c r="VZP218" s="116"/>
      <c r="VZQ218" s="116"/>
      <c r="VZR218" s="116"/>
      <c r="VZS218" s="116"/>
      <c r="VZT218" s="116"/>
      <c r="VZU218" s="116"/>
      <c r="VZV218" s="116"/>
      <c r="VZW218" s="116"/>
      <c r="VZX218" s="116"/>
      <c r="VZY218" s="116"/>
      <c r="VZZ218" s="116"/>
      <c r="WAA218" s="116"/>
      <c r="WAB218" s="116"/>
      <c r="WAC218" s="116"/>
      <c r="WAD218" s="116"/>
      <c r="WAE218" s="116"/>
      <c r="WAF218" s="116"/>
      <c r="WAG218" s="116"/>
      <c r="WAH218" s="116"/>
      <c r="WAI218" s="116"/>
      <c r="WAJ218" s="116"/>
      <c r="WAK218" s="116"/>
      <c r="WAL218" s="116"/>
      <c r="WAM218" s="116"/>
      <c r="WAN218" s="116"/>
      <c r="WAO218" s="116"/>
      <c r="WAP218" s="116"/>
      <c r="WAQ218" s="116"/>
      <c r="WAR218" s="116"/>
      <c r="WAS218" s="116"/>
      <c r="WAT218" s="116"/>
      <c r="WAU218" s="116"/>
      <c r="WAV218" s="116"/>
      <c r="WAW218" s="116"/>
      <c r="WAX218" s="116"/>
      <c r="WAY218" s="116"/>
      <c r="WAZ218" s="116"/>
      <c r="WBA218" s="116"/>
      <c r="WBB218" s="116"/>
      <c r="WBC218" s="116"/>
      <c r="WBD218" s="116"/>
      <c r="WBE218" s="116"/>
      <c r="WBF218" s="116"/>
      <c r="WBG218" s="116"/>
      <c r="WBH218" s="116"/>
      <c r="WBI218" s="116"/>
      <c r="WBJ218" s="116"/>
      <c r="WBK218" s="116"/>
      <c r="WBL218" s="116"/>
      <c r="WBM218" s="116"/>
      <c r="WBN218" s="116"/>
      <c r="WBO218" s="116"/>
      <c r="WBP218" s="116"/>
      <c r="WBQ218" s="116"/>
      <c r="WBR218" s="116"/>
      <c r="WBS218" s="116"/>
      <c r="WBT218" s="116"/>
      <c r="WBU218" s="116"/>
      <c r="WBV218" s="116"/>
      <c r="WBW218" s="116"/>
      <c r="WBX218" s="116"/>
      <c r="WBY218" s="116"/>
      <c r="WBZ218" s="116"/>
      <c r="WCA218" s="116"/>
      <c r="WCB218" s="116"/>
      <c r="WCC218" s="116"/>
      <c r="WCD218" s="116"/>
      <c r="WCE218" s="116"/>
      <c r="WCF218" s="116"/>
      <c r="WCG218" s="116"/>
      <c r="WCH218" s="116"/>
      <c r="WCI218" s="116"/>
      <c r="WCJ218" s="116"/>
      <c r="WCK218" s="116"/>
      <c r="WCL218" s="116"/>
      <c r="WCM218" s="116"/>
      <c r="WCN218" s="116"/>
      <c r="WCO218" s="116"/>
      <c r="WCP218" s="116"/>
      <c r="WCQ218" s="116"/>
      <c r="WCR218" s="116"/>
      <c r="WCS218" s="116"/>
      <c r="WCT218" s="116"/>
      <c r="WCU218" s="116"/>
      <c r="WCV218" s="116"/>
      <c r="WCW218" s="116"/>
      <c r="WCX218" s="116"/>
      <c r="WCY218" s="116"/>
      <c r="WCZ218" s="116"/>
      <c r="WDA218" s="116"/>
      <c r="WDB218" s="116"/>
      <c r="WDC218" s="116"/>
      <c r="WDD218" s="116"/>
      <c r="WDE218" s="116"/>
      <c r="WDF218" s="116"/>
      <c r="WDG218" s="116"/>
      <c r="WDH218" s="116"/>
      <c r="WDI218" s="116"/>
      <c r="WDJ218" s="116"/>
      <c r="WDK218" s="116"/>
      <c r="WDL218" s="116"/>
      <c r="WDM218" s="116"/>
      <c r="WDN218" s="116"/>
      <c r="WDO218" s="116"/>
      <c r="WDP218" s="116"/>
      <c r="WDQ218" s="116"/>
      <c r="WDR218" s="116"/>
      <c r="WDS218" s="116"/>
      <c r="WDT218" s="116"/>
      <c r="WDU218" s="116"/>
      <c r="WDV218" s="116"/>
      <c r="WDW218" s="116"/>
      <c r="WDX218" s="116"/>
      <c r="WDY218" s="116"/>
      <c r="WDZ218" s="116"/>
      <c r="WEA218" s="116"/>
      <c r="WEB218" s="116"/>
      <c r="WEC218" s="116"/>
      <c r="WED218" s="116"/>
      <c r="WEE218" s="116"/>
      <c r="WEF218" s="116"/>
      <c r="WEG218" s="116"/>
      <c r="WEH218" s="116"/>
      <c r="WEI218" s="116"/>
      <c r="WEJ218" s="116"/>
      <c r="WEK218" s="116"/>
      <c r="WEL218" s="116"/>
      <c r="WEM218" s="116"/>
      <c r="WEN218" s="116"/>
      <c r="WEO218" s="116"/>
      <c r="WEP218" s="116"/>
      <c r="WEQ218" s="116"/>
      <c r="WER218" s="116"/>
      <c r="WES218" s="116"/>
      <c r="WET218" s="116"/>
      <c r="WEU218" s="116"/>
      <c r="WEV218" s="116"/>
      <c r="WEW218" s="116"/>
      <c r="WEX218" s="116"/>
      <c r="WEY218" s="116"/>
      <c r="WEZ218" s="116"/>
      <c r="WFA218" s="116"/>
      <c r="WFB218" s="116"/>
      <c r="WFC218" s="116"/>
      <c r="WFD218" s="116"/>
      <c r="WFE218" s="116"/>
      <c r="WFF218" s="116"/>
      <c r="WFG218" s="116"/>
      <c r="WFH218" s="116"/>
      <c r="WFI218" s="116"/>
      <c r="WFJ218" s="116"/>
      <c r="WFK218" s="116"/>
      <c r="WFL218" s="116"/>
      <c r="WFM218" s="116"/>
      <c r="WFN218" s="116"/>
      <c r="WFO218" s="116"/>
      <c r="WFP218" s="116"/>
      <c r="WFQ218" s="116"/>
      <c r="WFR218" s="116"/>
      <c r="WFS218" s="116"/>
      <c r="WFT218" s="116"/>
      <c r="WFU218" s="116"/>
      <c r="WFV218" s="116"/>
      <c r="WFW218" s="116"/>
      <c r="WFX218" s="116"/>
      <c r="WFY218" s="116"/>
      <c r="WFZ218" s="116"/>
      <c r="WGA218" s="116"/>
      <c r="WGB218" s="116"/>
      <c r="WGC218" s="116"/>
      <c r="WGD218" s="116"/>
      <c r="WGE218" s="116"/>
      <c r="WGF218" s="116"/>
      <c r="WGG218" s="116"/>
      <c r="WGH218" s="116"/>
      <c r="WGI218" s="116"/>
      <c r="WGJ218" s="116"/>
      <c r="WGK218" s="116"/>
      <c r="WGL218" s="116"/>
      <c r="WGM218" s="116"/>
      <c r="WGN218" s="116"/>
      <c r="WGO218" s="116"/>
      <c r="WGP218" s="116"/>
      <c r="WGQ218" s="116"/>
      <c r="WGR218" s="116"/>
      <c r="WGS218" s="116"/>
      <c r="WGT218" s="116"/>
      <c r="WGU218" s="116"/>
      <c r="WGV218" s="116"/>
      <c r="WGW218" s="116"/>
      <c r="WGX218" s="116"/>
      <c r="WGY218" s="116"/>
      <c r="WGZ218" s="116"/>
      <c r="WHA218" s="116"/>
      <c r="WHB218" s="116"/>
      <c r="WHC218" s="116"/>
      <c r="WHD218" s="116"/>
      <c r="WHE218" s="116"/>
      <c r="WHF218" s="116"/>
      <c r="WHG218" s="116"/>
      <c r="WHH218" s="116"/>
      <c r="WHI218" s="116"/>
      <c r="WHJ218" s="116"/>
      <c r="WHK218" s="116"/>
      <c r="WHL218" s="116"/>
      <c r="WHM218" s="116"/>
      <c r="WHN218" s="116"/>
      <c r="WHO218" s="116"/>
      <c r="WHP218" s="116"/>
      <c r="WHQ218" s="116"/>
      <c r="WHR218" s="116"/>
      <c r="WHS218" s="116"/>
      <c r="WHT218" s="116"/>
      <c r="WHU218" s="116"/>
      <c r="WHV218" s="116"/>
      <c r="WHW218" s="116"/>
      <c r="WHX218" s="116"/>
      <c r="WHY218" s="116"/>
      <c r="WHZ218" s="116"/>
      <c r="WIA218" s="116"/>
      <c r="WIB218" s="116"/>
      <c r="WIC218" s="116"/>
      <c r="WID218" s="116"/>
      <c r="WIE218" s="116"/>
      <c r="WIF218" s="116"/>
      <c r="WIG218" s="116"/>
      <c r="WIH218" s="116"/>
      <c r="WII218" s="116"/>
      <c r="WIJ218" s="116"/>
      <c r="WIK218" s="116"/>
      <c r="WIL218" s="116"/>
      <c r="WIM218" s="116"/>
      <c r="WIN218" s="116"/>
      <c r="WIO218" s="116"/>
      <c r="WIP218" s="116"/>
      <c r="WIQ218" s="116"/>
      <c r="WIR218" s="116"/>
      <c r="WIS218" s="116"/>
      <c r="WIT218" s="116"/>
      <c r="WIU218" s="116"/>
      <c r="WIV218" s="116"/>
      <c r="WIW218" s="116"/>
      <c r="WIX218" s="116"/>
      <c r="WIY218" s="116"/>
      <c r="WIZ218" s="116"/>
      <c r="WJA218" s="116"/>
      <c r="WJB218" s="116"/>
      <c r="WJC218" s="116"/>
      <c r="WJD218" s="116"/>
      <c r="WJE218" s="116"/>
      <c r="WJF218" s="116"/>
      <c r="WJG218" s="116"/>
      <c r="WJH218" s="116"/>
      <c r="WJI218" s="116"/>
      <c r="WJJ218" s="116"/>
      <c r="WJK218" s="116"/>
      <c r="WJL218" s="116"/>
      <c r="WJM218" s="116"/>
      <c r="WJN218" s="116"/>
      <c r="WJO218" s="116"/>
      <c r="WJP218" s="116"/>
      <c r="WJQ218" s="116"/>
      <c r="WJR218" s="116"/>
      <c r="WJS218" s="116"/>
      <c r="WJT218" s="116"/>
      <c r="WJU218" s="116"/>
      <c r="WJV218" s="116"/>
      <c r="WJW218" s="116"/>
      <c r="WJX218" s="116"/>
      <c r="WJY218" s="116"/>
      <c r="WJZ218" s="116"/>
      <c r="WKA218" s="116"/>
      <c r="WKB218" s="116"/>
      <c r="WKC218" s="116"/>
      <c r="WKD218" s="116"/>
      <c r="WKE218" s="116"/>
      <c r="WKF218" s="116"/>
      <c r="WKG218" s="116"/>
      <c r="WKH218" s="116"/>
      <c r="WKI218" s="116"/>
      <c r="WKJ218" s="116"/>
      <c r="WKK218" s="116"/>
      <c r="WKL218" s="116"/>
      <c r="WKM218" s="116"/>
      <c r="WKN218" s="116"/>
      <c r="WKO218" s="116"/>
      <c r="WKP218" s="116"/>
      <c r="WKQ218" s="116"/>
      <c r="WKR218" s="116"/>
      <c r="WKS218" s="116"/>
      <c r="WKT218" s="116"/>
      <c r="WKU218" s="116"/>
      <c r="WKV218" s="116"/>
      <c r="WKW218" s="116"/>
      <c r="WKX218" s="116"/>
      <c r="WKY218" s="116"/>
      <c r="WKZ218" s="116"/>
      <c r="WLA218" s="116"/>
      <c r="WLB218" s="116"/>
      <c r="WLC218" s="116"/>
      <c r="WLD218" s="116"/>
      <c r="WLE218" s="116"/>
      <c r="WLF218" s="116"/>
      <c r="WLG218" s="116"/>
      <c r="WLH218" s="116"/>
      <c r="WLI218" s="116"/>
      <c r="WLJ218" s="116"/>
      <c r="WLK218" s="116"/>
      <c r="WLL218" s="116"/>
      <c r="WLM218" s="116"/>
      <c r="WLN218" s="116"/>
      <c r="WLO218" s="116"/>
      <c r="WLP218" s="116"/>
      <c r="WLQ218" s="116"/>
      <c r="WLR218" s="116"/>
      <c r="WLS218" s="116"/>
      <c r="WLT218" s="116"/>
      <c r="WLU218" s="116"/>
      <c r="WLV218" s="116"/>
      <c r="WLW218" s="116"/>
      <c r="WLX218" s="116"/>
      <c r="WLY218" s="116"/>
      <c r="WLZ218" s="116"/>
      <c r="WMA218" s="116"/>
      <c r="WMB218" s="116"/>
      <c r="WMC218" s="116"/>
      <c r="WMD218" s="116"/>
      <c r="WME218" s="116"/>
      <c r="WMF218" s="116"/>
      <c r="WMG218" s="116"/>
      <c r="WMH218" s="116"/>
      <c r="WMI218" s="116"/>
      <c r="WMJ218" s="116"/>
      <c r="WMK218" s="116"/>
      <c r="WML218" s="116"/>
      <c r="WMM218" s="116"/>
      <c r="WMN218" s="116"/>
      <c r="WMO218" s="116"/>
      <c r="WMP218" s="116"/>
      <c r="WMQ218" s="116"/>
      <c r="WMR218" s="116"/>
      <c r="WMS218" s="116"/>
      <c r="WMT218" s="116"/>
      <c r="WMU218" s="116"/>
      <c r="WMV218" s="116"/>
      <c r="WMW218" s="116"/>
      <c r="WMX218" s="116"/>
      <c r="WMY218" s="116"/>
      <c r="WMZ218" s="116"/>
      <c r="WNA218" s="116"/>
      <c r="WNB218" s="116"/>
      <c r="WNC218" s="116"/>
      <c r="WND218" s="116"/>
      <c r="WNE218" s="116"/>
      <c r="WNF218" s="116"/>
      <c r="WNG218" s="116"/>
      <c r="WNH218" s="116"/>
      <c r="WNI218" s="116"/>
      <c r="WNJ218" s="116"/>
      <c r="WNK218" s="116"/>
      <c r="WNL218" s="116"/>
      <c r="WNM218" s="116"/>
      <c r="WNN218" s="116"/>
      <c r="WNO218" s="116"/>
      <c r="WNP218" s="116"/>
      <c r="WNQ218" s="116"/>
      <c r="WNR218" s="116"/>
      <c r="WNS218" s="116"/>
      <c r="WNT218" s="116"/>
      <c r="WNU218" s="116"/>
      <c r="WNV218" s="116"/>
      <c r="WNW218" s="116"/>
      <c r="WNX218" s="116"/>
      <c r="WNY218" s="116"/>
      <c r="WNZ218" s="116"/>
      <c r="WOA218" s="116"/>
      <c r="WOB218" s="116"/>
      <c r="WOC218" s="116"/>
      <c r="WOD218" s="116"/>
      <c r="WOE218" s="116"/>
      <c r="WOF218" s="116"/>
      <c r="WOG218" s="116"/>
      <c r="WOH218" s="116"/>
      <c r="WOI218" s="116"/>
      <c r="WOJ218" s="116"/>
      <c r="WOK218" s="116"/>
      <c r="WOL218" s="116"/>
      <c r="WOM218" s="116"/>
      <c r="WON218" s="116"/>
      <c r="WOO218" s="116"/>
      <c r="WOP218" s="116"/>
      <c r="WOQ218" s="116"/>
      <c r="WOR218" s="116"/>
      <c r="WOS218" s="116"/>
      <c r="WOT218" s="116"/>
      <c r="WOU218" s="116"/>
      <c r="WOV218" s="116"/>
      <c r="WOW218" s="116"/>
      <c r="WOX218" s="116"/>
      <c r="WOY218" s="116"/>
      <c r="WOZ218" s="116"/>
      <c r="WPA218" s="116"/>
      <c r="WPB218" s="116"/>
      <c r="WPC218" s="116"/>
      <c r="WPD218" s="116"/>
      <c r="WPE218" s="116"/>
      <c r="WPF218" s="116"/>
      <c r="WPG218" s="116"/>
      <c r="WPH218" s="116"/>
      <c r="WPI218" s="116"/>
      <c r="WPJ218" s="116"/>
      <c r="WPK218" s="116"/>
      <c r="WPL218" s="116"/>
      <c r="WPM218" s="116"/>
      <c r="WPN218" s="116"/>
      <c r="WPO218" s="116"/>
      <c r="WPP218" s="116"/>
      <c r="WPQ218" s="116"/>
      <c r="WPR218" s="116"/>
      <c r="WPS218" s="116"/>
      <c r="WPT218" s="116"/>
      <c r="WPU218" s="116"/>
      <c r="WPV218" s="116"/>
      <c r="WPW218" s="116"/>
      <c r="WPX218" s="116"/>
      <c r="WPY218" s="116"/>
      <c r="WPZ218" s="116"/>
      <c r="WQA218" s="116"/>
      <c r="WQB218" s="116"/>
      <c r="WQC218" s="116"/>
      <c r="WQD218" s="116"/>
      <c r="WQE218" s="116"/>
      <c r="WQF218" s="116"/>
      <c r="WQG218" s="116"/>
      <c r="WQH218" s="116"/>
      <c r="WQI218" s="116"/>
      <c r="WQJ218" s="116"/>
      <c r="WQK218" s="116"/>
      <c r="WQL218" s="116"/>
      <c r="WQM218" s="116"/>
      <c r="WQN218" s="116"/>
      <c r="WQO218" s="116"/>
      <c r="WQP218" s="116"/>
      <c r="WQQ218" s="116"/>
      <c r="WQR218" s="116"/>
      <c r="WQS218" s="116"/>
      <c r="WQT218" s="116"/>
      <c r="WQU218" s="116"/>
      <c r="WQV218" s="116"/>
      <c r="WQW218" s="116"/>
      <c r="WQX218" s="116"/>
      <c r="WQY218" s="116"/>
      <c r="WQZ218" s="116"/>
      <c r="WRA218" s="116"/>
      <c r="WRB218" s="116"/>
      <c r="WRC218" s="116"/>
      <c r="WRD218" s="116"/>
      <c r="WRE218" s="116"/>
      <c r="WRF218" s="116"/>
      <c r="WRG218" s="116"/>
      <c r="WRH218" s="116"/>
      <c r="WRI218" s="116"/>
      <c r="WRJ218" s="116"/>
      <c r="WRK218" s="116"/>
      <c r="WRL218" s="116"/>
      <c r="WRM218" s="116"/>
      <c r="WRN218" s="116"/>
      <c r="WRO218" s="116"/>
      <c r="WRP218" s="116"/>
      <c r="WRQ218" s="116"/>
      <c r="WRR218" s="116"/>
      <c r="WRS218" s="116"/>
      <c r="WRT218" s="116"/>
      <c r="WRU218" s="116"/>
      <c r="WRV218" s="116"/>
      <c r="WRW218" s="116"/>
      <c r="WRX218" s="116"/>
      <c r="WRY218" s="116"/>
      <c r="WRZ218" s="116"/>
      <c r="WSA218" s="116"/>
      <c r="WSB218" s="116"/>
      <c r="WSC218" s="116"/>
      <c r="WSD218" s="116"/>
      <c r="WSE218" s="116"/>
      <c r="WSF218" s="116"/>
      <c r="WSG218" s="116"/>
      <c r="WSH218" s="116"/>
      <c r="WSI218" s="116"/>
      <c r="WSJ218" s="116"/>
      <c r="WSK218" s="116"/>
      <c r="WSL218" s="116"/>
      <c r="WSM218" s="116"/>
      <c r="WSN218" s="116"/>
      <c r="WSO218" s="116"/>
      <c r="WSP218" s="116"/>
      <c r="WSQ218" s="116"/>
      <c r="WSR218" s="116"/>
      <c r="WSS218" s="116"/>
      <c r="WST218" s="116"/>
      <c r="WSU218" s="116"/>
      <c r="WSV218" s="116"/>
      <c r="WSW218" s="116"/>
      <c r="WSX218" s="116"/>
      <c r="WSY218" s="116"/>
      <c r="WSZ218" s="116"/>
      <c r="WTA218" s="116"/>
      <c r="WTB218" s="116"/>
      <c r="WTC218" s="116"/>
      <c r="WTD218" s="116"/>
      <c r="WTE218" s="116"/>
      <c r="WTF218" s="116"/>
      <c r="WTG218" s="116"/>
      <c r="WTH218" s="116"/>
      <c r="WTI218" s="116"/>
      <c r="WTJ218" s="116"/>
      <c r="WTK218" s="116"/>
      <c r="WTL218" s="116"/>
      <c r="WTM218" s="116"/>
      <c r="WTN218" s="116"/>
      <c r="WTO218" s="116"/>
      <c r="WTP218" s="116"/>
      <c r="WTQ218" s="116"/>
      <c r="WTR218" s="116"/>
      <c r="WTS218" s="116"/>
      <c r="WTT218" s="116"/>
      <c r="WTU218" s="116"/>
      <c r="WTV218" s="116"/>
      <c r="WTW218" s="116"/>
      <c r="WTX218" s="116"/>
      <c r="WTY218" s="116"/>
      <c r="WTZ218" s="116"/>
      <c r="WUA218" s="116"/>
      <c r="WUB218" s="116"/>
      <c r="WUC218" s="116"/>
      <c r="WUD218" s="116"/>
      <c r="WUE218" s="116"/>
      <c r="WUF218" s="116"/>
      <c r="WUG218" s="116"/>
      <c r="WUH218" s="116"/>
      <c r="WUI218" s="116"/>
      <c r="WUJ218" s="116"/>
      <c r="WUK218" s="116"/>
      <c r="WUL218" s="116"/>
      <c r="WUM218" s="116"/>
      <c r="WUN218" s="116"/>
      <c r="WUO218" s="116"/>
      <c r="WUP218" s="116"/>
      <c r="WUQ218" s="116"/>
      <c r="WUR218" s="116"/>
      <c r="WUS218" s="116"/>
      <c r="WUT218" s="116"/>
      <c r="WUU218" s="116"/>
      <c r="WUV218" s="116"/>
      <c r="WUW218" s="116"/>
      <c r="WUX218" s="116"/>
      <c r="WUY218" s="116"/>
      <c r="WUZ218" s="116"/>
      <c r="WVA218" s="116"/>
      <c r="WVB218" s="116"/>
      <c r="WVC218" s="116"/>
      <c r="WVD218" s="116"/>
      <c r="WVE218" s="116"/>
      <c r="WVF218" s="116"/>
      <c r="WVG218" s="116"/>
      <c r="WVH218" s="116"/>
      <c r="WVI218" s="116"/>
      <c r="WVJ218" s="116"/>
      <c r="WVK218" s="116"/>
      <c r="WVL218" s="116"/>
      <c r="WVM218" s="116"/>
      <c r="WVN218" s="116"/>
      <c r="WVO218" s="116"/>
      <c r="WVP218" s="116"/>
      <c r="WVQ218" s="116"/>
      <c r="WVR218" s="116"/>
      <c r="WVS218" s="116"/>
      <c r="WVT218" s="116"/>
      <c r="WVU218" s="116"/>
      <c r="WVV218" s="116"/>
      <c r="WVW218" s="116"/>
      <c r="WVX218" s="116"/>
      <c r="WVY218" s="116"/>
      <c r="WVZ218" s="116"/>
      <c r="WWA218" s="116"/>
      <c r="WWB218" s="116"/>
      <c r="WWC218" s="116"/>
      <c r="WWD218" s="116"/>
      <c r="WWE218" s="116"/>
      <c r="WWF218" s="116"/>
      <c r="WWG218" s="116"/>
      <c r="WWH218" s="116"/>
      <c r="WWI218" s="116"/>
      <c r="WWJ218" s="116"/>
      <c r="WWK218" s="116"/>
      <c r="WWL218" s="116"/>
      <c r="WWM218" s="116"/>
      <c r="WWN218" s="116"/>
      <c r="WWO218" s="116"/>
      <c r="WWP218" s="116"/>
      <c r="WWQ218" s="116"/>
      <c r="WWR218" s="116"/>
      <c r="WWS218" s="116"/>
      <c r="WWT218" s="116"/>
      <c r="WWU218" s="116"/>
      <c r="WWV218" s="116"/>
      <c r="WWW218" s="116"/>
      <c r="WWX218" s="116"/>
      <c r="WWY218" s="116"/>
      <c r="WWZ218" s="116"/>
      <c r="WXA218" s="116"/>
      <c r="WXB218" s="116"/>
      <c r="WXC218" s="116"/>
      <c r="WXD218" s="116"/>
      <c r="WXE218" s="116"/>
      <c r="WXF218" s="116"/>
      <c r="WXG218" s="116"/>
      <c r="WXH218" s="116"/>
      <c r="WXI218" s="116"/>
      <c r="WXJ218" s="116"/>
      <c r="WXK218" s="116"/>
      <c r="WXL218" s="116"/>
      <c r="WXM218" s="116"/>
      <c r="WXN218" s="116"/>
      <c r="WXO218" s="116"/>
      <c r="WXP218" s="116"/>
      <c r="WXQ218" s="116"/>
      <c r="WXR218" s="116"/>
      <c r="WXS218" s="116"/>
      <c r="WXT218" s="116"/>
      <c r="WXU218" s="116"/>
      <c r="WXV218" s="116"/>
      <c r="WXW218" s="116"/>
      <c r="WXX218" s="116"/>
      <c r="WXY218" s="116"/>
      <c r="WXZ218" s="116"/>
      <c r="WYA218" s="116"/>
      <c r="WYB218" s="116"/>
      <c r="WYC218" s="116"/>
      <c r="WYD218" s="116"/>
      <c r="WYE218" s="116"/>
      <c r="WYF218" s="116"/>
      <c r="WYG218" s="116"/>
      <c r="WYH218" s="116"/>
      <c r="WYI218" s="116"/>
      <c r="WYJ218" s="116"/>
      <c r="WYK218" s="116"/>
      <c r="WYL218" s="116"/>
      <c r="WYM218" s="116"/>
      <c r="WYN218" s="116"/>
      <c r="WYO218" s="116"/>
      <c r="WYP218" s="116"/>
      <c r="WYQ218" s="116"/>
      <c r="WYR218" s="116"/>
      <c r="WYS218" s="116"/>
      <c r="WYT218" s="116"/>
      <c r="WYU218" s="116"/>
      <c r="WYV218" s="116"/>
      <c r="WYW218" s="116"/>
      <c r="WYX218" s="116"/>
      <c r="WYY218" s="116"/>
      <c r="WYZ218" s="116"/>
      <c r="WZA218" s="116"/>
      <c r="WZB218" s="116"/>
      <c r="WZC218" s="116"/>
      <c r="WZD218" s="116"/>
      <c r="WZE218" s="116"/>
      <c r="WZF218" s="116"/>
      <c r="WZG218" s="116"/>
      <c r="WZH218" s="116"/>
      <c r="WZI218" s="116"/>
      <c r="WZJ218" s="116"/>
      <c r="WZK218" s="116"/>
      <c r="WZL218" s="116"/>
      <c r="WZM218" s="116"/>
      <c r="WZN218" s="116"/>
      <c r="WZO218" s="116"/>
      <c r="WZP218" s="116"/>
      <c r="WZQ218" s="116"/>
      <c r="WZR218" s="116"/>
      <c r="WZS218" s="116"/>
      <c r="WZT218" s="116"/>
      <c r="WZU218" s="116"/>
      <c r="WZV218" s="116"/>
      <c r="WZW218" s="116"/>
      <c r="WZX218" s="116"/>
      <c r="WZY218" s="116"/>
      <c r="WZZ218" s="116"/>
      <c r="XAA218" s="116"/>
      <c r="XAB218" s="116"/>
      <c r="XAC218" s="116"/>
      <c r="XAD218" s="116"/>
      <c r="XAE218" s="116"/>
      <c r="XAF218" s="116"/>
      <c r="XAG218" s="116"/>
      <c r="XAH218" s="116"/>
      <c r="XAI218" s="116"/>
      <c r="XAJ218" s="116"/>
      <c r="XAK218" s="116"/>
      <c r="XAL218" s="116"/>
      <c r="XAM218" s="116"/>
      <c r="XAN218" s="116"/>
      <c r="XAO218" s="116"/>
      <c r="XAP218" s="116"/>
      <c r="XAQ218" s="116"/>
      <c r="XAR218" s="116"/>
      <c r="XAS218" s="116"/>
      <c r="XAT218" s="116"/>
      <c r="XAU218" s="116"/>
      <c r="XAV218" s="116"/>
      <c r="XAW218" s="116"/>
      <c r="XAX218" s="116"/>
      <c r="XAY218" s="116"/>
      <c r="XAZ218" s="116"/>
      <c r="XBA218" s="116"/>
      <c r="XBB218" s="116"/>
      <c r="XBC218" s="116"/>
      <c r="XBD218" s="116"/>
      <c r="XBE218" s="116"/>
      <c r="XBF218" s="116"/>
      <c r="XBG218" s="116"/>
      <c r="XBH218" s="116"/>
      <c r="XBI218" s="116"/>
      <c r="XBJ218" s="116"/>
      <c r="XBK218" s="116"/>
      <c r="XBL218" s="116"/>
      <c r="XBM218" s="116"/>
      <c r="XBN218" s="116"/>
      <c r="XBO218" s="116"/>
      <c r="XBP218" s="116"/>
      <c r="XBQ218" s="116"/>
      <c r="XBR218" s="116"/>
      <c r="XBS218" s="116"/>
      <c r="XBT218" s="116"/>
      <c r="XBU218" s="116"/>
      <c r="XBV218" s="116"/>
      <c r="XBW218" s="116"/>
      <c r="XBX218" s="116"/>
      <c r="XBY218" s="116"/>
      <c r="XBZ218" s="116"/>
      <c r="XCA218" s="116"/>
      <c r="XCB218" s="116"/>
      <c r="XCC218" s="116"/>
      <c r="XCD218" s="116"/>
      <c r="XCE218" s="116"/>
      <c r="XCF218" s="116"/>
      <c r="XCG218" s="116"/>
      <c r="XCH218" s="116"/>
      <c r="XCI218" s="116"/>
      <c r="XCJ218" s="116"/>
      <c r="XCK218" s="116"/>
      <c r="XCL218" s="116"/>
      <c r="XCM218" s="116"/>
      <c r="XCN218" s="116"/>
      <c r="XCO218" s="116"/>
      <c r="XCP218" s="116"/>
      <c r="XCQ218" s="116"/>
      <c r="XCR218" s="116"/>
      <c r="XCS218" s="116"/>
      <c r="XCT218" s="116"/>
      <c r="XCU218" s="116"/>
      <c r="XCV218" s="116"/>
      <c r="XCW218" s="116"/>
      <c r="XCX218" s="116"/>
      <c r="XCY218" s="116"/>
      <c r="XCZ218" s="116"/>
      <c r="XDA218" s="116"/>
      <c r="XDB218" s="116"/>
      <c r="XDC218" s="116"/>
      <c r="XDD218" s="116"/>
      <c r="XDE218" s="116"/>
      <c r="XDF218" s="116"/>
      <c r="XDG218" s="116"/>
      <c r="XDH218" s="116"/>
      <c r="XDI218" s="116"/>
      <c r="XDJ218" s="116"/>
      <c r="XDK218" s="116"/>
      <c r="XDL218" s="116"/>
      <c r="XDM218" s="116"/>
      <c r="XDN218" s="116"/>
      <c r="XDO218" s="116"/>
      <c r="XDP218" s="116"/>
      <c r="XDQ218" s="116"/>
      <c r="XDR218" s="116"/>
      <c r="XDS218" s="116"/>
      <c r="XDT218" s="116"/>
      <c r="XDU218" s="116"/>
      <c r="XDV218" s="116"/>
      <c r="XDW218" s="116"/>
      <c r="XDX218" s="116"/>
      <c r="XDY218" s="116"/>
      <c r="XDZ218" s="116"/>
      <c r="XEA218" s="116"/>
      <c r="XEB218" s="116"/>
      <c r="XEC218" s="116"/>
      <c r="XED218" s="116"/>
      <c r="XEE218" s="116"/>
      <c r="XEF218" s="116"/>
      <c r="XEG218" s="116"/>
      <c r="XEH218" s="116"/>
      <c r="XEI218" s="116"/>
      <c r="XEJ218" s="116"/>
      <c r="XEK218" s="116"/>
      <c r="XEL218" s="116"/>
      <c r="XEM218" s="116"/>
      <c r="XEN218" s="116"/>
      <c r="XEO218" s="116"/>
      <c r="XEP218" s="116"/>
      <c r="XEQ218" s="116"/>
      <c r="XER218" s="116"/>
      <c r="XES218" s="116"/>
      <c r="XET218" s="116"/>
      <c r="XEU218" s="116"/>
      <c r="XEV218" s="116"/>
      <c r="XEW218" s="116"/>
      <c r="XEX218" s="116"/>
      <c r="XEY218" s="116"/>
      <c r="XEZ218" s="116"/>
    </row>
  </sheetData>
  <mergeCells count="16">
    <mergeCell ref="M1:N1"/>
    <mergeCell ref="A2:N2"/>
    <mergeCell ref="A4:F4"/>
    <mergeCell ref="G4:N4"/>
    <mergeCell ref="K5:M5"/>
    <mergeCell ref="A5:A6"/>
    <mergeCell ref="B5:B6"/>
    <mergeCell ref="C5:C6"/>
    <mergeCell ref="D5:D6"/>
    <mergeCell ref="E5:E6"/>
    <mergeCell ref="F5:F6"/>
    <mergeCell ref="G5:G6"/>
    <mergeCell ref="H5:H6"/>
    <mergeCell ref="I5:I6"/>
    <mergeCell ref="J5:J6"/>
    <mergeCell ref="N5:N6"/>
  </mergeCells>
  <printOptions horizontalCentered="1"/>
  <pageMargins left="0.314583333333333" right="0.314583333333333" top="0.511805555555556" bottom="0.511805555555556" header="0.118055555555556" footer="0.314583333333333"/>
  <pageSetup paperSize="9" scale="66" firstPageNumber="25" fitToHeight="0" orientation="landscape" useFirstPageNumber="1"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K208"/>
  <sheetViews>
    <sheetView workbookViewId="0">
      <pane xSplit="1" ySplit="4" topLeftCell="B7" activePane="bottomRight" state="frozen"/>
      <selection/>
      <selection pane="topRight"/>
      <selection pane="bottomLeft"/>
      <selection pane="bottomRight" activeCell="A4" sqref="$A4:$XFD4"/>
    </sheetView>
  </sheetViews>
  <sheetFormatPr defaultColWidth="9.33333333333333" defaultRowHeight="10.8"/>
  <cols>
    <col min="1" max="1" width="11.8333333333333" style="41" customWidth="1"/>
    <col min="2" max="2" width="18.8333333333333" style="41" customWidth="1"/>
    <col min="3" max="3" width="12.5" style="41" customWidth="1"/>
    <col min="4" max="4" width="16.8333333333333" style="46" customWidth="1"/>
    <col min="5" max="5" width="26.8333333333333" style="41" customWidth="1"/>
    <col min="6" max="6" width="57.8333333333333" style="41" customWidth="1"/>
    <col min="7" max="7" width="28.6666666666667" style="41" customWidth="1"/>
    <col min="8" max="8" width="21.6666666666667" style="41" customWidth="1"/>
    <col min="9" max="16362" width="9.33333333333333" style="41"/>
    <col min="16363" max="16363" width="12" style="41"/>
    <col min="16364" max="16384" width="9.33333333333333" style="41"/>
  </cols>
  <sheetData>
    <row r="1" ht="20" customHeight="1" spans="1:8">
      <c r="A1" s="47"/>
      <c r="B1" s="44"/>
      <c r="C1" s="48"/>
      <c r="D1" s="49"/>
      <c r="E1" s="44"/>
      <c r="F1" s="44"/>
      <c r="G1" s="50" t="s">
        <v>882</v>
      </c>
      <c r="H1" s="50"/>
    </row>
    <row r="2" ht="25.8" spans="1:8">
      <c r="A2" s="51" t="s">
        <v>883</v>
      </c>
      <c r="B2" s="51"/>
      <c r="C2" s="51"/>
      <c r="D2" s="51"/>
      <c r="E2" s="51"/>
      <c r="F2" s="51"/>
      <c r="G2" s="51"/>
      <c r="H2" s="51"/>
    </row>
    <row r="3" ht="18" customHeight="1" spans="1:8">
      <c r="A3" s="52"/>
      <c r="B3" s="53"/>
      <c r="C3" s="53"/>
      <c r="D3" s="54"/>
      <c r="E3" s="55"/>
      <c r="F3" s="55"/>
      <c r="G3" s="56" t="s">
        <v>155</v>
      </c>
      <c r="H3" s="57"/>
    </row>
    <row r="4" s="41" customFormat="1" ht="38" customHeight="1" spans="1:8">
      <c r="A4" s="58" t="s">
        <v>156</v>
      </c>
      <c r="B4" s="58" t="s">
        <v>157</v>
      </c>
      <c r="C4" s="58" t="s">
        <v>158</v>
      </c>
      <c r="D4" s="59" t="s">
        <v>159</v>
      </c>
      <c r="E4" s="60" t="s">
        <v>884</v>
      </c>
      <c r="F4" s="58" t="s">
        <v>885</v>
      </c>
      <c r="G4" s="60" t="s">
        <v>162</v>
      </c>
      <c r="H4" s="58" t="s">
        <v>163</v>
      </c>
    </row>
    <row r="5" s="42" customFormat="1" ht="35" customHeight="1" spans="1:8">
      <c r="A5" s="61" t="s">
        <v>886</v>
      </c>
      <c r="B5" s="61"/>
      <c r="C5" s="61"/>
      <c r="D5" s="62"/>
      <c r="E5" s="61"/>
      <c r="F5" s="61"/>
      <c r="G5" s="63">
        <f>G6++G156+G158+G165+G167+G169+G171</f>
        <v>535517322.4</v>
      </c>
      <c r="H5" s="64"/>
    </row>
    <row r="6" s="43" customFormat="1" ht="32" customHeight="1" spans="1:16365">
      <c r="A6" s="65"/>
      <c r="B6" s="65"/>
      <c r="C6" s="65" t="s">
        <v>887</v>
      </c>
      <c r="D6" s="66"/>
      <c r="E6" s="65"/>
      <c r="F6" s="65"/>
      <c r="G6" s="67">
        <f>SUM(G7:G155)</f>
        <v>364421288.01</v>
      </c>
      <c r="H6" s="68"/>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c r="QO6" s="79"/>
      <c r="QP6" s="79"/>
      <c r="QQ6" s="79"/>
      <c r="QR6" s="79"/>
      <c r="QS6" s="79"/>
      <c r="QT6" s="79"/>
      <c r="QU6" s="79"/>
      <c r="QV6" s="79"/>
      <c r="QW6" s="79"/>
      <c r="QX6" s="79"/>
      <c r="QY6" s="79"/>
      <c r="QZ6" s="79"/>
      <c r="RA6" s="79"/>
      <c r="RB6" s="79"/>
      <c r="RC6" s="79"/>
      <c r="RD6" s="79"/>
      <c r="RE6" s="79"/>
      <c r="RF6" s="79"/>
      <c r="RG6" s="79"/>
      <c r="RH6" s="79"/>
      <c r="RI6" s="79"/>
      <c r="RJ6" s="79"/>
      <c r="RK6" s="79"/>
      <c r="RL6" s="79"/>
      <c r="RM6" s="79"/>
      <c r="RN6" s="79"/>
      <c r="RO6" s="79"/>
      <c r="RP6" s="79"/>
      <c r="RQ6" s="79"/>
      <c r="RR6" s="79"/>
      <c r="RS6" s="79"/>
      <c r="RT6" s="79"/>
      <c r="RU6" s="79"/>
      <c r="RV6" s="79"/>
      <c r="RW6" s="79"/>
      <c r="RX6" s="79"/>
      <c r="RY6" s="79"/>
      <c r="RZ6" s="79"/>
      <c r="SA6" s="79"/>
      <c r="SB6" s="79"/>
      <c r="SC6" s="79"/>
      <c r="SD6" s="79"/>
      <c r="SE6" s="79"/>
      <c r="SF6" s="79"/>
      <c r="SG6" s="79"/>
      <c r="SH6" s="79"/>
      <c r="SI6" s="79"/>
      <c r="SJ6" s="79"/>
      <c r="SK6" s="79"/>
      <c r="SL6" s="79"/>
      <c r="SM6" s="79"/>
      <c r="SN6" s="79"/>
      <c r="SO6" s="79"/>
      <c r="SP6" s="79"/>
      <c r="SQ6" s="79"/>
      <c r="SR6" s="79"/>
      <c r="SS6" s="79"/>
      <c r="ST6" s="79"/>
      <c r="SU6" s="79"/>
      <c r="SV6" s="79"/>
      <c r="SW6" s="79"/>
      <c r="SX6" s="79"/>
      <c r="SY6" s="79"/>
      <c r="SZ6" s="79"/>
      <c r="TA6" s="79"/>
      <c r="TB6" s="79"/>
      <c r="TC6" s="79"/>
      <c r="TD6" s="79"/>
      <c r="TE6" s="79"/>
      <c r="TF6" s="79"/>
      <c r="TG6" s="79"/>
      <c r="TH6" s="79"/>
      <c r="TI6" s="79"/>
      <c r="TJ6" s="79"/>
      <c r="TK6" s="79"/>
      <c r="TL6" s="79"/>
      <c r="TM6" s="79"/>
      <c r="TN6" s="79"/>
      <c r="TO6" s="79"/>
      <c r="TP6" s="79"/>
      <c r="TQ6" s="79"/>
      <c r="TR6" s="79"/>
      <c r="TS6" s="79"/>
      <c r="TT6" s="79"/>
      <c r="TU6" s="79"/>
      <c r="TV6" s="79"/>
      <c r="TW6" s="79"/>
      <c r="TX6" s="79"/>
      <c r="TY6" s="79"/>
      <c r="TZ6" s="79"/>
      <c r="UA6" s="79"/>
      <c r="UB6" s="79"/>
      <c r="UC6" s="79"/>
      <c r="UD6" s="79"/>
      <c r="UE6" s="79"/>
      <c r="UF6" s="79"/>
      <c r="UG6" s="79"/>
      <c r="UH6" s="79"/>
      <c r="UI6" s="79"/>
      <c r="UJ6" s="79"/>
      <c r="UK6" s="79"/>
      <c r="UL6" s="79"/>
      <c r="UM6" s="79"/>
      <c r="UN6" s="79"/>
      <c r="UO6" s="79"/>
      <c r="UP6" s="79"/>
      <c r="UQ6" s="79"/>
      <c r="UR6" s="79"/>
      <c r="US6" s="79"/>
      <c r="UT6" s="79"/>
      <c r="UU6" s="79"/>
      <c r="UV6" s="79"/>
      <c r="UW6" s="79"/>
      <c r="UX6" s="79"/>
      <c r="UY6" s="79"/>
      <c r="UZ6" s="79"/>
      <c r="VA6" s="79"/>
      <c r="VB6" s="79"/>
      <c r="VC6" s="79"/>
      <c r="VD6" s="79"/>
      <c r="VE6" s="79"/>
      <c r="VF6" s="79"/>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c r="WI6" s="79"/>
      <c r="WJ6" s="79"/>
      <c r="WK6" s="79"/>
      <c r="WL6" s="79"/>
      <c r="WM6" s="79"/>
      <c r="WN6" s="79"/>
      <c r="WO6" s="79"/>
      <c r="WP6" s="79"/>
      <c r="WQ6" s="79"/>
      <c r="WR6" s="79"/>
      <c r="WS6" s="79"/>
      <c r="WT6" s="79"/>
      <c r="WU6" s="79"/>
      <c r="WV6" s="79"/>
      <c r="WW6" s="79"/>
      <c r="WX6" s="79"/>
      <c r="WY6" s="79"/>
      <c r="WZ6" s="79"/>
      <c r="XA6" s="79"/>
      <c r="XB6" s="79"/>
      <c r="XC6" s="79"/>
      <c r="XD6" s="79"/>
      <c r="XE6" s="79"/>
      <c r="XF6" s="79"/>
      <c r="XG6" s="79"/>
      <c r="XH6" s="79"/>
      <c r="XI6" s="79"/>
      <c r="XJ6" s="79"/>
      <c r="XK6" s="79"/>
      <c r="XL6" s="79"/>
      <c r="XM6" s="79"/>
      <c r="XN6" s="79"/>
      <c r="XO6" s="79"/>
      <c r="XP6" s="79"/>
      <c r="XQ6" s="79"/>
      <c r="XR6" s="79"/>
      <c r="XS6" s="79"/>
      <c r="XT6" s="79"/>
      <c r="XU6" s="79"/>
      <c r="XV6" s="79"/>
      <c r="XW6" s="79"/>
      <c r="XX6" s="79"/>
      <c r="XY6" s="79"/>
      <c r="XZ6" s="79"/>
      <c r="YA6" s="79"/>
      <c r="YB6" s="79"/>
      <c r="YC6" s="79"/>
      <c r="YD6" s="79"/>
      <c r="YE6" s="79"/>
      <c r="YF6" s="79"/>
      <c r="YG6" s="79"/>
      <c r="YH6" s="79"/>
      <c r="YI6" s="79"/>
      <c r="YJ6" s="79"/>
      <c r="YK6" s="79"/>
      <c r="YL6" s="79"/>
      <c r="YM6" s="79"/>
      <c r="YN6" s="79"/>
      <c r="YO6" s="79"/>
      <c r="YP6" s="79"/>
      <c r="YQ6" s="79"/>
      <c r="YR6" s="79"/>
      <c r="YS6" s="79"/>
      <c r="YT6" s="79"/>
      <c r="YU6" s="79"/>
      <c r="YV6" s="79"/>
      <c r="YW6" s="79"/>
      <c r="YX6" s="79"/>
      <c r="YY6" s="79"/>
      <c r="YZ6" s="79"/>
      <c r="ZA6" s="79"/>
      <c r="ZB6" s="79"/>
      <c r="ZC6" s="79"/>
      <c r="ZD6" s="79"/>
      <c r="ZE6" s="79"/>
      <c r="ZF6" s="79"/>
      <c r="ZG6" s="79"/>
      <c r="ZH6" s="79"/>
      <c r="ZI6" s="79"/>
      <c r="ZJ6" s="79"/>
      <c r="ZK6" s="79"/>
      <c r="ZL6" s="79"/>
      <c r="ZM6" s="79"/>
      <c r="ZN6" s="79"/>
      <c r="ZO6" s="79"/>
      <c r="ZP6" s="79"/>
      <c r="ZQ6" s="79"/>
      <c r="ZR6" s="79"/>
      <c r="ZS6" s="79"/>
      <c r="ZT6" s="79"/>
      <c r="ZU6" s="79"/>
      <c r="ZV6" s="79"/>
      <c r="ZW6" s="79"/>
      <c r="ZX6" s="79"/>
      <c r="ZY6" s="79"/>
      <c r="ZZ6" s="79"/>
      <c r="AAA6" s="79"/>
      <c r="AAB6" s="79"/>
      <c r="AAC6" s="79"/>
      <c r="AAD6" s="79"/>
      <c r="AAE6" s="79"/>
      <c r="AAF6" s="79"/>
      <c r="AAG6" s="79"/>
      <c r="AAH6" s="79"/>
      <c r="AAI6" s="79"/>
      <c r="AAJ6" s="79"/>
      <c r="AAK6" s="79"/>
      <c r="AAL6" s="79"/>
      <c r="AAM6" s="79"/>
      <c r="AAN6" s="79"/>
      <c r="AAO6" s="79"/>
      <c r="AAP6" s="79"/>
      <c r="AAQ6" s="79"/>
      <c r="AAR6" s="79"/>
      <c r="AAS6" s="79"/>
      <c r="AAT6" s="79"/>
      <c r="AAU6" s="79"/>
      <c r="AAV6" s="79"/>
      <c r="AAW6" s="79"/>
      <c r="AAX6" s="79"/>
      <c r="AAY6" s="79"/>
      <c r="AAZ6" s="79"/>
      <c r="ABA6" s="79"/>
      <c r="ABB6" s="79"/>
      <c r="ABC6" s="79"/>
      <c r="ABD6" s="79"/>
      <c r="ABE6" s="79"/>
      <c r="ABF6" s="79"/>
      <c r="ABG6" s="79"/>
      <c r="ABH6" s="79"/>
      <c r="ABI6" s="79"/>
      <c r="ABJ6" s="79"/>
      <c r="ABK6" s="79"/>
      <c r="ABL6" s="79"/>
      <c r="ABM6" s="79"/>
      <c r="ABN6" s="79"/>
      <c r="ABO6" s="79"/>
      <c r="ABP6" s="79"/>
      <c r="ABQ6" s="79"/>
      <c r="ABR6" s="79"/>
      <c r="ABS6" s="79"/>
      <c r="ABT6" s="79"/>
      <c r="ABU6" s="79"/>
      <c r="ABV6" s="79"/>
      <c r="ABW6" s="79"/>
      <c r="ABX6" s="79"/>
      <c r="ABY6" s="79"/>
      <c r="ABZ6" s="79"/>
      <c r="ACA6" s="79"/>
      <c r="ACB6" s="79"/>
      <c r="ACC6" s="79"/>
      <c r="ACD6" s="79"/>
      <c r="ACE6" s="79"/>
      <c r="ACF6" s="79"/>
      <c r="ACG6" s="79"/>
      <c r="ACH6" s="79"/>
      <c r="ACI6" s="79"/>
      <c r="ACJ6" s="79"/>
      <c r="ACK6" s="79"/>
      <c r="ACL6" s="79"/>
      <c r="ACM6" s="79"/>
      <c r="ACN6" s="79"/>
      <c r="ACO6" s="79"/>
      <c r="ACP6" s="79"/>
      <c r="ACQ6" s="79"/>
      <c r="ACR6" s="79"/>
      <c r="ACS6" s="79"/>
      <c r="ACT6" s="79"/>
      <c r="ACU6" s="79"/>
      <c r="ACV6" s="79"/>
      <c r="ACW6" s="79"/>
      <c r="ACX6" s="79"/>
      <c r="ACY6" s="79"/>
      <c r="ACZ6" s="79"/>
      <c r="ADA6" s="79"/>
      <c r="ADB6" s="79"/>
      <c r="ADC6" s="79"/>
      <c r="ADD6" s="79"/>
      <c r="ADE6" s="79"/>
      <c r="ADF6" s="79"/>
      <c r="ADG6" s="79"/>
      <c r="ADH6" s="79"/>
      <c r="ADI6" s="79"/>
      <c r="ADJ6" s="79"/>
      <c r="ADK6" s="79"/>
      <c r="ADL6" s="79"/>
      <c r="ADM6" s="79"/>
      <c r="ADN6" s="79"/>
      <c r="ADO6" s="79"/>
      <c r="ADP6" s="79"/>
      <c r="ADQ6" s="79"/>
      <c r="ADR6" s="79"/>
      <c r="ADS6" s="79"/>
      <c r="ADT6" s="79"/>
      <c r="ADU6" s="79"/>
      <c r="ADV6" s="79"/>
      <c r="ADW6" s="79"/>
      <c r="ADX6" s="79"/>
      <c r="ADY6" s="79"/>
      <c r="ADZ6" s="79"/>
      <c r="AEA6" s="79"/>
      <c r="AEB6" s="79"/>
      <c r="AEC6" s="79"/>
      <c r="AED6" s="79"/>
      <c r="AEE6" s="79"/>
      <c r="AEF6" s="79"/>
      <c r="AEG6" s="79"/>
      <c r="AEH6" s="79"/>
      <c r="AEI6" s="79"/>
      <c r="AEJ6" s="79"/>
      <c r="AEK6" s="79"/>
      <c r="AEL6" s="79"/>
      <c r="AEM6" s="79"/>
      <c r="AEN6" s="79"/>
      <c r="AEO6" s="79"/>
      <c r="AEP6" s="79"/>
      <c r="AEQ6" s="79"/>
      <c r="AER6" s="79"/>
      <c r="AES6" s="79"/>
      <c r="AET6" s="79"/>
      <c r="AEU6" s="79"/>
      <c r="AEV6" s="79"/>
      <c r="AEW6" s="79"/>
      <c r="AEX6" s="79"/>
      <c r="AEY6" s="79"/>
      <c r="AEZ6" s="79"/>
      <c r="AFA6" s="79"/>
      <c r="AFB6" s="79"/>
      <c r="AFC6" s="79"/>
      <c r="AFD6" s="79"/>
      <c r="AFE6" s="79"/>
      <c r="AFF6" s="79"/>
      <c r="AFG6" s="79"/>
      <c r="AFH6" s="79"/>
      <c r="AFI6" s="79"/>
      <c r="AFJ6" s="79"/>
      <c r="AFK6" s="79"/>
      <c r="AFL6" s="79"/>
      <c r="AFM6" s="79"/>
      <c r="AFN6" s="79"/>
      <c r="AFO6" s="79"/>
      <c r="AFP6" s="79"/>
      <c r="AFQ6" s="79"/>
      <c r="AFR6" s="79"/>
      <c r="AFS6" s="79"/>
      <c r="AFT6" s="79"/>
      <c r="AFU6" s="79"/>
      <c r="AFV6" s="79"/>
      <c r="AFW6" s="79"/>
      <c r="AFX6" s="79"/>
      <c r="AFY6" s="79"/>
      <c r="AFZ6" s="79"/>
      <c r="AGA6" s="79"/>
      <c r="AGB6" s="79"/>
      <c r="AGC6" s="79"/>
      <c r="AGD6" s="79"/>
      <c r="AGE6" s="79"/>
      <c r="AGF6" s="79"/>
      <c r="AGG6" s="79"/>
      <c r="AGH6" s="79"/>
      <c r="AGI6" s="79"/>
      <c r="AGJ6" s="79"/>
      <c r="AGK6" s="79"/>
      <c r="AGL6" s="79"/>
      <c r="AGM6" s="79"/>
      <c r="AGN6" s="79"/>
      <c r="AGO6" s="79"/>
      <c r="AGP6" s="79"/>
      <c r="AGQ6" s="79"/>
      <c r="AGR6" s="79"/>
      <c r="AGS6" s="79"/>
      <c r="AGT6" s="79"/>
      <c r="AGU6" s="79"/>
      <c r="AGV6" s="79"/>
      <c r="AGW6" s="79"/>
      <c r="AGX6" s="79"/>
      <c r="AGY6" s="79"/>
      <c r="AGZ6" s="79"/>
      <c r="AHA6" s="79"/>
      <c r="AHB6" s="79"/>
      <c r="AHC6" s="79"/>
      <c r="AHD6" s="79"/>
      <c r="AHE6" s="79"/>
      <c r="AHF6" s="79"/>
      <c r="AHG6" s="79"/>
      <c r="AHH6" s="79"/>
      <c r="AHI6" s="79"/>
      <c r="AHJ6" s="79"/>
      <c r="AHK6" s="79"/>
      <c r="AHL6" s="79"/>
      <c r="AHM6" s="79"/>
      <c r="AHN6" s="79"/>
      <c r="AHO6" s="79"/>
      <c r="AHP6" s="79"/>
      <c r="AHQ6" s="79"/>
      <c r="AHR6" s="79"/>
      <c r="AHS6" s="79"/>
      <c r="AHT6" s="79"/>
      <c r="AHU6" s="79"/>
      <c r="AHV6" s="79"/>
      <c r="AHW6" s="79"/>
      <c r="AHX6" s="79"/>
      <c r="AHY6" s="79"/>
      <c r="AHZ6" s="79"/>
      <c r="AIA6" s="79"/>
      <c r="AIB6" s="79"/>
      <c r="AIC6" s="79"/>
      <c r="AID6" s="79"/>
      <c r="AIE6" s="79"/>
      <c r="AIF6" s="79"/>
      <c r="AIG6" s="79"/>
      <c r="AIH6" s="79"/>
      <c r="AII6" s="79"/>
      <c r="AIJ6" s="79"/>
      <c r="AIK6" s="79"/>
      <c r="AIL6" s="79"/>
      <c r="AIM6" s="79"/>
      <c r="AIN6" s="79"/>
      <c r="AIO6" s="79"/>
      <c r="AIP6" s="79"/>
      <c r="AIQ6" s="79"/>
      <c r="AIR6" s="79"/>
      <c r="AIS6" s="79"/>
      <c r="AIT6" s="79"/>
      <c r="AIU6" s="79"/>
      <c r="AIV6" s="79"/>
      <c r="AIW6" s="79"/>
      <c r="AIX6" s="79"/>
      <c r="AIY6" s="79"/>
      <c r="AIZ6" s="79"/>
      <c r="AJA6" s="79"/>
      <c r="AJB6" s="79"/>
      <c r="AJC6" s="79"/>
      <c r="AJD6" s="79"/>
      <c r="AJE6" s="79"/>
      <c r="AJF6" s="79"/>
      <c r="AJG6" s="79"/>
      <c r="AJH6" s="79"/>
      <c r="AJI6" s="79"/>
      <c r="AJJ6" s="79"/>
      <c r="AJK6" s="79"/>
      <c r="AJL6" s="79"/>
      <c r="AJM6" s="79"/>
      <c r="AJN6" s="79"/>
      <c r="AJO6" s="79"/>
      <c r="AJP6" s="79"/>
      <c r="AJQ6" s="79"/>
      <c r="AJR6" s="79"/>
      <c r="AJS6" s="79"/>
      <c r="AJT6" s="79"/>
      <c r="AJU6" s="79"/>
      <c r="AJV6" s="79"/>
      <c r="AJW6" s="79"/>
      <c r="AJX6" s="79"/>
      <c r="AJY6" s="79"/>
      <c r="AJZ6" s="79"/>
      <c r="AKA6" s="79"/>
      <c r="AKB6" s="79"/>
      <c r="AKC6" s="79"/>
      <c r="AKD6" s="79"/>
      <c r="AKE6" s="79"/>
      <c r="AKF6" s="79"/>
      <c r="AKG6" s="79"/>
      <c r="AKH6" s="79"/>
      <c r="AKI6" s="79"/>
      <c r="AKJ6" s="79"/>
      <c r="AKK6" s="79"/>
      <c r="AKL6" s="79"/>
      <c r="AKM6" s="79"/>
      <c r="AKN6" s="79"/>
      <c r="AKO6" s="79"/>
      <c r="AKP6" s="79"/>
      <c r="AKQ6" s="79"/>
      <c r="AKR6" s="79"/>
      <c r="AKS6" s="79"/>
      <c r="AKT6" s="79"/>
      <c r="AKU6" s="79"/>
      <c r="AKV6" s="79"/>
      <c r="AKW6" s="79"/>
      <c r="AKX6" s="79"/>
      <c r="AKY6" s="79"/>
      <c r="AKZ6" s="79"/>
      <c r="ALA6" s="79"/>
      <c r="ALB6" s="79"/>
      <c r="ALC6" s="79"/>
      <c r="ALD6" s="79"/>
      <c r="ALE6" s="79"/>
      <c r="ALF6" s="79"/>
      <c r="ALG6" s="79"/>
      <c r="ALH6" s="79"/>
      <c r="ALI6" s="79"/>
      <c r="ALJ6" s="79"/>
      <c r="ALK6" s="79"/>
      <c r="ALL6" s="79"/>
      <c r="ALM6" s="79"/>
      <c r="ALN6" s="79"/>
      <c r="ALO6" s="79"/>
      <c r="ALP6" s="79"/>
      <c r="ALQ6" s="79"/>
      <c r="ALR6" s="79"/>
      <c r="ALS6" s="79"/>
      <c r="ALT6" s="79"/>
      <c r="ALU6" s="79"/>
      <c r="ALV6" s="79"/>
      <c r="ALW6" s="79"/>
      <c r="ALX6" s="79"/>
      <c r="ALY6" s="79"/>
      <c r="ALZ6" s="79"/>
      <c r="AMA6" s="79"/>
      <c r="AMB6" s="79"/>
      <c r="AMC6" s="79"/>
      <c r="AMD6" s="79"/>
      <c r="AME6" s="79"/>
      <c r="AMF6" s="79"/>
      <c r="AMG6" s="79"/>
      <c r="AMH6" s="79"/>
      <c r="AMI6" s="79"/>
      <c r="AMJ6" s="79"/>
      <c r="AMK6" s="79"/>
      <c r="AML6" s="79"/>
      <c r="AMM6" s="79"/>
      <c r="AMN6" s="79"/>
      <c r="AMO6" s="79"/>
      <c r="AMP6" s="79"/>
      <c r="AMQ6" s="79"/>
      <c r="AMR6" s="79"/>
      <c r="AMS6" s="79"/>
      <c r="AMT6" s="79"/>
      <c r="AMU6" s="79"/>
      <c r="AMV6" s="79"/>
      <c r="AMW6" s="79"/>
      <c r="AMX6" s="79"/>
      <c r="AMY6" s="79"/>
      <c r="AMZ6" s="79"/>
      <c r="ANA6" s="79"/>
      <c r="ANB6" s="79"/>
      <c r="ANC6" s="79"/>
      <c r="AND6" s="79"/>
      <c r="ANE6" s="79"/>
      <c r="ANF6" s="79"/>
      <c r="ANG6" s="79"/>
      <c r="ANH6" s="79"/>
      <c r="ANI6" s="79"/>
      <c r="ANJ6" s="79"/>
      <c r="ANK6" s="79"/>
      <c r="ANL6" s="79"/>
      <c r="ANM6" s="79"/>
      <c r="ANN6" s="79"/>
      <c r="ANO6" s="79"/>
      <c r="ANP6" s="79"/>
      <c r="ANQ6" s="79"/>
      <c r="ANR6" s="79"/>
      <c r="ANS6" s="79"/>
      <c r="ANT6" s="79"/>
      <c r="ANU6" s="79"/>
      <c r="ANV6" s="79"/>
      <c r="ANW6" s="79"/>
      <c r="ANX6" s="79"/>
      <c r="ANY6" s="79"/>
      <c r="ANZ6" s="79"/>
      <c r="AOA6" s="79"/>
      <c r="AOB6" s="79"/>
      <c r="AOC6" s="79"/>
      <c r="AOD6" s="79"/>
      <c r="AOE6" s="79"/>
      <c r="AOF6" s="79"/>
      <c r="AOG6" s="79"/>
      <c r="AOH6" s="79"/>
      <c r="AOI6" s="79"/>
      <c r="AOJ6" s="79"/>
      <c r="AOK6" s="79"/>
      <c r="AOL6" s="79"/>
      <c r="AOM6" s="79"/>
      <c r="AON6" s="79"/>
      <c r="AOO6" s="79"/>
      <c r="AOP6" s="79"/>
      <c r="AOQ6" s="79"/>
      <c r="AOR6" s="79"/>
      <c r="AOS6" s="79"/>
      <c r="AOT6" s="79"/>
      <c r="AOU6" s="79"/>
      <c r="AOV6" s="79"/>
      <c r="AOW6" s="79"/>
      <c r="AOX6" s="79"/>
      <c r="AOY6" s="79"/>
      <c r="AOZ6" s="79"/>
      <c r="APA6" s="79"/>
      <c r="APB6" s="79"/>
      <c r="APC6" s="79"/>
      <c r="APD6" s="79"/>
      <c r="APE6" s="79"/>
      <c r="APF6" s="79"/>
      <c r="APG6" s="79"/>
      <c r="APH6" s="79"/>
      <c r="API6" s="79"/>
      <c r="APJ6" s="79"/>
      <c r="APK6" s="79"/>
      <c r="APL6" s="79"/>
      <c r="APM6" s="79"/>
      <c r="APN6" s="79"/>
      <c r="APO6" s="79"/>
      <c r="APP6" s="79"/>
      <c r="APQ6" s="79"/>
      <c r="APR6" s="79"/>
      <c r="APS6" s="79"/>
      <c r="APT6" s="79"/>
      <c r="APU6" s="79"/>
      <c r="APV6" s="79"/>
      <c r="APW6" s="79"/>
      <c r="APX6" s="79"/>
      <c r="APY6" s="79"/>
      <c r="APZ6" s="79"/>
      <c r="AQA6" s="79"/>
      <c r="AQB6" s="79"/>
      <c r="AQC6" s="79"/>
      <c r="AQD6" s="79"/>
      <c r="AQE6" s="79"/>
      <c r="AQF6" s="79"/>
      <c r="AQG6" s="79"/>
      <c r="AQH6" s="79"/>
      <c r="AQI6" s="79"/>
      <c r="AQJ6" s="79"/>
      <c r="AQK6" s="79"/>
      <c r="AQL6" s="79"/>
      <c r="AQM6" s="79"/>
      <c r="AQN6" s="79"/>
      <c r="AQO6" s="79"/>
      <c r="AQP6" s="79"/>
      <c r="AQQ6" s="79"/>
      <c r="AQR6" s="79"/>
      <c r="AQS6" s="79"/>
      <c r="AQT6" s="79"/>
      <c r="AQU6" s="79"/>
      <c r="AQV6" s="79"/>
      <c r="AQW6" s="79"/>
      <c r="AQX6" s="79"/>
      <c r="AQY6" s="79"/>
      <c r="AQZ6" s="79"/>
      <c r="ARA6" s="79"/>
      <c r="ARB6" s="79"/>
      <c r="ARC6" s="79"/>
      <c r="ARD6" s="79"/>
      <c r="ARE6" s="79"/>
      <c r="ARF6" s="79"/>
      <c r="ARG6" s="79"/>
      <c r="ARH6" s="79"/>
      <c r="ARI6" s="79"/>
      <c r="ARJ6" s="79"/>
      <c r="ARK6" s="79"/>
      <c r="ARL6" s="79"/>
      <c r="ARM6" s="79"/>
      <c r="ARN6" s="79"/>
      <c r="ARO6" s="79"/>
      <c r="ARP6" s="79"/>
      <c r="ARQ6" s="79"/>
      <c r="ARR6" s="79"/>
      <c r="ARS6" s="79"/>
      <c r="ART6" s="79"/>
      <c r="ARU6" s="79"/>
      <c r="ARV6" s="79"/>
      <c r="ARW6" s="79"/>
      <c r="ARX6" s="79"/>
      <c r="ARY6" s="79"/>
      <c r="ARZ6" s="79"/>
      <c r="ASA6" s="79"/>
      <c r="ASB6" s="79"/>
      <c r="ASC6" s="79"/>
      <c r="ASD6" s="79"/>
      <c r="ASE6" s="79"/>
      <c r="ASF6" s="79"/>
      <c r="ASG6" s="79"/>
      <c r="ASH6" s="79"/>
      <c r="ASI6" s="79"/>
      <c r="ASJ6" s="79"/>
      <c r="ASK6" s="79"/>
      <c r="ASL6" s="79"/>
      <c r="ASM6" s="79"/>
      <c r="ASN6" s="79"/>
      <c r="ASO6" s="79"/>
      <c r="ASP6" s="79"/>
      <c r="ASQ6" s="79"/>
      <c r="ASR6" s="79"/>
      <c r="ASS6" s="79"/>
      <c r="AST6" s="79"/>
      <c r="ASU6" s="79"/>
      <c r="ASV6" s="79"/>
      <c r="ASW6" s="79"/>
      <c r="ASX6" s="79"/>
      <c r="ASY6" s="79"/>
      <c r="ASZ6" s="79"/>
      <c r="ATA6" s="79"/>
      <c r="ATB6" s="79"/>
      <c r="ATC6" s="79"/>
      <c r="ATD6" s="79"/>
      <c r="ATE6" s="79"/>
      <c r="ATF6" s="79"/>
      <c r="ATG6" s="79"/>
      <c r="ATH6" s="79"/>
      <c r="ATI6" s="79"/>
      <c r="ATJ6" s="79"/>
      <c r="ATK6" s="79"/>
      <c r="ATL6" s="79"/>
      <c r="ATM6" s="79"/>
      <c r="ATN6" s="79"/>
      <c r="ATO6" s="79"/>
      <c r="ATP6" s="79"/>
      <c r="ATQ6" s="79"/>
      <c r="ATR6" s="79"/>
      <c r="ATS6" s="79"/>
      <c r="ATT6" s="79"/>
      <c r="ATU6" s="79"/>
      <c r="ATV6" s="79"/>
      <c r="ATW6" s="79"/>
      <c r="ATX6" s="79"/>
      <c r="ATY6" s="79"/>
      <c r="ATZ6" s="79"/>
      <c r="AUA6" s="79"/>
      <c r="AUB6" s="79"/>
      <c r="AUC6" s="79"/>
      <c r="AUD6" s="79"/>
      <c r="AUE6" s="79"/>
      <c r="AUF6" s="79"/>
      <c r="AUG6" s="79"/>
      <c r="AUH6" s="79"/>
      <c r="AUI6" s="79"/>
      <c r="AUJ6" s="79"/>
      <c r="AUK6" s="79"/>
      <c r="AUL6" s="79"/>
      <c r="AUM6" s="79"/>
      <c r="AUN6" s="79"/>
      <c r="AUO6" s="79"/>
      <c r="AUP6" s="79"/>
      <c r="AUQ6" s="79"/>
      <c r="AUR6" s="79"/>
      <c r="AUS6" s="79"/>
      <c r="AUT6" s="79"/>
      <c r="AUU6" s="79"/>
      <c r="AUV6" s="79"/>
      <c r="AUW6" s="79"/>
      <c r="AUX6" s="79"/>
      <c r="AUY6" s="79"/>
      <c r="AUZ6" s="79"/>
      <c r="AVA6" s="79"/>
      <c r="AVB6" s="79"/>
      <c r="AVC6" s="79"/>
      <c r="AVD6" s="79"/>
      <c r="AVE6" s="79"/>
      <c r="AVF6" s="79"/>
      <c r="AVG6" s="79"/>
      <c r="AVH6" s="79"/>
      <c r="AVI6" s="79"/>
      <c r="AVJ6" s="79"/>
      <c r="AVK6" s="79"/>
      <c r="AVL6" s="79"/>
      <c r="AVM6" s="79"/>
      <c r="AVN6" s="79"/>
      <c r="AVO6" s="79"/>
      <c r="AVP6" s="79"/>
      <c r="AVQ6" s="79"/>
      <c r="AVR6" s="79"/>
      <c r="AVS6" s="79"/>
      <c r="AVT6" s="79"/>
      <c r="AVU6" s="79"/>
      <c r="AVV6" s="79"/>
      <c r="AVW6" s="79"/>
      <c r="AVX6" s="79"/>
      <c r="AVY6" s="79"/>
      <c r="AVZ6" s="79"/>
      <c r="AWA6" s="79"/>
      <c r="AWB6" s="79"/>
      <c r="AWC6" s="79"/>
      <c r="AWD6" s="79"/>
      <c r="AWE6" s="79"/>
      <c r="AWF6" s="79"/>
      <c r="AWG6" s="79"/>
      <c r="AWH6" s="79"/>
      <c r="AWI6" s="79"/>
      <c r="AWJ6" s="79"/>
      <c r="AWK6" s="79"/>
      <c r="AWL6" s="79"/>
      <c r="AWM6" s="79"/>
      <c r="AWN6" s="79"/>
      <c r="AWO6" s="79"/>
      <c r="AWP6" s="79"/>
      <c r="AWQ6" s="79"/>
      <c r="AWR6" s="79"/>
      <c r="AWS6" s="79"/>
      <c r="AWT6" s="79"/>
      <c r="AWU6" s="79"/>
      <c r="AWV6" s="79"/>
      <c r="AWW6" s="79"/>
      <c r="AWX6" s="79"/>
      <c r="AWY6" s="79"/>
      <c r="AWZ6" s="79"/>
      <c r="AXA6" s="79"/>
      <c r="AXB6" s="79"/>
      <c r="AXC6" s="79"/>
      <c r="AXD6" s="79"/>
      <c r="AXE6" s="79"/>
      <c r="AXF6" s="79"/>
      <c r="AXG6" s="79"/>
      <c r="AXH6" s="79"/>
      <c r="AXI6" s="79"/>
      <c r="AXJ6" s="79"/>
      <c r="AXK6" s="79"/>
      <c r="AXL6" s="79"/>
      <c r="AXM6" s="79"/>
      <c r="AXN6" s="79"/>
      <c r="AXO6" s="79"/>
      <c r="AXP6" s="79"/>
      <c r="AXQ6" s="79"/>
      <c r="AXR6" s="79"/>
      <c r="AXS6" s="79"/>
      <c r="AXT6" s="79"/>
      <c r="AXU6" s="79"/>
      <c r="AXV6" s="79"/>
      <c r="AXW6" s="79"/>
      <c r="AXX6" s="79"/>
      <c r="AXY6" s="79"/>
      <c r="AXZ6" s="79"/>
      <c r="AYA6" s="79"/>
      <c r="AYB6" s="79"/>
      <c r="AYC6" s="79"/>
      <c r="AYD6" s="79"/>
      <c r="AYE6" s="79"/>
      <c r="AYF6" s="79"/>
      <c r="AYG6" s="79"/>
      <c r="AYH6" s="79"/>
      <c r="AYI6" s="79"/>
      <c r="AYJ6" s="79"/>
      <c r="AYK6" s="79"/>
      <c r="AYL6" s="79"/>
      <c r="AYM6" s="79"/>
      <c r="AYN6" s="79"/>
      <c r="AYO6" s="79"/>
      <c r="AYP6" s="79"/>
      <c r="AYQ6" s="79"/>
      <c r="AYR6" s="79"/>
      <c r="AYS6" s="79"/>
      <c r="AYT6" s="79"/>
      <c r="AYU6" s="79"/>
      <c r="AYV6" s="79"/>
      <c r="AYW6" s="79"/>
      <c r="AYX6" s="79"/>
      <c r="AYY6" s="79"/>
      <c r="AYZ6" s="79"/>
      <c r="AZA6" s="79"/>
      <c r="AZB6" s="79"/>
      <c r="AZC6" s="79"/>
      <c r="AZD6" s="79"/>
      <c r="AZE6" s="79"/>
      <c r="AZF6" s="79"/>
      <c r="AZG6" s="79"/>
      <c r="AZH6" s="79"/>
      <c r="AZI6" s="79"/>
      <c r="AZJ6" s="79"/>
      <c r="AZK6" s="79"/>
      <c r="AZL6" s="79"/>
      <c r="AZM6" s="79"/>
      <c r="AZN6" s="79"/>
      <c r="AZO6" s="79"/>
      <c r="AZP6" s="79"/>
      <c r="AZQ6" s="79"/>
      <c r="AZR6" s="79"/>
      <c r="AZS6" s="79"/>
      <c r="AZT6" s="79"/>
      <c r="AZU6" s="79"/>
      <c r="AZV6" s="79"/>
      <c r="AZW6" s="79"/>
      <c r="AZX6" s="79"/>
      <c r="AZY6" s="79"/>
      <c r="AZZ6" s="79"/>
      <c r="BAA6" s="79"/>
      <c r="BAB6" s="79"/>
      <c r="BAC6" s="79"/>
      <c r="BAD6" s="79"/>
      <c r="BAE6" s="79"/>
      <c r="BAF6" s="79"/>
      <c r="BAG6" s="79"/>
      <c r="BAH6" s="79"/>
      <c r="BAI6" s="79"/>
      <c r="BAJ6" s="79"/>
      <c r="BAK6" s="79"/>
      <c r="BAL6" s="79"/>
      <c r="BAM6" s="79"/>
      <c r="BAN6" s="79"/>
      <c r="BAO6" s="79"/>
      <c r="BAP6" s="79"/>
      <c r="BAQ6" s="79"/>
      <c r="BAR6" s="79"/>
      <c r="BAS6" s="79"/>
      <c r="BAT6" s="79"/>
      <c r="BAU6" s="79"/>
      <c r="BAV6" s="79"/>
      <c r="BAW6" s="79"/>
      <c r="BAX6" s="79"/>
      <c r="BAY6" s="79"/>
      <c r="BAZ6" s="79"/>
      <c r="BBA6" s="79"/>
      <c r="BBB6" s="79"/>
      <c r="BBC6" s="79"/>
      <c r="BBD6" s="79"/>
      <c r="BBE6" s="79"/>
      <c r="BBF6" s="79"/>
      <c r="BBG6" s="79"/>
      <c r="BBH6" s="79"/>
      <c r="BBI6" s="79"/>
      <c r="BBJ6" s="79"/>
      <c r="BBK6" s="79"/>
      <c r="BBL6" s="79"/>
      <c r="BBM6" s="79"/>
      <c r="BBN6" s="79"/>
      <c r="BBO6" s="79"/>
      <c r="BBP6" s="79"/>
      <c r="BBQ6" s="79"/>
      <c r="BBR6" s="79"/>
      <c r="BBS6" s="79"/>
      <c r="BBT6" s="79"/>
      <c r="BBU6" s="79"/>
      <c r="BBV6" s="79"/>
      <c r="BBW6" s="79"/>
      <c r="BBX6" s="79"/>
      <c r="BBY6" s="79"/>
      <c r="BBZ6" s="79"/>
      <c r="BCA6" s="79"/>
      <c r="BCB6" s="79"/>
      <c r="BCC6" s="79"/>
      <c r="BCD6" s="79"/>
      <c r="BCE6" s="79"/>
      <c r="BCF6" s="79"/>
      <c r="BCG6" s="79"/>
      <c r="BCH6" s="79"/>
      <c r="BCI6" s="79"/>
      <c r="BCJ6" s="79"/>
      <c r="BCK6" s="79"/>
      <c r="BCL6" s="79"/>
      <c r="BCM6" s="79"/>
      <c r="BCN6" s="79"/>
      <c r="BCO6" s="79"/>
      <c r="BCP6" s="79"/>
      <c r="BCQ6" s="79"/>
      <c r="BCR6" s="79"/>
      <c r="BCS6" s="79"/>
      <c r="BCT6" s="79"/>
      <c r="BCU6" s="79"/>
      <c r="BCV6" s="79"/>
      <c r="BCW6" s="79"/>
      <c r="BCX6" s="79"/>
      <c r="BCY6" s="79"/>
      <c r="BCZ6" s="79"/>
      <c r="BDA6" s="79"/>
      <c r="BDB6" s="79"/>
      <c r="BDC6" s="79"/>
      <c r="BDD6" s="79"/>
      <c r="BDE6" s="79"/>
      <c r="BDF6" s="79"/>
      <c r="BDG6" s="79"/>
      <c r="BDH6" s="79"/>
      <c r="BDI6" s="79"/>
      <c r="BDJ6" s="79"/>
      <c r="BDK6" s="79"/>
      <c r="BDL6" s="79"/>
      <c r="BDM6" s="79"/>
      <c r="BDN6" s="79"/>
      <c r="BDO6" s="79"/>
      <c r="BDP6" s="79"/>
      <c r="BDQ6" s="79"/>
      <c r="BDR6" s="79"/>
      <c r="BDS6" s="79"/>
      <c r="BDT6" s="79"/>
      <c r="BDU6" s="79"/>
      <c r="BDV6" s="79"/>
      <c r="BDW6" s="79"/>
      <c r="BDX6" s="79"/>
      <c r="BDY6" s="79"/>
      <c r="BDZ6" s="79"/>
      <c r="BEA6" s="79"/>
      <c r="BEB6" s="79"/>
      <c r="BEC6" s="79"/>
      <c r="BED6" s="79"/>
      <c r="BEE6" s="79"/>
      <c r="BEF6" s="79"/>
      <c r="BEG6" s="79"/>
      <c r="BEH6" s="79"/>
      <c r="BEI6" s="79"/>
      <c r="BEJ6" s="79"/>
      <c r="BEK6" s="79"/>
      <c r="BEL6" s="79"/>
      <c r="BEM6" s="79"/>
      <c r="BEN6" s="79"/>
      <c r="BEO6" s="79"/>
      <c r="BEP6" s="79"/>
      <c r="BEQ6" s="79"/>
      <c r="BER6" s="79"/>
      <c r="BES6" s="79"/>
      <c r="BET6" s="79"/>
      <c r="BEU6" s="79"/>
      <c r="BEV6" s="79"/>
      <c r="BEW6" s="79"/>
      <c r="BEX6" s="79"/>
      <c r="BEY6" s="79"/>
      <c r="BEZ6" s="79"/>
      <c r="BFA6" s="79"/>
      <c r="BFB6" s="79"/>
      <c r="BFC6" s="79"/>
      <c r="BFD6" s="79"/>
      <c r="BFE6" s="79"/>
      <c r="BFF6" s="79"/>
      <c r="BFG6" s="79"/>
      <c r="BFH6" s="79"/>
      <c r="BFI6" s="79"/>
      <c r="BFJ6" s="79"/>
      <c r="BFK6" s="79"/>
      <c r="BFL6" s="79"/>
      <c r="BFM6" s="79"/>
      <c r="BFN6" s="79"/>
      <c r="BFO6" s="79"/>
      <c r="BFP6" s="79"/>
      <c r="BFQ6" s="79"/>
      <c r="BFR6" s="79"/>
      <c r="BFS6" s="79"/>
      <c r="BFT6" s="79"/>
      <c r="BFU6" s="79"/>
      <c r="BFV6" s="79"/>
      <c r="BFW6" s="79"/>
      <c r="BFX6" s="79"/>
      <c r="BFY6" s="79"/>
      <c r="BFZ6" s="79"/>
      <c r="BGA6" s="79"/>
      <c r="BGB6" s="79"/>
      <c r="BGC6" s="79"/>
      <c r="BGD6" s="79"/>
      <c r="BGE6" s="79"/>
      <c r="BGF6" s="79"/>
      <c r="BGG6" s="79"/>
      <c r="BGH6" s="79"/>
      <c r="BGI6" s="79"/>
      <c r="BGJ6" s="79"/>
      <c r="BGK6" s="79"/>
      <c r="BGL6" s="79"/>
      <c r="BGM6" s="79"/>
      <c r="BGN6" s="79"/>
      <c r="BGO6" s="79"/>
      <c r="BGP6" s="79"/>
      <c r="BGQ6" s="79"/>
      <c r="BGR6" s="79"/>
      <c r="BGS6" s="79"/>
      <c r="BGT6" s="79"/>
      <c r="BGU6" s="79"/>
      <c r="BGV6" s="79"/>
      <c r="BGW6" s="79"/>
      <c r="BGX6" s="79"/>
      <c r="BGY6" s="79"/>
      <c r="BGZ6" s="79"/>
      <c r="BHA6" s="79"/>
      <c r="BHB6" s="79"/>
      <c r="BHC6" s="79"/>
      <c r="BHD6" s="79"/>
      <c r="BHE6" s="79"/>
      <c r="BHF6" s="79"/>
      <c r="BHG6" s="79"/>
      <c r="BHH6" s="79"/>
      <c r="BHI6" s="79"/>
      <c r="BHJ6" s="79"/>
      <c r="BHK6" s="79"/>
      <c r="BHL6" s="79"/>
      <c r="BHM6" s="79"/>
      <c r="BHN6" s="79"/>
      <c r="BHO6" s="79"/>
      <c r="BHP6" s="79"/>
      <c r="BHQ6" s="79"/>
      <c r="BHR6" s="79"/>
      <c r="BHS6" s="79"/>
      <c r="BHT6" s="79"/>
      <c r="BHU6" s="79"/>
      <c r="BHV6" s="79"/>
      <c r="BHW6" s="79"/>
      <c r="BHX6" s="79"/>
      <c r="BHY6" s="79"/>
      <c r="BHZ6" s="79"/>
      <c r="BIA6" s="79"/>
      <c r="BIB6" s="79"/>
      <c r="BIC6" s="79"/>
      <c r="BID6" s="79"/>
      <c r="BIE6" s="79"/>
      <c r="BIF6" s="79"/>
      <c r="BIG6" s="79"/>
      <c r="BIH6" s="79"/>
      <c r="BII6" s="79"/>
      <c r="BIJ6" s="79"/>
      <c r="BIK6" s="79"/>
      <c r="BIL6" s="79"/>
      <c r="BIM6" s="79"/>
      <c r="BIN6" s="79"/>
      <c r="BIO6" s="79"/>
      <c r="BIP6" s="79"/>
      <c r="BIQ6" s="79"/>
      <c r="BIR6" s="79"/>
      <c r="BIS6" s="79"/>
      <c r="BIT6" s="79"/>
      <c r="BIU6" s="79"/>
      <c r="BIV6" s="79"/>
      <c r="BIW6" s="79"/>
      <c r="BIX6" s="79"/>
      <c r="BIY6" s="79"/>
      <c r="BIZ6" s="79"/>
      <c r="BJA6" s="79"/>
      <c r="BJB6" s="79"/>
      <c r="BJC6" s="79"/>
      <c r="BJD6" s="79"/>
      <c r="BJE6" s="79"/>
      <c r="BJF6" s="79"/>
      <c r="BJG6" s="79"/>
      <c r="BJH6" s="79"/>
      <c r="BJI6" s="79"/>
      <c r="BJJ6" s="79"/>
      <c r="BJK6" s="79"/>
      <c r="BJL6" s="79"/>
      <c r="BJM6" s="79"/>
      <c r="BJN6" s="79"/>
      <c r="BJO6" s="79"/>
      <c r="BJP6" s="79"/>
      <c r="BJQ6" s="79"/>
      <c r="BJR6" s="79"/>
      <c r="BJS6" s="79"/>
      <c r="BJT6" s="79"/>
      <c r="BJU6" s="79"/>
      <c r="BJV6" s="79"/>
      <c r="BJW6" s="79"/>
      <c r="BJX6" s="79"/>
      <c r="BJY6" s="79"/>
      <c r="BJZ6" s="79"/>
      <c r="BKA6" s="79"/>
      <c r="BKB6" s="79"/>
      <c r="BKC6" s="79"/>
      <c r="BKD6" s="79"/>
      <c r="BKE6" s="79"/>
      <c r="BKF6" s="79"/>
      <c r="BKG6" s="79"/>
      <c r="BKH6" s="79"/>
      <c r="BKI6" s="79"/>
      <c r="BKJ6" s="79"/>
      <c r="BKK6" s="79"/>
      <c r="BKL6" s="79"/>
      <c r="BKM6" s="79"/>
      <c r="BKN6" s="79"/>
      <c r="BKO6" s="79"/>
      <c r="BKP6" s="79"/>
      <c r="BKQ6" s="79"/>
      <c r="BKR6" s="79"/>
      <c r="BKS6" s="79"/>
      <c r="BKT6" s="79"/>
      <c r="BKU6" s="79"/>
      <c r="BKV6" s="79"/>
      <c r="BKW6" s="79"/>
      <c r="BKX6" s="79"/>
      <c r="BKY6" s="79"/>
      <c r="BKZ6" s="79"/>
      <c r="BLA6" s="79"/>
      <c r="BLB6" s="79"/>
      <c r="BLC6" s="79"/>
      <c r="BLD6" s="79"/>
      <c r="BLE6" s="79"/>
      <c r="BLF6" s="79"/>
      <c r="BLG6" s="79"/>
      <c r="BLH6" s="79"/>
      <c r="BLI6" s="79"/>
      <c r="BLJ6" s="79"/>
      <c r="BLK6" s="79"/>
      <c r="BLL6" s="79"/>
      <c r="BLM6" s="79"/>
      <c r="BLN6" s="79"/>
      <c r="BLO6" s="79"/>
      <c r="BLP6" s="79"/>
      <c r="BLQ6" s="79"/>
      <c r="BLR6" s="79"/>
      <c r="BLS6" s="79"/>
      <c r="BLT6" s="79"/>
      <c r="BLU6" s="79"/>
      <c r="BLV6" s="79"/>
      <c r="BLW6" s="79"/>
      <c r="BLX6" s="79"/>
      <c r="BLY6" s="79"/>
      <c r="BLZ6" s="79"/>
      <c r="BMA6" s="79"/>
      <c r="BMB6" s="79"/>
      <c r="BMC6" s="79"/>
      <c r="BMD6" s="79"/>
      <c r="BME6" s="79"/>
      <c r="BMF6" s="79"/>
      <c r="BMG6" s="79"/>
      <c r="BMH6" s="79"/>
      <c r="BMI6" s="79"/>
      <c r="BMJ6" s="79"/>
      <c r="BMK6" s="79"/>
      <c r="BML6" s="79"/>
      <c r="BMM6" s="79"/>
      <c r="BMN6" s="79"/>
      <c r="BMO6" s="79"/>
      <c r="BMP6" s="79"/>
      <c r="BMQ6" s="79"/>
      <c r="BMR6" s="79"/>
      <c r="BMS6" s="79"/>
      <c r="BMT6" s="79"/>
      <c r="BMU6" s="79"/>
      <c r="BMV6" s="79"/>
      <c r="BMW6" s="79"/>
      <c r="BMX6" s="79"/>
      <c r="BMY6" s="79"/>
      <c r="BMZ6" s="79"/>
      <c r="BNA6" s="79"/>
      <c r="BNB6" s="79"/>
      <c r="BNC6" s="79"/>
      <c r="BND6" s="79"/>
      <c r="BNE6" s="79"/>
      <c r="BNF6" s="79"/>
      <c r="BNG6" s="79"/>
      <c r="BNH6" s="79"/>
      <c r="BNI6" s="79"/>
      <c r="BNJ6" s="79"/>
      <c r="BNK6" s="79"/>
      <c r="BNL6" s="79"/>
      <c r="BNM6" s="79"/>
      <c r="BNN6" s="79"/>
      <c r="BNO6" s="79"/>
      <c r="BNP6" s="79"/>
      <c r="BNQ6" s="79"/>
      <c r="BNR6" s="79"/>
      <c r="BNS6" s="79"/>
      <c r="BNT6" s="79"/>
      <c r="BNU6" s="79"/>
      <c r="BNV6" s="79"/>
      <c r="BNW6" s="79"/>
      <c r="BNX6" s="79"/>
      <c r="BNY6" s="79"/>
      <c r="BNZ6" s="79"/>
      <c r="BOA6" s="79"/>
      <c r="BOB6" s="79"/>
      <c r="BOC6" s="79"/>
      <c r="BOD6" s="79"/>
      <c r="BOE6" s="79"/>
      <c r="BOF6" s="79"/>
      <c r="BOG6" s="79"/>
      <c r="BOH6" s="79"/>
      <c r="BOI6" s="79"/>
      <c r="BOJ6" s="79"/>
      <c r="BOK6" s="79"/>
      <c r="BOL6" s="79"/>
      <c r="BOM6" s="79"/>
      <c r="BON6" s="79"/>
      <c r="BOO6" s="79"/>
      <c r="BOP6" s="79"/>
      <c r="BOQ6" s="79"/>
      <c r="BOR6" s="79"/>
      <c r="BOS6" s="79"/>
      <c r="BOT6" s="79"/>
      <c r="BOU6" s="79"/>
      <c r="BOV6" s="79"/>
      <c r="BOW6" s="79"/>
      <c r="BOX6" s="79"/>
      <c r="BOY6" s="79"/>
      <c r="BOZ6" s="79"/>
      <c r="BPA6" s="79"/>
      <c r="BPB6" s="79"/>
      <c r="BPC6" s="79"/>
      <c r="BPD6" s="79"/>
      <c r="BPE6" s="79"/>
      <c r="BPF6" s="79"/>
      <c r="BPG6" s="79"/>
      <c r="BPH6" s="79"/>
      <c r="BPI6" s="79"/>
      <c r="BPJ6" s="79"/>
      <c r="BPK6" s="79"/>
      <c r="BPL6" s="79"/>
      <c r="BPM6" s="79"/>
      <c r="BPN6" s="79"/>
      <c r="BPO6" s="79"/>
      <c r="BPP6" s="79"/>
      <c r="BPQ6" s="79"/>
      <c r="BPR6" s="79"/>
      <c r="BPS6" s="79"/>
      <c r="BPT6" s="79"/>
      <c r="BPU6" s="79"/>
      <c r="BPV6" s="79"/>
      <c r="BPW6" s="79"/>
      <c r="BPX6" s="79"/>
      <c r="BPY6" s="79"/>
      <c r="BPZ6" s="79"/>
      <c r="BQA6" s="79"/>
      <c r="BQB6" s="79"/>
      <c r="BQC6" s="79"/>
      <c r="BQD6" s="79"/>
      <c r="BQE6" s="79"/>
      <c r="BQF6" s="79"/>
      <c r="BQG6" s="79"/>
      <c r="BQH6" s="79"/>
      <c r="BQI6" s="79"/>
      <c r="BQJ6" s="79"/>
      <c r="BQK6" s="79"/>
      <c r="BQL6" s="79"/>
      <c r="BQM6" s="79"/>
      <c r="BQN6" s="79"/>
      <c r="BQO6" s="79"/>
      <c r="BQP6" s="79"/>
      <c r="BQQ6" s="79"/>
      <c r="BQR6" s="79"/>
      <c r="BQS6" s="79"/>
      <c r="BQT6" s="79"/>
      <c r="BQU6" s="79"/>
      <c r="BQV6" s="79"/>
      <c r="BQW6" s="79"/>
      <c r="BQX6" s="79"/>
      <c r="BQY6" s="79"/>
      <c r="BQZ6" s="79"/>
      <c r="BRA6" s="79"/>
      <c r="BRB6" s="79"/>
      <c r="BRC6" s="79"/>
      <c r="BRD6" s="79"/>
      <c r="BRE6" s="79"/>
      <c r="BRF6" s="79"/>
      <c r="BRG6" s="79"/>
      <c r="BRH6" s="79"/>
      <c r="BRI6" s="79"/>
      <c r="BRJ6" s="79"/>
      <c r="BRK6" s="79"/>
      <c r="BRL6" s="79"/>
      <c r="BRM6" s="79"/>
      <c r="BRN6" s="79"/>
      <c r="BRO6" s="79"/>
      <c r="BRP6" s="79"/>
      <c r="BRQ6" s="79"/>
      <c r="BRR6" s="79"/>
      <c r="BRS6" s="79"/>
      <c r="BRT6" s="79"/>
      <c r="BRU6" s="79"/>
      <c r="BRV6" s="79"/>
      <c r="BRW6" s="79"/>
      <c r="BRX6" s="79"/>
      <c r="BRY6" s="79"/>
      <c r="BRZ6" s="79"/>
      <c r="BSA6" s="79"/>
      <c r="BSB6" s="79"/>
      <c r="BSC6" s="79"/>
      <c r="BSD6" s="79"/>
      <c r="BSE6" s="79"/>
      <c r="BSF6" s="79"/>
      <c r="BSG6" s="79"/>
      <c r="BSH6" s="79"/>
      <c r="BSI6" s="79"/>
      <c r="BSJ6" s="79"/>
      <c r="BSK6" s="79"/>
      <c r="BSL6" s="79"/>
      <c r="BSM6" s="79"/>
      <c r="BSN6" s="79"/>
      <c r="BSO6" s="79"/>
      <c r="BSP6" s="79"/>
      <c r="BSQ6" s="79"/>
      <c r="BSR6" s="79"/>
      <c r="BSS6" s="79"/>
      <c r="BST6" s="79"/>
      <c r="BSU6" s="79"/>
      <c r="BSV6" s="79"/>
      <c r="BSW6" s="79"/>
      <c r="BSX6" s="79"/>
      <c r="BSY6" s="79"/>
      <c r="BSZ6" s="79"/>
      <c r="BTA6" s="79"/>
      <c r="BTB6" s="79"/>
      <c r="BTC6" s="79"/>
      <c r="BTD6" s="79"/>
      <c r="BTE6" s="79"/>
      <c r="BTF6" s="79"/>
      <c r="BTG6" s="79"/>
      <c r="BTH6" s="79"/>
      <c r="BTI6" s="79"/>
      <c r="BTJ6" s="79"/>
      <c r="BTK6" s="79"/>
      <c r="BTL6" s="79"/>
      <c r="BTM6" s="79"/>
      <c r="BTN6" s="79"/>
      <c r="BTO6" s="79"/>
      <c r="BTP6" s="79"/>
      <c r="BTQ6" s="79"/>
      <c r="BTR6" s="79"/>
      <c r="BTS6" s="79"/>
      <c r="BTT6" s="79"/>
      <c r="BTU6" s="79"/>
      <c r="BTV6" s="79"/>
      <c r="BTW6" s="79"/>
      <c r="BTX6" s="79"/>
      <c r="BTY6" s="79"/>
      <c r="BTZ6" s="79"/>
      <c r="BUA6" s="79"/>
      <c r="BUB6" s="79"/>
      <c r="BUC6" s="79"/>
      <c r="BUD6" s="79"/>
      <c r="BUE6" s="79"/>
      <c r="BUF6" s="79"/>
      <c r="BUG6" s="79"/>
      <c r="BUH6" s="79"/>
      <c r="BUI6" s="79"/>
      <c r="BUJ6" s="79"/>
      <c r="BUK6" s="79"/>
      <c r="BUL6" s="79"/>
      <c r="BUM6" s="79"/>
      <c r="BUN6" s="79"/>
      <c r="BUO6" s="79"/>
      <c r="BUP6" s="79"/>
      <c r="BUQ6" s="79"/>
      <c r="BUR6" s="79"/>
      <c r="BUS6" s="79"/>
      <c r="BUT6" s="79"/>
      <c r="BUU6" s="79"/>
      <c r="BUV6" s="79"/>
      <c r="BUW6" s="79"/>
      <c r="BUX6" s="79"/>
      <c r="BUY6" s="79"/>
      <c r="BUZ6" s="79"/>
      <c r="BVA6" s="79"/>
      <c r="BVB6" s="79"/>
      <c r="BVC6" s="79"/>
      <c r="BVD6" s="79"/>
      <c r="BVE6" s="79"/>
      <c r="BVF6" s="79"/>
      <c r="BVG6" s="79"/>
      <c r="BVH6" s="79"/>
      <c r="BVI6" s="79"/>
      <c r="BVJ6" s="79"/>
      <c r="BVK6" s="79"/>
      <c r="BVL6" s="79"/>
      <c r="BVM6" s="79"/>
      <c r="BVN6" s="79"/>
      <c r="BVO6" s="79"/>
      <c r="BVP6" s="79"/>
      <c r="BVQ6" s="79"/>
      <c r="BVR6" s="79"/>
      <c r="BVS6" s="79"/>
      <c r="BVT6" s="79"/>
      <c r="BVU6" s="79"/>
      <c r="BVV6" s="79"/>
      <c r="BVW6" s="79"/>
      <c r="BVX6" s="79"/>
      <c r="BVY6" s="79"/>
      <c r="BVZ6" s="79"/>
      <c r="BWA6" s="79"/>
      <c r="BWB6" s="79"/>
      <c r="BWC6" s="79"/>
      <c r="BWD6" s="79"/>
      <c r="BWE6" s="79"/>
      <c r="BWF6" s="79"/>
      <c r="BWG6" s="79"/>
      <c r="BWH6" s="79"/>
      <c r="BWI6" s="79"/>
      <c r="BWJ6" s="79"/>
      <c r="BWK6" s="79"/>
      <c r="BWL6" s="79"/>
      <c r="BWM6" s="79"/>
      <c r="BWN6" s="79"/>
      <c r="BWO6" s="79"/>
      <c r="BWP6" s="79"/>
      <c r="BWQ6" s="79"/>
      <c r="BWR6" s="79"/>
      <c r="BWS6" s="79"/>
      <c r="BWT6" s="79"/>
      <c r="BWU6" s="79"/>
      <c r="BWV6" s="79"/>
      <c r="BWW6" s="79"/>
      <c r="BWX6" s="79"/>
      <c r="BWY6" s="79"/>
      <c r="BWZ6" s="79"/>
      <c r="BXA6" s="79"/>
      <c r="BXB6" s="79"/>
      <c r="BXC6" s="79"/>
      <c r="BXD6" s="79"/>
      <c r="BXE6" s="79"/>
      <c r="BXF6" s="79"/>
      <c r="BXG6" s="79"/>
      <c r="BXH6" s="79"/>
      <c r="BXI6" s="79"/>
      <c r="BXJ6" s="79"/>
      <c r="BXK6" s="79"/>
      <c r="BXL6" s="79"/>
      <c r="BXM6" s="79"/>
      <c r="BXN6" s="79"/>
      <c r="BXO6" s="79"/>
      <c r="BXP6" s="79"/>
      <c r="BXQ6" s="79"/>
      <c r="BXR6" s="79"/>
      <c r="BXS6" s="79"/>
      <c r="BXT6" s="79"/>
      <c r="BXU6" s="79"/>
      <c r="BXV6" s="79"/>
      <c r="BXW6" s="79"/>
      <c r="BXX6" s="79"/>
      <c r="BXY6" s="79"/>
      <c r="BXZ6" s="79"/>
      <c r="BYA6" s="79"/>
      <c r="BYB6" s="79"/>
      <c r="BYC6" s="79"/>
      <c r="BYD6" s="79"/>
      <c r="BYE6" s="79"/>
      <c r="BYF6" s="79"/>
      <c r="BYG6" s="79"/>
      <c r="BYH6" s="79"/>
      <c r="BYI6" s="79"/>
      <c r="BYJ6" s="79"/>
      <c r="BYK6" s="79"/>
      <c r="BYL6" s="79"/>
      <c r="BYM6" s="79"/>
      <c r="BYN6" s="79"/>
      <c r="BYO6" s="79"/>
      <c r="BYP6" s="79"/>
      <c r="BYQ6" s="79"/>
      <c r="BYR6" s="79"/>
      <c r="BYS6" s="79"/>
      <c r="BYT6" s="79"/>
      <c r="BYU6" s="79"/>
      <c r="BYV6" s="79"/>
      <c r="BYW6" s="79"/>
      <c r="BYX6" s="79"/>
      <c r="BYY6" s="79"/>
      <c r="BYZ6" s="79"/>
      <c r="BZA6" s="79"/>
      <c r="BZB6" s="79"/>
      <c r="BZC6" s="79"/>
      <c r="BZD6" s="79"/>
      <c r="BZE6" s="79"/>
      <c r="BZF6" s="79"/>
      <c r="BZG6" s="79"/>
      <c r="BZH6" s="79"/>
      <c r="BZI6" s="79"/>
      <c r="BZJ6" s="79"/>
      <c r="BZK6" s="79"/>
      <c r="BZL6" s="79"/>
      <c r="BZM6" s="79"/>
      <c r="BZN6" s="79"/>
      <c r="BZO6" s="79"/>
      <c r="BZP6" s="79"/>
      <c r="BZQ6" s="79"/>
      <c r="BZR6" s="79"/>
      <c r="BZS6" s="79"/>
      <c r="BZT6" s="79"/>
      <c r="BZU6" s="79"/>
      <c r="BZV6" s="79"/>
      <c r="BZW6" s="79"/>
      <c r="BZX6" s="79"/>
      <c r="BZY6" s="79"/>
      <c r="BZZ6" s="79"/>
      <c r="CAA6" s="79"/>
      <c r="CAB6" s="79"/>
      <c r="CAC6" s="79"/>
      <c r="CAD6" s="79"/>
      <c r="CAE6" s="79"/>
      <c r="CAF6" s="79"/>
      <c r="CAG6" s="79"/>
      <c r="CAH6" s="79"/>
      <c r="CAI6" s="79"/>
      <c r="CAJ6" s="79"/>
      <c r="CAK6" s="79"/>
      <c r="CAL6" s="79"/>
      <c r="CAM6" s="79"/>
      <c r="CAN6" s="79"/>
      <c r="CAO6" s="79"/>
      <c r="CAP6" s="79"/>
      <c r="CAQ6" s="79"/>
      <c r="CAR6" s="79"/>
      <c r="CAS6" s="79"/>
      <c r="CAT6" s="79"/>
      <c r="CAU6" s="79"/>
      <c r="CAV6" s="79"/>
      <c r="CAW6" s="79"/>
      <c r="CAX6" s="79"/>
      <c r="CAY6" s="79"/>
      <c r="CAZ6" s="79"/>
      <c r="CBA6" s="79"/>
      <c r="CBB6" s="79"/>
      <c r="CBC6" s="79"/>
      <c r="CBD6" s="79"/>
      <c r="CBE6" s="79"/>
      <c r="CBF6" s="79"/>
      <c r="CBG6" s="79"/>
      <c r="CBH6" s="79"/>
      <c r="CBI6" s="79"/>
      <c r="CBJ6" s="79"/>
      <c r="CBK6" s="79"/>
      <c r="CBL6" s="79"/>
      <c r="CBM6" s="79"/>
      <c r="CBN6" s="79"/>
      <c r="CBO6" s="79"/>
      <c r="CBP6" s="79"/>
      <c r="CBQ6" s="79"/>
      <c r="CBR6" s="79"/>
      <c r="CBS6" s="79"/>
      <c r="CBT6" s="79"/>
      <c r="CBU6" s="79"/>
      <c r="CBV6" s="79"/>
      <c r="CBW6" s="79"/>
      <c r="CBX6" s="79"/>
      <c r="CBY6" s="79"/>
      <c r="CBZ6" s="79"/>
      <c r="CCA6" s="79"/>
      <c r="CCB6" s="79"/>
      <c r="CCC6" s="79"/>
      <c r="CCD6" s="79"/>
      <c r="CCE6" s="79"/>
      <c r="CCF6" s="79"/>
      <c r="CCG6" s="79"/>
      <c r="CCH6" s="79"/>
      <c r="CCI6" s="79"/>
      <c r="CCJ6" s="79"/>
      <c r="CCK6" s="79"/>
      <c r="CCL6" s="79"/>
      <c r="CCM6" s="79"/>
      <c r="CCN6" s="79"/>
      <c r="CCO6" s="79"/>
      <c r="CCP6" s="79"/>
      <c r="CCQ6" s="79"/>
      <c r="CCR6" s="79"/>
      <c r="CCS6" s="79"/>
      <c r="CCT6" s="79"/>
      <c r="CCU6" s="79"/>
      <c r="CCV6" s="79"/>
      <c r="CCW6" s="79"/>
      <c r="CCX6" s="79"/>
      <c r="CCY6" s="79"/>
      <c r="CCZ6" s="79"/>
      <c r="CDA6" s="79"/>
      <c r="CDB6" s="79"/>
      <c r="CDC6" s="79"/>
      <c r="CDD6" s="79"/>
      <c r="CDE6" s="79"/>
      <c r="CDF6" s="79"/>
      <c r="CDG6" s="79"/>
      <c r="CDH6" s="79"/>
      <c r="CDI6" s="79"/>
      <c r="CDJ6" s="79"/>
      <c r="CDK6" s="79"/>
      <c r="CDL6" s="79"/>
      <c r="CDM6" s="79"/>
      <c r="CDN6" s="79"/>
      <c r="CDO6" s="79"/>
      <c r="CDP6" s="79"/>
      <c r="CDQ6" s="79"/>
      <c r="CDR6" s="79"/>
      <c r="CDS6" s="79"/>
      <c r="CDT6" s="79"/>
      <c r="CDU6" s="79"/>
      <c r="CDV6" s="79"/>
      <c r="CDW6" s="79"/>
      <c r="CDX6" s="79"/>
      <c r="CDY6" s="79"/>
      <c r="CDZ6" s="79"/>
      <c r="CEA6" s="79"/>
      <c r="CEB6" s="79"/>
      <c r="CEC6" s="79"/>
      <c r="CED6" s="79"/>
      <c r="CEE6" s="79"/>
      <c r="CEF6" s="79"/>
      <c r="CEG6" s="79"/>
      <c r="CEH6" s="79"/>
      <c r="CEI6" s="79"/>
      <c r="CEJ6" s="79"/>
      <c r="CEK6" s="79"/>
      <c r="CEL6" s="79"/>
      <c r="CEM6" s="79"/>
      <c r="CEN6" s="79"/>
      <c r="CEO6" s="79"/>
      <c r="CEP6" s="79"/>
      <c r="CEQ6" s="79"/>
      <c r="CER6" s="79"/>
      <c r="CES6" s="79"/>
      <c r="CET6" s="79"/>
      <c r="CEU6" s="79"/>
      <c r="CEV6" s="79"/>
      <c r="CEW6" s="79"/>
      <c r="CEX6" s="79"/>
      <c r="CEY6" s="79"/>
      <c r="CEZ6" s="79"/>
      <c r="CFA6" s="79"/>
      <c r="CFB6" s="79"/>
      <c r="CFC6" s="79"/>
      <c r="CFD6" s="79"/>
      <c r="CFE6" s="79"/>
      <c r="CFF6" s="79"/>
      <c r="CFG6" s="79"/>
      <c r="CFH6" s="79"/>
      <c r="CFI6" s="79"/>
      <c r="CFJ6" s="79"/>
      <c r="CFK6" s="79"/>
      <c r="CFL6" s="79"/>
      <c r="CFM6" s="79"/>
      <c r="CFN6" s="79"/>
      <c r="CFO6" s="79"/>
      <c r="CFP6" s="79"/>
      <c r="CFQ6" s="79"/>
      <c r="CFR6" s="79"/>
      <c r="CFS6" s="79"/>
      <c r="CFT6" s="79"/>
      <c r="CFU6" s="79"/>
      <c r="CFV6" s="79"/>
      <c r="CFW6" s="79"/>
      <c r="CFX6" s="79"/>
      <c r="CFY6" s="79"/>
      <c r="CFZ6" s="79"/>
      <c r="CGA6" s="79"/>
      <c r="CGB6" s="79"/>
      <c r="CGC6" s="79"/>
      <c r="CGD6" s="79"/>
      <c r="CGE6" s="79"/>
      <c r="CGF6" s="79"/>
      <c r="CGG6" s="79"/>
      <c r="CGH6" s="79"/>
      <c r="CGI6" s="79"/>
      <c r="CGJ6" s="79"/>
      <c r="CGK6" s="79"/>
      <c r="CGL6" s="79"/>
      <c r="CGM6" s="79"/>
      <c r="CGN6" s="79"/>
      <c r="CGO6" s="79"/>
      <c r="CGP6" s="79"/>
      <c r="CGQ6" s="79"/>
      <c r="CGR6" s="79"/>
      <c r="CGS6" s="79"/>
      <c r="CGT6" s="79"/>
      <c r="CGU6" s="79"/>
      <c r="CGV6" s="79"/>
      <c r="CGW6" s="79"/>
      <c r="CGX6" s="79"/>
      <c r="CGY6" s="79"/>
      <c r="CGZ6" s="79"/>
      <c r="CHA6" s="79"/>
      <c r="CHB6" s="79"/>
      <c r="CHC6" s="79"/>
      <c r="CHD6" s="79"/>
      <c r="CHE6" s="79"/>
      <c r="CHF6" s="79"/>
      <c r="CHG6" s="79"/>
      <c r="CHH6" s="79"/>
      <c r="CHI6" s="79"/>
      <c r="CHJ6" s="79"/>
      <c r="CHK6" s="79"/>
      <c r="CHL6" s="79"/>
      <c r="CHM6" s="79"/>
      <c r="CHN6" s="79"/>
      <c r="CHO6" s="79"/>
      <c r="CHP6" s="79"/>
      <c r="CHQ6" s="79"/>
      <c r="CHR6" s="79"/>
      <c r="CHS6" s="79"/>
      <c r="CHT6" s="79"/>
      <c r="CHU6" s="79"/>
      <c r="CHV6" s="79"/>
      <c r="CHW6" s="79"/>
      <c r="CHX6" s="79"/>
      <c r="CHY6" s="79"/>
      <c r="CHZ6" s="79"/>
      <c r="CIA6" s="79"/>
      <c r="CIB6" s="79"/>
      <c r="CIC6" s="79"/>
      <c r="CID6" s="79"/>
      <c r="CIE6" s="79"/>
      <c r="CIF6" s="79"/>
      <c r="CIG6" s="79"/>
      <c r="CIH6" s="79"/>
      <c r="CII6" s="79"/>
      <c r="CIJ6" s="79"/>
      <c r="CIK6" s="79"/>
      <c r="CIL6" s="79"/>
      <c r="CIM6" s="79"/>
      <c r="CIN6" s="79"/>
      <c r="CIO6" s="79"/>
      <c r="CIP6" s="79"/>
      <c r="CIQ6" s="79"/>
      <c r="CIR6" s="79"/>
      <c r="CIS6" s="79"/>
      <c r="CIT6" s="79"/>
      <c r="CIU6" s="79"/>
      <c r="CIV6" s="79"/>
      <c r="CIW6" s="79"/>
      <c r="CIX6" s="79"/>
      <c r="CIY6" s="79"/>
      <c r="CIZ6" s="79"/>
      <c r="CJA6" s="79"/>
      <c r="CJB6" s="79"/>
      <c r="CJC6" s="79"/>
      <c r="CJD6" s="79"/>
      <c r="CJE6" s="79"/>
      <c r="CJF6" s="79"/>
      <c r="CJG6" s="79"/>
      <c r="CJH6" s="79"/>
      <c r="CJI6" s="79"/>
      <c r="CJJ6" s="79"/>
      <c r="CJK6" s="79"/>
      <c r="CJL6" s="79"/>
      <c r="CJM6" s="79"/>
      <c r="CJN6" s="79"/>
      <c r="CJO6" s="79"/>
      <c r="CJP6" s="79"/>
      <c r="CJQ6" s="79"/>
      <c r="CJR6" s="79"/>
      <c r="CJS6" s="79"/>
      <c r="CJT6" s="79"/>
      <c r="CJU6" s="79"/>
      <c r="CJV6" s="79"/>
      <c r="CJW6" s="79"/>
      <c r="CJX6" s="79"/>
      <c r="CJY6" s="79"/>
      <c r="CJZ6" s="79"/>
      <c r="CKA6" s="79"/>
      <c r="CKB6" s="79"/>
      <c r="CKC6" s="79"/>
      <c r="CKD6" s="79"/>
      <c r="CKE6" s="79"/>
      <c r="CKF6" s="79"/>
      <c r="CKG6" s="79"/>
      <c r="CKH6" s="79"/>
      <c r="CKI6" s="79"/>
      <c r="CKJ6" s="79"/>
      <c r="CKK6" s="79"/>
      <c r="CKL6" s="79"/>
      <c r="CKM6" s="79"/>
      <c r="CKN6" s="79"/>
      <c r="CKO6" s="79"/>
      <c r="CKP6" s="79"/>
      <c r="CKQ6" s="79"/>
      <c r="CKR6" s="79"/>
      <c r="CKS6" s="79"/>
      <c r="CKT6" s="79"/>
      <c r="CKU6" s="79"/>
      <c r="CKV6" s="79"/>
      <c r="CKW6" s="79"/>
      <c r="CKX6" s="79"/>
      <c r="CKY6" s="79"/>
      <c r="CKZ6" s="79"/>
      <c r="CLA6" s="79"/>
      <c r="CLB6" s="79"/>
      <c r="CLC6" s="79"/>
      <c r="CLD6" s="79"/>
      <c r="CLE6" s="79"/>
      <c r="CLF6" s="79"/>
      <c r="CLG6" s="79"/>
      <c r="CLH6" s="79"/>
      <c r="CLI6" s="79"/>
      <c r="CLJ6" s="79"/>
      <c r="CLK6" s="79"/>
      <c r="CLL6" s="79"/>
      <c r="CLM6" s="79"/>
      <c r="CLN6" s="79"/>
      <c r="CLO6" s="79"/>
      <c r="CLP6" s="79"/>
      <c r="CLQ6" s="79"/>
      <c r="CLR6" s="79"/>
      <c r="CLS6" s="79"/>
      <c r="CLT6" s="79"/>
      <c r="CLU6" s="79"/>
      <c r="CLV6" s="79"/>
      <c r="CLW6" s="79"/>
      <c r="CLX6" s="79"/>
      <c r="CLY6" s="79"/>
      <c r="CLZ6" s="79"/>
      <c r="CMA6" s="79"/>
      <c r="CMB6" s="79"/>
      <c r="CMC6" s="79"/>
      <c r="CMD6" s="79"/>
      <c r="CME6" s="79"/>
      <c r="CMF6" s="79"/>
      <c r="CMG6" s="79"/>
      <c r="CMH6" s="79"/>
      <c r="CMI6" s="79"/>
      <c r="CMJ6" s="79"/>
      <c r="CMK6" s="79"/>
      <c r="CML6" s="79"/>
      <c r="CMM6" s="79"/>
      <c r="CMN6" s="79"/>
      <c r="CMO6" s="79"/>
      <c r="CMP6" s="79"/>
      <c r="CMQ6" s="79"/>
      <c r="CMR6" s="79"/>
      <c r="CMS6" s="79"/>
      <c r="CMT6" s="79"/>
      <c r="CMU6" s="79"/>
      <c r="CMV6" s="79"/>
      <c r="CMW6" s="79"/>
      <c r="CMX6" s="79"/>
      <c r="CMY6" s="79"/>
      <c r="CMZ6" s="79"/>
      <c r="CNA6" s="79"/>
      <c r="CNB6" s="79"/>
      <c r="CNC6" s="79"/>
      <c r="CND6" s="79"/>
      <c r="CNE6" s="79"/>
      <c r="CNF6" s="79"/>
      <c r="CNG6" s="79"/>
      <c r="CNH6" s="79"/>
      <c r="CNI6" s="79"/>
      <c r="CNJ6" s="79"/>
      <c r="CNK6" s="79"/>
      <c r="CNL6" s="79"/>
      <c r="CNM6" s="79"/>
      <c r="CNN6" s="79"/>
      <c r="CNO6" s="79"/>
      <c r="CNP6" s="79"/>
      <c r="CNQ6" s="79"/>
      <c r="CNR6" s="79"/>
      <c r="CNS6" s="79"/>
      <c r="CNT6" s="79"/>
      <c r="CNU6" s="79"/>
      <c r="CNV6" s="79"/>
      <c r="CNW6" s="79"/>
      <c r="CNX6" s="79"/>
      <c r="CNY6" s="79"/>
      <c r="CNZ6" s="79"/>
      <c r="COA6" s="79"/>
      <c r="COB6" s="79"/>
      <c r="COC6" s="79"/>
      <c r="COD6" s="79"/>
      <c r="COE6" s="79"/>
      <c r="COF6" s="79"/>
      <c r="COG6" s="79"/>
      <c r="COH6" s="79"/>
      <c r="COI6" s="79"/>
      <c r="COJ6" s="79"/>
      <c r="COK6" s="79"/>
      <c r="COL6" s="79"/>
      <c r="COM6" s="79"/>
      <c r="CON6" s="79"/>
      <c r="COO6" s="79"/>
      <c r="COP6" s="79"/>
      <c r="COQ6" s="79"/>
      <c r="COR6" s="79"/>
      <c r="COS6" s="79"/>
      <c r="COT6" s="79"/>
      <c r="COU6" s="79"/>
      <c r="COV6" s="79"/>
      <c r="COW6" s="79"/>
      <c r="COX6" s="79"/>
      <c r="COY6" s="79"/>
      <c r="COZ6" s="79"/>
      <c r="CPA6" s="79"/>
      <c r="CPB6" s="79"/>
      <c r="CPC6" s="79"/>
      <c r="CPD6" s="79"/>
      <c r="CPE6" s="79"/>
      <c r="CPF6" s="79"/>
      <c r="CPG6" s="79"/>
      <c r="CPH6" s="79"/>
      <c r="CPI6" s="79"/>
      <c r="CPJ6" s="79"/>
      <c r="CPK6" s="79"/>
      <c r="CPL6" s="79"/>
      <c r="CPM6" s="79"/>
      <c r="CPN6" s="79"/>
      <c r="CPO6" s="79"/>
      <c r="CPP6" s="79"/>
      <c r="CPQ6" s="79"/>
      <c r="CPR6" s="79"/>
      <c r="CPS6" s="79"/>
      <c r="CPT6" s="79"/>
      <c r="CPU6" s="79"/>
      <c r="CPV6" s="79"/>
      <c r="CPW6" s="79"/>
      <c r="CPX6" s="79"/>
      <c r="CPY6" s="79"/>
      <c r="CPZ6" s="79"/>
      <c r="CQA6" s="79"/>
      <c r="CQB6" s="79"/>
      <c r="CQC6" s="79"/>
      <c r="CQD6" s="79"/>
      <c r="CQE6" s="79"/>
      <c r="CQF6" s="79"/>
      <c r="CQG6" s="79"/>
      <c r="CQH6" s="79"/>
      <c r="CQI6" s="79"/>
      <c r="CQJ6" s="79"/>
      <c r="CQK6" s="79"/>
      <c r="CQL6" s="79"/>
      <c r="CQM6" s="79"/>
      <c r="CQN6" s="79"/>
      <c r="CQO6" s="79"/>
      <c r="CQP6" s="79"/>
      <c r="CQQ6" s="79"/>
      <c r="CQR6" s="79"/>
      <c r="CQS6" s="79"/>
      <c r="CQT6" s="79"/>
      <c r="CQU6" s="79"/>
      <c r="CQV6" s="79"/>
      <c r="CQW6" s="79"/>
      <c r="CQX6" s="79"/>
      <c r="CQY6" s="79"/>
      <c r="CQZ6" s="79"/>
      <c r="CRA6" s="79"/>
      <c r="CRB6" s="79"/>
      <c r="CRC6" s="79"/>
      <c r="CRD6" s="79"/>
      <c r="CRE6" s="79"/>
      <c r="CRF6" s="79"/>
      <c r="CRG6" s="79"/>
      <c r="CRH6" s="79"/>
      <c r="CRI6" s="79"/>
      <c r="CRJ6" s="79"/>
      <c r="CRK6" s="79"/>
      <c r="CRL6" s="79"/>
      <c r="CRM6" s="79"/>
      <c r="CRN6" s="79"/>
      <c r="CRO6" s="79"/>
      <c r="CRP6" s="79"/>
      <c r="CRQ6" s="79"/>
      <c r="CRR6" s="79"/>
      <c r="CRS6" s="79"/>
      <c r="CRT6" s="79"/>
      <c r="CRU6" s="79"/>
      <c r="CRV6" s="79"/>
      <c r="CRW6" s="79"/>
      <c r="CRX6" s="79"/>
      <c r="CRY6" s="79"/>
      <c r="CRZ6" s="79"/>
      <c r="CSA6" s="79"/>
      <c r="CSB6" s="79"/>
      <c r="CSC6" s="79"/>
      <c r="CSD6" s="79"/>
      <c r="CSE6" s="79"/>
      <c r="CSF6" s="79"/>
      <c r="CSG6" s="79"/>
      <c r="CSH6" s="79"/>
      <c r="CSI6" s="79"/>
      <c r="CSJ6" s="79"/>
      <c r="CSK6" s="79"/>
      <c r="CSL6" s="79"/>
      <c r="CSM6" s="79"/>
      <c r="CSN6" s="79"/>
      <c r="CSO6" s="79"/>
      <c r="CSP6" s="79"/>
      <c r="CSQ6" s="79"/>
      <c r="CSR6" s="79"/>
      <c r="CSS6" s="79"/>
      <c r="CST6" s="79"/>
      <c r="CSU6" s="79"/>
      <c r="CSV6" s="79"/>
      <c r="CSW6" s="79"/>
      <c r="CSX6" s="79"/>
      <c r="CSY6" s="79"/>
      <c r="CSZ6" s="79"/>
      <c r="CTA6" s="79"/>
      <c r="CTB6" s="79"/>
      <c r="CTC6" s="79"/>
      <c r="CTD6" s="79"/>
      <c r="CTE6" s="79"/>
      <c r="CTF6" s="79"/>
      <c r="CTG6" s="79"/>
      <c r="CTH6" s="79"/>
      <c r="CTI6" s="79"/>
      <c r="CTJ6" s="79"/>
      <c r="CTK6" s="79"/>
      <c r="CTL6" s="79"/>
      <c r="CTM6" s="79"/>
      <c r="CTN6" s="79"/>
      <c r="CTO6" s="79"/>
      <c r="CTP6" s="79"/>
      <c r="CTQ6" s="79"/>
      <c r="CTR6" s="79"/>
      <c r="CTS6" s="79"/>
      <c r="CTT6" s="79"/>
      <c r="CTU6" s="79"/>
      <c r="CTV6" s="79"/>
      <c r="CTW6" s="79"/>
      <c r="CTX6" s="79"/>
      <c r="CTY6" s="79"/>
      <c r="CTZ6" s="79"/>
      <c r="CUA6" s="79"/>
      <c r="CUB6" s="79"/>
      <c r="CUC6" s="79"/>
      <c r="CUD6" s="79"/>
      <c r="CUE6" s="79"/>
      <c r="CUF6" s="79"/>
      <c r="CUG6" s="79"/>
      <c r="CUH6" s="79"/>
      <c r="CUI6" s="79"/>
      <c r="CUJ6" s="79"/>
      <c r="CUK6" s="79"/>
      <c r="CUL6" s="79"/>
      <c r="CUM6" s="79"/>
      <c r="CUN6" s="79"/>
      <c r="CUO6" s="79"/>
      <c r="CUP6" s="79"/>
      <c r="CUQ6" s="79"/>
      <c r="CUR6" s="79"/>
      <c r="CUS6" s="79"/>
      <c r="CUT6" s="79"/>
      <c r="CUU6" s="79"/>
      <c r="CUV6" s="79"/>
      <c r="CUW6" s="79"/>
      <c r="CUX6" s="79"/>
      <c r="CUY6" s="79"/>
      <c r="CUZ6" s="79"/>
      <c r="CVA6" s="79"/>
      <c r="CVB6" s="79"/>
      <c r="CVC6" s="79"/>
      <c r="CVD6" s="79"/>
      <c r="CVE6" s="79"/>
      <c r="CVF6" s="79"/>
      <c r="CVG6" s="79"/>
      <c r="CVH6" s="79"/>
      <c r="CVI6" s="79"/>
      <c r="CVJ6" s="79"/>
      <c r="CVK6" s="79"/>
      <c r="CVL6" s="79"/>
      <c r="CVM6" s="79"/>
      <c r="CVN6" s="79"/>
      <c r="CVO6" s="79"/>
      <c r="CVP6" s="79"/>
      <c r="CVQ6" s="79"/>
      <c r="CVR6" s="79"/>
      <c r="CVS6" s="79"/>
      <c r="CVT6" s="79"/>
      <c r="CVU6" s="79"/>
      <c r="CVV6" s="79"/>
      <c r="CVW6" s="79"/>
      <c r="CVX6" s="79"/>
      <c r="CVY6" s="79"/>
      <c r="CVZ6" s="79"/>
      <c r="CWA6" s="79"/>
      <c r="CWB6" s="79"/>
      <c r="CWC6" s="79"/>
      <c r="CWD6" s="79"/>
      <c r="CWE6" s="79"/>
      <c r="CWF6" s="79"/>
      <c r="CWG6" s="79"/>
      <c r="CWH6" s="79"/>
      <c r="CWI6" s="79"/>
      <c r="CWJ6" s="79"/>
      <c r="CWK6" s="79"/>
      <c r="CWL6" s="79"/>
      <c r="CWM6" s="79"/>
      <c r="CWN6" s="79"/>
      <c r="CWO6" s="79"/>
      <c r="CWP6" s="79"/>
      <c r="CWQ6" s="79"/>
      <c r="CWR6" s="79"/>
      <c r="CWS6" s="79"/>
      <c r="CWT6" s="79"/>
      <c r="CWU6" s="79"/>
      <c r="CWV6" s="79"/>
      <c r="CWW6" s="79"/>
      <c r="CWX6" s="79"/>
      <c r="CWY6" s="79"/>
      <c r="CWZ6" s="79"/>
      <c r="CXA6" s="79"/>
      <c r="CXB6" s="79"/>
      <c r="CXC6" s="79"/>
      <c r="CXD6" s="79"/>
      <c r="CXE6" s="79"/>
      <c r="CXF6" s="79"/>
      <c r="CXG6" s="79"/>
      <c r="CXH6" s="79"/>
      <c r="CXI6" s="79"/>
      <c r="CXJ6" s="79"/>
      <c r="CXK6" s="79"/>
      <c r="CXL6" s="79"/>
      <c r="CXM6" s="79"/>
      <c r="CXN6" s="79"/>
      <c r="CXO6" s="79"/>
      <c r="CXP6" s="79"/>
      <c r="CXQ6" s="79"/>
      <c r="CXR6" s="79"/>
      <c r="CXS6" s="79"/>
      <c r="CXT6" s="79"/>
      <c r="CXU6" s="79"/>
      <c r="CXV6" s="79"/>
      <c r="CXW6" s="79"/>
      <c r="CXX6" s="79"/>
      <c r="CXY6" s="79"/>
      <c r="CXZ6" s="79"/>
      <c r="CYA6" s="79"/>
      <c r="CYB6" s="79"/>
      <c r="CYC6" s="79"/>
      <c r="CYD6" s="79"/>
      <c r="CYE6" s="79"/>
      <c r="CYF6" s="79"/>
      <c r="CYG6" s="79"/>
      <c r="CYH6" s="79"/>
      <c r="CYI6" s="79"/>
      <c r="CYJ6" s="79"/>
      <c r="CYK6" s="79"/>
      <c r="CYL6" s="79"/>
      <c r="CYM6" s="79"/>
      <c r="CYN6" s="79"/>
      <c r="CYO6" s="79"/>
      <c r="CYP6" s="79"/>
      <c r="CYQ6" s="79"/>
      <c r="CYR6" s="79"/>
      <c r="CYS6" s="79"/>
      <c r="CYT6" s="79"/>
      <c r="CYU6" s="79"/>
      <c r="CYV6" s="79"/>
      <c r="CYW6" s="79"/>
      <c r="CYX6" s="79"/>
      <c r="CYY6" s="79"/>
      <c r="CYZ6" s="79"/>
      <c r="CZA6" s="79"/>
      <c r="CZB6" s="79"/>
      <c r="CZC6" s="79"/>
      <c r="CZD6" s="79"/>
      <c r="CZE6" s="79"/>
      <c r="CZF6" s="79"/>
      <c r="CZG6" s="79"/>
      <c r="CZH6" s="79"/>
      <c r="CZI6" s="79"/>
      <c r="CZJ6" s="79"/>
      <c r="CZK6" s="79"/>
      <c r="CZL6" s="79"/>
      <c r="CZM6" s="79"/>
      <c r="CZN6" s="79"/>
      <c r="CZO6" s="79"/>
      <c r="CZP6" s="79"/>
      <c r="CZQ6" s="79"/>
      <c r="CZR6" s="79"/>
      <c r="CZS6" s="79"/>
      <c r="CZT6" s="79"/>
      <c r="CZU6" s="79"/>
      <c r="CZV6" s="79"/>
      <c r="CZW6" s="79"/>
      <c r="CZX6" s="79"/>
      <c r="CZY6" s="79"/>
      <c r="CZZ6" s="79"/>
      <c r="DAA6" s="79"/>
      <c r="DAB6" s="79"/>
      <c r="DAC6" s="79"/>
      <c r="DAD6" s="79"/>
      <c r="DAE6" s="79"/>
      <c r="DAF6" s="79"/>
      <c r="DAG6" s="79"/>
      <c r="DAH6" s="79"/>
      <c r="DAI6" s="79"/>
      <c r="DAJ6" s="79"/>
      <c r="DAK6" s="79"/>
      <c r="DAL6" s="79"/>
      <c r="DAM6" s="79"/>
      <c r="DAN6" s="79"/>
      <c r="DAO6" s="79"/>
      <c r="DAP6" s="79"/>
      <c r="DAQ6" s="79"/>
      <c r="DAR6" s="79"/>
      <c r="DAS6" s="79"/>
      <c r="DAT6" s="79"/>
      <c r="DAU6" s="79"/>
      <c r="DAV6" s="79"/>
      <c r="DAW6" s="79"/>
      <c r="DAX6" s="79"/>
      <c r="DAY6" s="79"/>
      <c r="DAZ6" s="79"/>
      <c r="DBA6" s="79"/>
      <c r="DBB6" s="79"/>
      <c r="DBC6" s="79"/>
      <c r="DBD6" s="79"/>
      <c r="DBE6" s="79"/>
      <c r="DBF6" s="79"/>
      <c r="DBG6" s="79"/>
      <c r="DBH6" s="79"/>
      <c r="DBI6" s="79"/>
      <c r="DBJ6" s="79"/>
      <c r="DBK6" s="79"/>
      <c r="DBL6" s="79"/>
      <c r="DBM6" s="79"/>
      <c r="DBN6" s="79"/>
      <c r="DBO6" s="79"/>
      <c r="DBP6" s="79"/>
      <c r="DBQ6" s="79"/>
      <c r="DBR6" s="79"/>
      <c r="DBS6" s="79"/>
      <c r="DBT6" s="79"/>
      <c r="DBU6" s="79"/>
      <c r="DBV6" s="79"/>
      <c r="DBW6" s="79"/>
      <c r="DBX6" s="79"/>
      <c r="DBY6" s="79"/>
      <c r="DBZ6" s="79"/>
      <c r="DCA6" s="79"/>
      <c r="DCB6" s="79"/>
      <c r="DCC6" s="79"/>
      <c r="DCD6" s="79"/>
      <c r="DCE6" s="79"/>
      <c r="DCF6" s="79"/>
      <c r="DCG6" s="79"/>
      <c r="DCH6" s="79"/>
      <c r="DCI6" s="79"/>
      <c r="DCJ6" s="79"/>
      <c r="DCK6" s="79"/>
      <c r="DCL6" s="79"/>
      <c r="DCM6" s="79"/>
      <c r="DCN6" s="79"/>
      <c r="DCO6" s="79"/>
      <c r="DCP6" s="79"/>
      <c r="DCQ6" s="79"/>
      <c r="DCR6" s="79"/>
      <c r="DCS6" s="79"/>
      <c r="DCT6" s="79"/>
      <c r="DCU6" s="79"/>
      <c r="DCV6" s="79"/>
      <c r="DCW6" s="79"/>
      <c r="DCX6" s="79"/>
      <c r="DCY6" s="79"/>
      <c r="DCZ6" s="79"/>
      <c r="DDA6" s="79"/>
      <c r="DDB6" s="79"/>
      <c r="DDC6" s="79"/>
      <c r="DDD6" s="79"/>
      <c r="DDE6" s="79"/>
      <c r="DDF6" s="79"/>
      <c r="DDG6" s="79"/>
      <c r="DDH6" s="79"/>
      <c r="DDI6" s="79"/>
      <c r="DDJ6" s="79"/>
      <c r="DDK6" s="79"/>
      <c r="DDL6" s="79"/>
      <c r="DDM6" s="79"/>
      <c r="DDN6" s="79"/>
      <c r="DDO6" s="79"/>
      <c r="DDP6" s="79"/>
      <c r="DDQ6" s="79"/>
      <c r="DDR6" s="79"/>
      <c r="DDS6" s="79"/>
      <c r="DDT6" s="79"/>
      <c r="DDU6" s="79"/>
      <c r="DDV6" s="79"/>
      <c r="DDW6" s="79"/>
      <c r="DDX6" s="79"/>
      <c r="DDY6" s="79"/>
      <c r="DDZ6" s="79"/>
      <c r="DEA6" s="79"/>
      <c r="DEB6" s="79"/>
      <c r="DEC6" s="79"/>
      <c r="DED6" s="79"/>
      <c r="DEE6" s="79"/>
      <c r="DEF6" s="79"/>
      <c r="DEG6" s="79"/>
      <c r="DEH6" s="79"/>
      <c r="DEI6" s="79"/>
      <c r="DEJ6" s="79"/>
      <c r="DEK6" s="79"/>
      <c r="DEL6" s="79"/>
      <c r="DEM6" s="79"/>
      <c r="DEN6" s="79"/>
      <c r="DEO6" s="79"/>
      <c r="DEP6" s="79"/>
      <c r="DEQ6" s="79"/>
      <c r="DER6" s="79"/>
      <c r="DES6" s="79"/>
      <c r="DET6" s="79"/>
      <c r="DEU6" s="79"/>
      <c r="DEV6" s="79"/>
      <c r="DEW6" s="79"/>
      <c r="DEX6" s="79"/>
      <c r="DEY6" s="79"/>
      <c r="DEZ6" s="79"/>
      <c r="DFA6" s="79"/>
      <c r="DFB6" s="79"/>
      <c r="DFC6" s="79"/>
      <c r="DFD6" s="79"/>
      <c r="DFE6" s="79"/>
      <c r="DFF6" s="79"/>
      <c r="DFG6" s="79"/>
      <c r="DFH6" s="79"/>
      <c r="DFI6" s="79"/>
      <c r="DFJ6" s="79"/>
      <c r="DFK6" s="79"/>
      <c r="DFL6" s="79"/>
      <c r="DFM6" s="79"/>
      <c r="DFN6" s="79"/>
      <c r="DFO6" s="79"/>
      <c r="DFP6" s="79"/>
      <c r="DFQ6" s="79"/>
      <c r="DFR6" s="79"/>
      <c r="DFS6" s="79"/>
      <c r="DFT6" s="79"/>
      <c r="DFU6" s="79"/>
      <c r="DFV6" s="79"/>
      <c r="DFW6" s="79"/>
      <c r="DFX6" s="79"/>
      <c r="DFY6" s="79"/>
      <c r="DFZ6" s="79"/>
      <c r="DGA6" s="79"/>
      <c r="DGB6" s="79"/>
      <c r="DGC6" s="79"/>
      <c r="DGD6" s="79"/>
      <c r="DGE6" s="79"/>
      <c r="DGF6" s="79"/>
      <c r="DGG6" s="79"/>
      <c r="DGH6" s="79"/>
      <c r="DGI6" s="79"/>
      <c r="DGJ6" s="79"/>
      <c r="DGK6" s="79"/>
      <c r="DGL6" s="79"/>
      <c r="DGM6" s="79"/>
      <c r="DGN6" s="79"/>
      <c r="DGO6" s="79"/>
      <c r="DGP6" s="79"/>
      <c r="DGQ6" s="79"/>
      <c r="DGR6" s="79"/>
      <c r="DGS6" s="79"/>
      <c r="DGT6" s="79"/>
      <c r="DGU6" s="79"/>
      <c r="DGV6" s="79"/>
      <c r="DGW6" s="79"/>
      <c r="DGX6" s="79"/>
      <c r="DGY6" s="79"/>
      <c r="DGZ6" s="79"/>
      <c r="DHA6" s="79"/>
      <c r="DHB6" s="79"/>
      <c r="DHC6" s="79"/>
      <c r="DHD6" s="79"/>
      <c r="DHE6" s="79"/>
      <c r="DHF6" s="79"/>
      <c r="DHG6" s="79"/>
      <c r="DHH6" s="79"/>
      <c r="DHI6" s="79"/>
      <c r="DHJ6" s="79"/>
      <c r="DHK6" s="79"/>
      <c r="DHL6" s="79"/>
      <c r="DHM6" s="79"/>
      <c r="DHN6" s="79"/>
      <c r="DHO6" s="79"/>
      <c r="DHP6" s="79"/>
      <c r="DHQ6" s="79"/>
      <c r="DHR6" s="79"/>
      <c r="DHS6" s="79"/>
      <c r="DHT6" s="79"/>
      <c r="DHU6" s="79"/>
      <c r="DHV6" s="79"/>
      <c r="DHW6" s="79"/>
      <c r="DHX6" s="79"/>
      <c r="DHY6" s="79"/>
      <c r="DHZ6" s="79"/>
      <c r="DIA6" s="79"/>
      <c r="DIB6" s="79"/>
      <c r="DIC6" s="79"/>
      <c r="DID6" s="79"/>
      <c r="DIE6" s="79"/>
      <c r="DIF6" s="79"/>
      <c r="DIG6" s="79"/>
      <c r="DIH6" s="79"/>
      <c r="DII6" s="79"/>
      <c r="DIJ6" s="79"/>
      <c r="DIK6" s="79"/>
      <c r="DIL6" s="79"/>
      <c r="DIM6" s="79"/>
      <c r="DIN6" s="79"/>
      <c r="DIO6" s="79"/>
      <c r="DIP6" s="79"/>
      <c r="DIQ6" s="79"/>
      <c r="DIR6" s="79"/>
      <c r="DIS6" s="79"/>
      <c r="DIT6" s="79"/>
      <c r="DIU6" s="79"/>
      <c r="DIV6" s="79"/>
      <c r="DIW6" s="79"/>
      <c r="DIX6" s="79"/>
      <c r="DIY6" s="79"/>
      <c r="DIZ6" s="79"/>
      <c r="DJA6" s="79"/>
      <c r="DJB6" s="79"/>
      <c r="DJC6" s="79"/>
      <c r="DJD6" s="79"/>
      <c r="DJE6" s="79"/>
      <c r="DJF6" s="79"/>
      <c r="DJG6" s="79"/>
      <c r="DJH6" s="79"/>
      <c r="DJI6" s="79"/>
      <c r="DJJ6" s="79"/>
      <c r="DJK6" s="79"/>
      <c r="DJL6" s="79"/>
      <c r="DJM6" s="79"/>
      <c r="DJN6" s="79"/>
      <c r="DJO6" s="79"/>
      <c r="DJP6" s="79"/>
      <c r="DJQ6" s="79"/>
      <c r="DJR6" s="79"/>
      <c r="DJS6" s="79"/>
      <c r="DJT6" s="79"/>
      <c r="DJU6" s="79"/>
      <c r="DJV6" s="79"/>
      <c r="DJW6" s="79"/>
      <c r="DJX6" s="79"/>
      <c r="DJY6" s="79"/>
      <c r="DJZ6" s="79"/>
      <c r="DKA6" s="79"/>
      <c r="DKB6" s="79"/>
      <c r="DKC6" s="79"/>
      <c r="DKD6" s="79"/>
      <c r="DKE6" s="79"/>
      <c r="DKF6" s="79"/>
      <c r="DKG6" s="79"/>
      <c r="DKH6" s="79"/>
      <c r="DKI6" s="79"/>
      <c r="DKJ6" s="79"/>
      <c r="DKK6" s="79"/>
      <c r="DKL6" s="79"/>
      <c r="DKM6" s="79"/>
      <c r="DKN6" s="79"/>
      <c r="DKO6" s="79"/>
      <c r="DKP6" s="79"/>
      <c r="DKQ6" s="79"/>
      <c r="DKR6" s="79"/>
      <c r="DKS6" s="79"/>
      <c r="DKT6" s="79"/>
      <c r="DKU6" s="79"/>
      <c r="DKV6" s="79"/>
      <c r="DKW6" s="79"/>
      <c r="DKX6" s="79"/>
      <c r="DKY6" s="79"/>
      <c r="DKZ6" s="79"/>
      <c r="DLA6" s="79"/>
      <c r="DLB6" s="79"/>
      <c r="DLC6" s="79"/>
      <c r="DLD6" s="79"/>
      <c r="DLE6" s="79"/>
      <c r="DLF6" s="79"/>
      <c r="DLG6" s="79"/>
      <c r="DLH6" s="79"/>
      <c r="DLI6" s="79"/>
      <c r="DLJ6" s="79"/>
      <c r="DLK6" s="79"/>
      <c r="DLL6" s="79"/>
      <c r="DLM6" s="79"/>
      <c r="DLN6" s="79"/>
      <c r="DLO6" s="79"/>
      <c r="DLP6" s="79"/>
      <c r="DLQ6" s="79"/>
      <c r="DLR6" s="79"/>
      <c r="DLS6" s="79"/>
      <c r="DLT6" s="79"/>
      <c r="DLU6" s="79"/>
      <c r="DLV6" s="79"/>
      <c r="DLW6" s="79"/>
      <c r="DLX6" s="79"/>
      <c r="DLY6" s="79"/>
      <c r="DLZ6" s="79"/>
      <c r="DMA6" s="79"/>
      <c r="DMB6" s="79"/>
      <c r="DMC6" s="79"/>
      <c r="DMD6" s="79"/>
      <c r="DME6" s="79"/>
      <c r="DMF6" s="79"/>
      <c r="DMG6" s="79"/>
      <c r="DMH6" s="79"/>
      <c r="DMI6" s="79"/>
      <c r="DMJ6" s="79"/>
      <c r="DMK6" s="79"/>
      <c r="DML6" s="79"/>
      <c r="DMM6" s="79"/>
      <c r="DMN6" s="79"/>
      <c r="DMO6" s="79"/>
      <c r="DMP6" s="79"/>
      <c r="DMQ6" s="79"/>
      <c r="DMR6" s="79"/>
      <c r="DMS6" s="79"/>
      <c r="DMT6" s="79"/>
      <c r="DMU6" s="79"/>
      <c r="DMV6" s="79"/>
      <c r="DMW6" s="79"/>
      <c r="DMX6" s="79"/>
      <c r="DMY6" s="79"/>
      <c r="DMZ6" s="79"/>
      <c r="DNA6" s="79"/>
      <c r="DNB6" s="79"/>
      <c r="DNC6" s="79"/>
      <c r="DND6" s="79"/>
      <c r="DNE6" s="79"/>
      <c r="DNF6" s="79"/>
      <c r="DNG6" s="79"/>
      <c r="DNH6" s="79"/>
      <c r="DNI6" s="79"/>
      <c r="DNJ6" s="79"/>
      <c r="DNK6" s="79"/>
      <c r="DNL6" s="79"/>
      <c r="DNM6" s="79"/>
      <c r="DNN6" s="79"/>
      <c r="DNO6" s="79"/>
      <c r="DNP6" s="79"/>
      <c r="DNQ6" s="79"/>
      <c r="DNR6" s="79"/>
      <c r="DNS6" s="79"/>
      <c r="DNT6" s="79"/>
      <c r="DNU6" s="79"/>
      <c r="DNV6" s="79"/>
      <c r="DNW6" s="79"/>
      <c r="DNX6" s="79"/>
      <c r="DNY6" s="79"/>
      <c r="DNZ6" s="79"/>
      <c r="DOA6" s="79"/>
      <c r="DOB6" s="79"/>
      <c r="DOC6" s="79"/>
      <c r="DOD6" s="79"/>
      <c r="DOE6" s="79"/>
      <c r="DOF6" s="79"/>
      <c r="DOG6" s="79"/>
      <c r="DOH6" s="79"/>
      <c r="DOI6" s="79"/>
      <c r="DOJ6" s="79"/>
      <c r="DOK6" s="79"/>
      <c r="DOL6" s="79"/>
      <c r="DOM6" s="79"/>
      <c r="DON6" s="79"/>
      <c r="DOO6" s="79"/>
      <c r="DOP6" s="79"/>
      <c r="DOQ6" s="79"/>
      <c r="DOR6" s="79"/>
      <c r="DOS6" s="79"/>
      <c r="DOT6" s="79"/>
      <c r="DOU6" s="79"/>
      <c r="DOV6" s="79"/>
      <c r="DOW6" s="79"/>
      <c r="DOX6" s="79"/>
      <c r="DOY6" s="79"/>
      <c r="DOZ6" s="79"/>
      <c r="DPA6" s="79"/>
      <c r="DPB6" s="79"/>
      <c r="DPC6" s="79"/>
      <c r="DPD6" s="79"/>
      <c r="DPE6" s="79"/>
      <c r="DPF6" s="79"/>
      <c r="DPG6" s="79"/>
      <c r="DPH6" s="79"/>
      <c r="DPI6" s="79"/>
      <c r="DPJ6" s="79"/>
      <c r="DPK6" s="79"/>
      <c r="DPL6" s="79"/>
      <c r="DPM6" s="79"/>
      <c r="DPN6" s="79"/>
      <c r="DPO6" s="79"/>
      <c r="DPP6" s="79"/>
      <c r="DPQ6" s="79"/>
      <c r="DPR6" s="79"/>
      <c r="DPS6" s="79"/>
      <c r="DPT6" s="79"/>
      <c r="DPU6" s="79"/>
      <c r="DPV6" s="79"/>
      <c r="DPW6" s="79"/>
      <c r="DPX6" s="79"/>
      <c r="DPY6" s="79"/>
      <c r="DPZ6" s="79"/>
      <c r="DQA6" s="79"/>
      <c r="DQB6" s="79"/>
      <c r="DQC6" s="79"/>
      <c r="DQD6" s="79"/>
      <c r="DQE6" s="79"/>
      <c r="DQF6" s="79"/>
      <c r="DQG6" s="79"/>
      <c r="DQH6" s="79"/>
      <c r="DQI6" s="79"/>
      <c r="DQJ6" s="79"/>
      <c r="DQK6" s="79"/>
      <c r="DQL6" s="79"/>
      <c r="DQM6" s="79"/>
      <c r="DQN6" s="79"/>
      <c r="DQO6" s="79"/>
      <c r="DQP6" s="79"/>
      <c r="DQQ6" s="79"/>
      <c r="DQR6" s="79"/>
      <c r="DQS6" s="79"/>
      <c r="DQT6" s="79"/>
      <c r="DQU6" s="79"/>
      <c r="DQV6" s="79"/>
      <c r="DQW6" s="79"/>
      <c r="DQX6" s="79"/>
      <c r="DQY6" s="79"/>
      <c r="DQZ6" s="79"/>
      <c r="DRA6" s="79"/>
      <c r="DRB6" s="79"/>
      <c r="DRC6" s="79"/>
      <c r="DRD6" s="79"/>
      <c r="DRE6" s="79"/>
      <c r="DRF6" s="79"/>
      <c r="DRG6" s="79"/>
      <c r="DRH6" s="79"/>
      <c r="DRI6" s="79"/>
      <c r="DRJ6" s="79"/>
      <c r="DRK6" s="79"/>
      <c r="DRL6" s="79"/>
      <c r="DRM6" s="79"/>
      <c r="DRN6" s="79"/>
      <c r="DRO6" s="79"/>
      <c r="DRP6" s="79"/>
      <c r="DRQ6" s="79"/>
      <c r="DRR6" s="79"/>
      <c r="DRS6" s="79"/>
      <c r="DRT6" s="79"/>
      <c r="DRU6" s="79"/>
      <c r="DRV6" s="79"/>
      <c r="DRW6" s="79"/>
      <c r="DRX6" s="79"/>
      <c r="DRY6" s="79"/>
      <c r="DRZ6" s="79"/>
      <c r="DSA6" s="79"/>
      <c r="DSB6" s="79"/>
      <c r="DSC6" s="79"/>
      <c r="DSD6" s="79"/>
      <c r="DSE6" s="79"/>
      <c r="DSF6" s="79"/>
      <c r="DSG6" s="79"/>
      <c r="DSH6" s="79"/>
      <c r="DSI6" s="79"/>
      <c r="DSJ6" s="79"/>
      <c r="DSK6" s="79"/>
      <c r="DSL6" s="79"/>
      <c r="DSM6" s="79"/>
      <c r="DSN6" s="79"/>
      <c r="DSO6" s="79"/>
      <c r="DSP6" s="79"/>
      <c r="DSQ6" s="79"/>
      <c r="DSR6" s="79"/>
      <c r="DSS6" s="79"/>
      <c r="DST6" s="79"/>
      <c r="DSU6" s="79"/>
      <c r="DSV6" s="79"/>
      <c r="DSW6" s="79"/>
      <c r="DSX6" s="79"/>
      <c r="DSY6" s="79"/>
      <c r="DSZ6" s="79"/>
      <c r="DTA6" s="79"/>
      <c r="DTB6" s="79"/>
      <c r="DTC6" s="79"/>
      <c r="DTD6" s="79"/>
      <c r="DTE6" s="79"/>
      <c r="DTF6" s="79"/>
      <c r="DTG6" s="79"/>
      <c r="DTH6" s="79"/>
      <c r="DTI6" s="79"/>
      <c r="DTJ6" s="79"/>
      <c r="DTK6" s="79"/>
      <c r="DTL6" s="79"/>
      <c r="DTM6" s="79"/>
      <c r="DTN6" s="79"/>
      <c r="DTO6" s="79"/>
      <c r="DTP6" s="79"/>
      <c r="DTQ6" s="79"/>
      <c r="DTR6" s="79"/>
      <c r="DTS6" s="79"/>
      <c r="DTT6" s="79"/>
      <c r="DTU6" s="79"/>
      <c r="DTV6" s="79"/>
      <c r="DTW6" s="79"/>
      <c r="DTX6" s="79"/>
      <c r="DTY6" s="79"/>
      <c r="DTZ6" s="79"/>
      <c r="DUA6" s="79"/>
      <c r="DUB6" s="79"/>
      <c r="DUC6" s="79"/>
      <c r="DUD6" s="79"/>
      <c r="DUE6" s="79"/>
      <c r="DUF6" s="79"/>
      <c r="DUG6" s="79"/>
      <c r="DUH6" s="79"/>
      <c r="DUI6" s="79"/>
      <c r="DUJ6" s="79"/>
      <c r="DUK6" s="79"/>
      <c r="DUL6" s="79"/>
      <c r="DUM6" s="79"/>
      <c r="DUN6" s="79"/>
      <c r="DUO6" s="79"/>
      <c r="DUP6" s="79"/>
      <c r="DUQ6" s="79"/>
      <c r="DUR6" s="79"/>
      <c r="DUS6" s="79"/>
      <c r="DUT6" s="79"/>
      <c r="DUU6" s="79"/>
      <c r="DUV6" s="79"/>
      <c r="DUW6" s="79"/>
      <c r="DUX6" s="79"/>
      <c r="DUY6" s="79"/>
      <c r="DUZ6" s="79"/>
      <c r="DVA6" s="79"/>
      <c r="DVB6" s="79"/>
      <c r="DVC6" s="79"/>
      <c r="DVD6" s="79"/>
      <c r="DVE6" s="79"/>
      <c r="DVF6" s="79"/>
      <c r="DVG6" s="79"/>
      <c r="DVH6" s="79"/>
      <c r="DVI6" s="79"/>
      <c r="DVJ6" s="79"/>
      <c r="DVK6" s="79"/>
      <c r="DVL6" s="79"/>
      <c r="DVM6" s="79"/>
      <c r="DVN6" s="79"/>
      <c r="DVO6" s="79"/>
      <c r="DVP6" s="79"/>
      <c r="DVQ6" s="79"/>
      <c r="DVR6" s="79"/>
      <c r="DVS6" s="79"/>
      <c r="DVT6" s="79"/>
      <c r="DVU6" s="79"/>
      <c r="DVV6" s="79"/>
      <c r="DVW6" s="79"/>
      <c r="DVX6" s="79"/>
      <c r="DVY6" s="79"/>
      <c r="DVZ6" s="79"/>
      <c r="DWA6" s="79"/>
      <c r="DWB6" s="79"/>
      <c r="DWC6" s="79"/>
      <c r="DWD6" s="79"/>
      <c r="DWE6" s="79"/>
      <c r="DWF6" s="79"/>
      <c r="DWG6" s="79"/>
      <c r="DWH6" s="79"/>
      <c r="DWI6" s="79"/>
      <c r="DWJ6" s="79"/>
      <c r="DWK6" s="79"/>
      <c r="DWL6" s="79"/>
      <c r="DWM6" s="79"/>
      <c r="DWN6" s="79"/>
      <c r="DWO6" s="79"/>
      <c r="DWP6" s="79"/>
      <c r="DWQ6" s="79"/>
      <c r="DWR6" s="79"/>
      <c r="DWS6" s="79"/>
      <c r="DWT6" s="79"/>
      <c r="DWU6" s="79"/>
      <c r="DWV6" s="79"/>
      <c r="DWW6" s="79"/>
      <c r="DWX6" s="79"/>
      <c r="DWY6" s="79"/>
      <c r="DWZ6" s="79"/>
      <c r="DXA6" s="79"/>
      <c r="DXB6" s="79"/>
      <c r="DXC6" s="79"/>
      <c r="DXD6" s="79"/>
      <c r="DXE6" s="79"/>
      <c r="DXF6" s="79"/>
      <c r="DXG6" s="79"/>
      <c r="DXH6" s="79"/>
      <c r="DXI6" s="79"/>
      <c r="DXJ6" s="79"/>
      <c r="DXK6" s="79"/>
      <c r="DXL6" s="79"/>
      <c r="DXM6" s="79"/>
      <c r="DXN6" s="79"/>
      <c r="DXO6" s="79"/>
      <c r="DXP6" s="79"/>
      <c r="DXQ6" s="79"/>
      <c r="DXR6" s="79"/>
      <c r="DXS6" s="79"/>
      <c r="DXT6" s="79"/>
      <c r="DXU6" s="79"/>
      <c r="DXV6" s="79"/>
      <c r="DXW6" s="79"/>
      <c r="DXX6" s="79"/>
      <c r="DXY6" s="79"/>
      <c r="DXZ6" s="79"/>
      <c r="DYA6" s="79"/>
      <c r="DYB6" s="79"/>
      <c r="DYC6" s="79"/>
      <c r="DYD6" s="79"/>
      <c r="DYE6" s="79"/>
      <c r="DYF6" s="79"/>
      <c r="DYG6" s="79"/>
      <c r="DYH6" s="79"/>
      <c r="DYI6" s="79"/>
      <c r="DYJ6" s="79"/>
      <c r="DYK6" s="79"/>
      <c r="DYL6" s="79"/>
      <c r="DYM6" s="79"/>
      <c r="DYN6" s="79"/>
      <c r="DYO6" s="79"/>
      <c r="DYP6" s="79"/>
      <c r="DYQ6" s="79"/>
      <c r="DYR6" s="79"/>
      <c r="DYS6" s="79"/>
      <c r="DYT6" s="79"/>
      <c r="DYU6" s="79"/>
      <c r="DYV6" s="79"/>
      <c r="DYW6" s="79"/>
      <c r="DYX6" s="79"/>
      <c r="DYY6" s="79"/>
      <c r="DYZ6" s="79"/>
      <c r="DZA6" s="79"/>
      <c r="DZB6" s="79"/>
      <c r="DZC6" s="79"/>
      <c r="DZD6" s="79"/>
      <c r="DZE6" s="79"/>
      <c r="DZF6" s="79"/>
      <c r="DZG6" s="79"/>
      <c r="DZH6" s="79"/>
      <c r="DZI6" s="79"/>
      <c r="DZJ6" s="79"/>
      <c r="DZK6" s="79"/>
      <c r="DZL6" s="79"/>
      <c r="DZM6" s="79"/>
      <c r="DZN6" s="79"/>
      <c r="DZO6" s="79"/>
      <c r="DZP6" s="79"/>
      <c r="DZQ6" s="79"/>
      <c r="DZR6" s="79"/>
      <c r="DZS6" s="79"/>
      <c r="DZT6" s="79"/>
      <c r="DZU6" s="79"/>
      <c r="DZV6" s="79"/>
      <c r="DZW6" s="79"/>
      <c r="DZX6" s="79"/>
      <c r="DZY6" s="79"/>
      <c r="DZZ6" s="79"/>
      <c r="EAA6" s="79"/>
      <c r="EAB6" s="79"/>
      <c r="EAC6" s="79"/>
      <c r="EAD6" s="79"/>
      <c r="EAE6" s="79"/>
      <c r="EAF6" s="79"/>
      <c r="EAG6" s="79"/>
      <c r="EAH6" s="79"/>
      <c r="EAI6" s="79"/>
      <c r="EAJ6" s="79"/>
      <c r="EAK6" s="79"/>
      <c r="EAL6" s="79"/>
      <c r="EAM6" s="79"/>
      <c r="EAN6" s="79"/>
      <c r="EAO6" s="79"/>
      <c r="EAP6" s="79"/>
      <c r="EAQ6" s="79"/>
      <c r="EAR6" s="79"/>
      <c r="EAS6" s="79"/>
      <c r="EAT6" s="79"/>
      <c r="EAU6" s="79"/>
      <c r="EAV6" s="79"/>
      <c r="EAW6" s="79"/>
      <c r="EAX6" s="79"/>
      <c r="EAY6" s="79"/>
      <c r="EAZ6" s="79"/>
      <c r="EBA6" s="79"/>
      <c r="EBB6" s="79"/>
      <c r="EBC6" s="79"/>
      <c r="EBD6" s="79"/>
      <c r="EBE6" s="79"/>
      <c r="EBF6" s="79"/>
      <c r="EBG6" s="79"/>
      <c r="EBH6" s="79"/>
      <c r="EBI6" s="79"/>
      <c r="EBJ6" s="79"/>
      <c r="EBK6" s="79"/>
      <c r="EBL6" s="79"/>
      <c r="EBM6" s="79"/>
      <c r="EBN6" s="79"/>
      <c r="EBO6" s="79"/>
      <c r="EBP6" s="79"/>
      <c r="EBQ6" s="79"/>
      <c r="EBR6" s="79"/>
      <c r="EBS6" s="79"/>
      <c r="EBT6" s="79"/>
      <c r="EBU6" s="79"/>
      <c r="EBV6" s="79"/>
      <c r="EBW6" s="79"/>
      <c r="EBX6" s="79"/>
      <c r="EBY6" s="79"/>
      <c r="EBZ6" s="79"/>
      <c r="ECA6" s="79"/>
      <c r="ECB6" s="79"/>
      <c r="ECC6" s="79"/>
      <c r="ECD6" s="79"/>
      <c r="ECE6" s="79"/>
      <c r="ECF6" s="79"/>
      <c r="ECG6" s="79"/>
      <c r="ECH6" s="79"/>
      <c r="ECI6" s="79"/>
      <c r="ECJ6" s="79"/>
      <c r="ECK6" s="79"/>
      <c r="ECL6" s="79"/>
      <c r="ECM6" s="79"/>
      <c r="ECN6" s="79"/>
      <c r="ECO6" s="79"/>
      <c r="ECP6" s="79"/>
      <c r="ECQ6" s="79"/>
      <c r="ECR6" s="79"/>
      <c r="ECS6" s="79"/>
      <c r="ECT6" s="79"/>
      <c r="ECU6" s="79"/>
      <c r="ECV6" s="79"/>
      <c r="ECW6" s="79"/>
      <c r="ECX6" s="79"/>
      <c r="ECY6" s="79"/>
      <c r="ECZ6" s="79"/>
      <c r="EDA6" s="79"/>
      <c r="EDB6" s="79"/>
      <c r="EDC6" s="79"/>
      <c r="EDD6" s="79"/>
      <c r="EDE6" s="79"/>
      <c r="EDF6" s="79"/>
      <c r="EDG6" s="79"/>
      <c r="EDH6" s="79"/>
      <c r="EDI6" s="79"/>
      <c r="EDJ6" s="79"/>
      <c r="EDK6" s="79"/>
      <c r="EDL6" s="79"/>
      <c r="EDM6" s="79"/>
      <c r="EDN6" s="79"/>
      <c r="EDO6" s="79"/>
      <c r="EDP6" s="79"/>
      <c r="EDQ6" s="79"/>
      <c r="EDR6" s="79"/>
      <c r="EDS6" s="79"/>
      <c r="EDT6" s="79"/>
      <c r="EDU6" s="79"/>
      <c r="EDV6" s="79"/>
      <c r="EDW6" s="79"/>
      <c r="EDX6" s="79"/>
      <c r="EDY6" s="79"/>
      <c r="EDZ6" s="79"/>
      <c r="EEA6" s="79"/>
      <c r="EEB6" s="79"/>
      <c r="EEC6" s="79"/>
      <c r="EED6" s="79"/>
      <c r="EEE6" s="79"/>
      <c r="EEF6" s="79"/>
      <c r="EEG6" s="79"/>
      <c r="EEH6" s="79"/>
      <c r="EEI6" s="79"/>
      <c r="EEJ6" s="79"/>
      <c r="EEK6" s="79"/>
      <c r="EEL6" s="79"/>
      <c r="EEM6" s="79"/>
      <c r="EEN6" s="79"/>
      <c r="EEO6" s="79"/>
      <c r="EEP6" s="79"/>
      <c r="EEQ6" s="79"/>
      <c r="EER6" s="79"/>
      <c r="EES6" s="79"/>
      <c r="EET6" s="79"/>
      <c r="EEU6" s="79"/>
      <c r="EEV6" s="79"/>
      <c r="EEW6" s="79"/>
      <c r="EEX6" s="79"/>
      <c r="EEY6" s="79"/>
      <c r="EEZ6" s="79"/>
      <c r="EFA6" s="79"/>
      <c r="EFB6" s="79"/>
      <c r="EFC6" s="79"/>
      <c r="EFD6" s="79"/>
      <c r="EFE6" s="79"/>
      <c r="EFF6" s="79"/>
      <c r="EFG6" s="79"/>
      <c r="EFH6" s="79"/>
      <c r="EFI6" s="79"/>
      <c r="EFJ6" s="79"/>
      <c r="EFK6" s="79"/>
      <c r="EFL6" s="79"/>
      <c r="EFM6" s="79"/>
      <c r="EFN6" s="79"/>
      <c r="EFO6" s="79"/>
      <c r="EFP6" s="79"/>
      <c r="EFQ6" s="79"/>
      <c r="EFR6" s="79"/>
      <c r="EFS6" s="79"/>
      <c r="EFT6" s="79"/>
      <c r="EFU6" s="79"/>
      <c r="EFV6" s="79"/>
      <c r="EFW6" s="79"/>
      <c r="EFX6" s="79"/>
      <c r="EFY6" s="79"/>
      <c r="EFZ6" s="79"/>
      <c r="EGA6" s="79"/>
      <c r="EGB6" s="79"/>
      <c r="EGC6" s="79"/>
      <c r="EGD6" s="79"/>
      <c r="EGE6" s="79"/>
      <c r="EGF6" s="79"/>
      <c r="EGG6" s="79"/>
      <c r="EGH6" s="79"/>
      <c r="EGI6" s="79"/>
      <c r="EGJ6" s="79"/>
      <c r="EGK6" s="79"/>
      <c r="EGL6" s="79"/>
      <c r="EGM6" s="79"/>
      <c r="EGN6" s="79"/>
      <c r="EGO6" s="79"/>
      <c r="EGP6" s="79"/>
      <c r="EGQ6" s="79"/>
      <c r="EGR6" s="79"/>
      <c r="EGS6" s="79"/>
      <c r="EGT6" s="79"/>
      <c r="EGU6" s="79"/>
      <c r="EGV6" s="79"/>
      <c r="EGW6" s="79"/>
      <c r="EGX6" s="79"/>
      <c r="EGY6" s="79"/>
      <c r="EGZ6" s="79"/>
      <c r="EHA6" s="79"/>
      <c r="EHB6" s="79"/>
      <c r="EHC6" s="79"/>
      <c r="EHD6" s="79"/>
      <c r="EHE6" s="79"/>
      <c r="EHF6" s="79"/>
      <c r="EHG6" s="79"/>
      <c r="EHH6" s="79"/>
      <c r="EHI6" s="79"/>
      <c r="EHJ6" s="79"/>
      <c r="EHK6" s="79"/>
      <c r="EHL6" s="79"/>
      <c r="EHM6" s="79"/>
      <c r="EHN6" s="79"/>
      <c r="EHO6" s="79"/>
      <c r="EHP6" s="79"/>
      <c r="EHQ6" s="79"/>
      <c r="EHR6" s="79"/>
      <c r="EHS6" s="79"/>
      <c r="EHT6" s="79"/>
      <c r="EHU6" s="79"/>
      <c r="EHV6" s="79"/>
      <c r="EHW6" s="79"/>
      <c r="EHX6" s="79"/>
      <c r="EHY6" s="79"/>
      <c r="EHZ6" s="79"/>
      <c r="EIA6" s="79"/>
      <c r="EIB6" s="79"/>
      <c r="EIC6" s="79"/>
      <c r="EID6" s="79"/>
      <c r="EIE6" s="79"/>
      <c r="EIF6" s="79"/>
      <c r="EIG6" s="79"/>
      <c r="EIH6" s="79"/>
      <c r="EII6" s="79"/>
      <c r="EIJ6" s="79"/>
      <c r="EIK6" s="79"/>
      <c r="EIL6" s="79"/>
      <c r="EIM6" s="79"/>
      <c r="EIN6" s="79"/>
      <c r="EIO6" s="79"/>
      <c r="EIP6" s="79"/>
      <c r="EIQ6" s="79"/>
      <c r="EIR6" s="79"/>
      <c r="EIS6" s="79"/>
      <c r="EIT6" s="79"/>
      <c r="EIU6" s="79"/>
      <c r="EIV6" s="79"/>
      <c r="EIW6" s="79"/>
      <c r="EIX6" s="79"/>
      <c r="EIY6" s="79"/>
      <c r="EIZ6" s="79"/>
      <c r="EJA6" s="79"/>
      <c r="EJB6" s="79"/>
      <c r="EJC6" s="79"/>
      <c r="EJD6" s="79"/>
      <c r="EJE6" s="79"/>
      <c r="EJF6" s="79"/>
      <c r="EJG6" s="79"/>
      <c r="EJH6" s="79"/>
      <c r="EJI6" s="79"/>
      <c r="EJJ6" s="79"/>
      <c r="EJK6" s="79"/>
      <c r="EJL6" s="79"/>
      <c r="EJM6" s="79"/>
      <c r="EJN6" s="79"/>
      <c r="EJO6" s="79"/>
      <c r="EJP6" s="79"/>
      <c r="EJQ6" s="79"/>
      <c r="EJR6" s="79"/>
      <c r="EJS6" s="79"/>
      <c r="EJT6" s="79"/>
      <c r="EJU6" s="79"/>
      <c r="EJV6" s="79"/>
      <c r="EJW6" s="79"/>
      <c r="EJX6" s="79"/>
      <c r="EJY6" s="79"/>
      <c r="EJZ6" s="79"/>
      <c r="EKA6" s="79"/>
      <c r="EKB6" s="79"/>
      <c r="EKC6" s="79"/>
      <c r="EKD6" s="79"/>
      <c r="EKE6" s="79"/>
      <c r="EKF6" s="79"/>
      <c r="EKG6" s="79"/>
      <c r="EKH6" s="79"/>
      <c r="EKI6" s="79"/>
      <c r="EKJ6" s="79"/>
      <c r="EKK6" s="79"/>
      <c r="EKL6" s="79"/>
      <c r="EKM6" s="79"/>
      <c r="EKN6" s="79"/>
      <c r="EKO6" s="79"/>
      <c r="EKP6" s="79"/>
      <c r="EKQ6" s="79"/>
      <c r="EKR6" s="79"/>
      <c r="EKS6" s="79"/>
      <c r="EKT6" s="79"/>
      <c r="EKU6" s="79"/>
      <c r="EKV6" s="79"/>
      <c r="EKW6" s="79"/>
      <c r="EKX6" s="79"/>
      <c r="EKY6" s="79"/>
      <c r="EKZ6" s="79"/>
      <c r="ELA6" s="79"/>
      <c r="ELB6" s="79"/>
      <c r="ELC6" s="79"/>
      <c r="ELD6" s="79"/>
      <c r="ELE6" s="79"/>
      <c r="ELF6" s="79"/>
      <c r="ELG6" s="79"/>
      <c r="ELH6" s="79"/>
      <c r="ELI6" s="79"/>
      <c r="ELJ6" s="79"/>
      <c r="ELK6" s="79"/>
      <c r="ELL6" s="79"/>
      <c r="ELM6" s="79"/>
      <c r="ELN6" s="79"/>
      <c r="ELO6" s="79"/>
      <c r="ELP6" s="79"/>
      <c r="ELQ6" s="79"/>
      <c r="ELR6" s="79"/>
      <c r="ELS6" s="79"/>
      <c r="ELT6" s="79"/>
      <c r="ELU6" s="79"/>
      <c r="ELV6" s="79"/>
      <c r="ELW6" s="79"/>
      <c r="ELX6" s="79"/>
      <c r="ELY6" s="79"/>
      <c r="ELZ6" s="79"/>
      <c r="EMA6" s="79"/>
      <c r="EMB6" s="79"/>
      <c r="EMC6" s="79"/>
      <c r="EMD6" s="79"/>
      <c r="EME6" s="79"/>
      <c r="EMF6" s="79"/>
      <c r="EMG6" s="79"/>
      <c r="EMH6" s="79"/>
      <c r="EMI6" s="79"/>
      <c r="EMJ6" s="79"/>
      <c r="EMK6" s="79"/>
      <c r="EML6" s="79"/>
      <c r="EMM6" s="79"/>
      <c r="EMN6" s="79"/>
      <c r="EMO6" s="79"/>
      <c r="EMP6" s="79"/>
      <c r="EMQ6" s="79"/>
      <c r="EMR6" s="79"/>
      <c r="EMS6" s="79"/>
      <c r="EMT6" s="79"/>
      <c r="EMU6" s="79"/>
      <c r="EMV6" s="79"/>
      <c r="EMW6" s="79"/>
      <c r="EMX6" s="79"/>
      <c r="EMY6" s="79"/>
      <c r="EMZ6" s="79"/>
      <c r="ENA6" s="79"/>
      <c r="ENB6" s="79"/>
      <c r="ENC6" s="79"/>
      <c r="END6" s="79"/>
      <c r="ENE6" s="79"/>
      <c r="ENF6" s="79"/>
      <c r="ENG6" s="79"/>
      <c r="ENH6" s="79"/>
      <c r="ENI6" s="79"/>
      <c r="ENJ6" s="79"/>
      <c r="ENK6" s="79"/>
      <c r="ENL6" s="79"/>
      <c r="ENM6" s="79"/>
      <c r="ENN6" s="79"/>
      <c r="ENO6" s="79"/>
      <c r="ENP6" s="79"/>
      <c r="ENQ6" s="79"/>
      <c r="ENR6" s="79"/>
      <c r="ENS6" s="79"/>
      <c r="ENT6" s="79"/>
      <c r="ENU6" s="79"/>
      <c r="ENV6" s="79"/>
      <c r="ENW6" s="79"/>
      <c r="ENX6" s="79"/>
      <c r="ENY6" s="79"/>
      <c r="ENZ6" s="79"/>
      <c r="EOA6" s="79"/>
      <c r="EOB6" s="79"/>
      <c r="EOC6" s="79"/>
      <c r="EOD6" s="79"/>
      <c r="EOE6" s="79"/>
      <c r="EOF6" s="79"/>
      <c r="EOG6" s="79"/>
      <c r="EOH6" s="79"/>
      <c r="EOI6" s="79"/>
      <c r="EOJ6" s="79"/>
      <c r="EOK6" s="79"/>
      <c r="EOL6" s="79"/>
      <c r="EOM6" s="79"/>
      <c r="EON6" s="79"/>
      <c r="EOO6" s="79"/>
      <c r="EOP6" s="79"/>
      <c r="EOQ6" s="79"/>
      <c r="EOR6" s="79"/>
      <c r="EOS6" s="79"/>
      <c r="EOT6" s="79"/>
      <c r="EOU6" s="79"/>
      <c r="EOV6" s="79"/>
      <c r="EOW6" s="79"/>
      <c r="EOX6" s="79"/>
      <c r="EOY6" s="79"/>
      <c r="EOZ6" s="79"/>
      <c r="EPA6" s="79"/>
      <c r="EPB6" s="79"/>
      <c r="EPC6" s="79"/>
      <c r="EPD6" s="79"/>
      <c r="EPE6" s="79"/>
      <c r="EPF6" s="79"/>
      <c r="EPG6" s="79"/>
      <c r="EPH6" s="79"/>
      <c r="EPI6" s="79"/>
      <c r="EPJ6" s="79"/>
      <c r="EPK6" s="79"/>
      <c r="EPL6" s="79"/>
      <c r="EPM6" s="79"/>
      <c r="EPN6" s="79"/>
      <c r="EPO6" s="79"/>
      <c r="EPP6" s="79"/>
      <c r="EPQ6" s="79"/>
      <c r="EPR6" s="79"/>
      <c r="EPS6" s="79"/>
      <c r="EPT6" s="79"/>
      <c r="EPU6" s="79"/>
      <c r="EPV6" s="79"/>
      <c r="EPW6" s="79"/>
      <c r="EPX6" s="79"/>
      <c r="EPY6" s="79"/>
      <c r="EPZ6" s="79"/>
      <c r="EQA6" s="79"/>
      <c r="EQB6" s="79"/>
      <c r="EQC6" s="79"/>
      <c r="EQD6" s="79"/>
      <c r="EQE6" s="79"/>
      <c r="EQF6" s="79"/>
      <c r="EQG6" s="79"/>
      <c r="EQH6" s="79"/>
      <c r="EQI6" s="79"/>
      <c r="EQJ6" s="79"/>
      <c r="EQK6" s="79"/>
      <c r="EQL6" s="79"/>
      <c r="EQM6" s="79"/>
      <c r="EQN6" s="79"/>
      <c r="EQO6" s="79"/>
      <c r="EQP6" s="79"/>
      <c r="EQQ6" s="79"/>
      <c r="EQR6" s="79"/>
      <c r="EQS6" s="79"/>
      <c r="EQT6" s="79"/>
      <c r="EQU6" s="79"/>
      <c r="EQV6" s="79"/>
      <c r="EQW6" s="79"/>
      <c r="EQX6" s="79"/>
      <c r="EQY6" s="79"/>
      <c r="EQZ6" s="79"/>
      <c r="ERA6" s="79"/>
      <c r="ERB6" s="79"/>
      <c r="ERC6" s="79"/>
      <c r="ERD6" s="79"/>
      <c r="ERE6" s="79"/>
      <c r="ERF6" s="79"/>
      <c r="ERG6" s="79"/>
      <c r="ERH6" s="79"/>
      <c r="ERI6" s="79"/>
      <c r="ERJ6" s="79"/>
      <c r="ERK6" s="79"/>
      <c r="ERL6" s="79"/>
      <c r="ERM6" s="79"/>
      <c r="ERN6" s="79"/>
      <c r="ERO6" s="79"/>
      <c r="ERP6" s="79"/>
      <c r="ERQ6" s="79"/>
      <c r="ERR6" s="79"/>
      <c r="ERS6" s="79"/>
      <c r="ERT6" s="79"/>
      <c r="ERU6" s="79"/>
      <c r="ERV6" s="79"/>
      <c r="ERW6" s="79"/>
      <c r="ERX6" s="79"/>
      <c r="ERY6" s="79"/>
      <c r="ERZ6" s="79"/>
      <c r="ESA6" s="79"/>
      <c r="ESB6" s="79"/>
      <c r="ESC6" s="79"/>
      <c r="ESD6" s="79"/>
      <c r="ESE6" s="79"/>
      <c r="ESF6" s="79"/>
      <c r="ESG6" s="79"/>
      <c r="ESH6" s="79"/>
      <c r="ESI6" s="79"/>
      <c r="ESJ6" s="79"/>
      <c r="ESK6" s="79"/>
      <c r="ESL6" s="79"/>
      <c r="ESM6" s="79"/>
      <c r="ESN6" s="79"/>
      <c r="ESO6" s="79"/>
      <c r="ESP6" s="79"/>
      <c r="ESQ6" s="79"/>
      <c r="ESR6" s="79"/>
      <c r="ESS6" s="79"/>
      <c r="EST6" s="79"/>
      <c r="ESU6" s="79"/>
      <c r="ESV6" s="79"/>
      <c r="ESW6" s="79"/>
      <c r="ESX6" s="79"/>
      <c r="ESY6" s="79"/>
      <c r="ESZ6" s="79"/>
      <c r="ETA6" s="79"/>
      <c r="ETB6" s="79"/>
      <c r="ETC6" s="79"/>
      <c r="ETD6" s="79"/>
      <c r="ETE6" s="79"/>
      <c r="ETF6" s="79"/>
      <c r="ETG6" s="79"/>
      <c r="ETH6" s="79"/>
      <c r="ETI6" s="79"/>
      <c r="ETJ6" s="79"/>
      <c r="ETK6" s="79"/>
      <c r="ETL6" s="79"/>
      <c r="ETM6" s="79"/>
      <c r="ETN6" s="79"/>
      <c r="ETO6" s="79"/>
      <c r="ETP6" s="79"/>
      <c r="ETQ6" s="79"/>
      <c r="ETR6" s="79"/>
      <c r="ETS6" s="79"/>
      <c r="ETT6" s="79"/>
      <c r="ETU6" s="79"/>
      <c r="ETV6" s="79"/>
      <c r="ETW6" s="79"/>
      <c r="ETX6" s="79"/>
      <c r="ETY6" s="79"/>
      <c r="ETZ6" s="79"/>
      <c r="EUA6" s="79"/>
      <c r="EUB6" s="79"/>
      <c r="EUC6" s="79"/>
      <c r="EUD6" s="79"/>
      <c r="EUE6" s="79"/>
      <c r="EUF6" s="79"/>
      <c r="EUG6" s="79"/>
      <c r="EUH6" s="79"/>
      <c r="EUI6" s="79"/>
      <c r="EUJ6" s="79"/>
      <c r="EUK6" s="79"/>
      <c r="EUL6" s="79"/>
      <c r="EUM6" s="79"/>
      <c r="EUN6" s="79"/>
      <c r="EUO6" s="79"/>
      <c r="EUP6" s="79"/>
      <c r="EUQ6" s="79"/>
      <c r="EUR6" s="79"/>
      <c r="EUS6" s="79"/>
      <c r="EUT6" s="79"/>
      <c r="EUU6" s="79"/>
      <c r="EUV6" s="79"/>
      <c r="EUW6" s="79"/>
      <c r="EUX6" s="79"/>
      <c r="EUY6" s="79"/>
      <c r="EUZ6" s="79"/>
      <c r="EVA6" s="79"/>
      <c r="EVB6" s="79"/>
      <c r="EVC6" s="79"/>
      <c r="EVD6" s="79"/>
      <c r="EVE6" s="79"/>
      <c r="EVF6" s="79"/>
      <c r="EVG6" s="79"/>
      <c r="EVH6" s="79"/>
      <c r="EVI6" s="79"/>
      <c r="EVJ6" s="79"/>
      <c r="EVK6" s="79"/>
      <c r="EVL6" s="79"/>
      <c r="EVM6" s="79"/>
      <c r="EVN6" s="79"/>
      <c r="EVO6" s="79"/>
      <c r="EVP6" s="79"/>
      <c r="EVQ6" s="79"/>
      <c r="EVR6" s="79"/>
      <c r="EVS6" s="79"/>
      <c r="EVT6" s="79"/>
      <c r="EVU6" s="79"/>
      <c r="EVV6" s="79"/>
      <c r="EVW6" s="79"/>
      <c r="EVX6" s="79"/>
      <c r="EVY6" s="79"/>
      <c r="EVZ6" s="79"/>
      <c r="EWA6" s="79"/>
      <c r="EWB6" s="79"/>
      <c r="EWC6" s="79"/>
      <c r="EWD6" s="79"/>
      <c r="EWE6" s="79"/>
      <c r="EWF6" s="79"/>
      <c r="EWG6" s="79"/>
      <c r="EWH6" s="79"/>
      <c r="EWI6" s="79"/>
      <c r="EWJ6" s="79"/>
      <c r="EWK6" s="79"/>
      <c r="EWL6" s="79"/>
      <c r="EWM6" s="79"/>
      <c r="EWN6" s="79"/>
      <c r="EWO6" s="79"/>
      <c r="EWP6" s="79"/>
      <c r="EWQ6" s="79"/>
      <c r="EWR6" s="79"/>
      <c r="EWS6" s="79"/>
      <c r="EWT6" s="79"/>
      <c r="EWU6" s="79"/>
      <c r="EWV6" s="79"/>
      <c r="EWW6" s="79"/>
      <c r="EWX6" s="79"/>
      <c r="EWY6" s="79"/>
      <c r="EWZ6" s="79"/>
      <c r="EXA6" s="79"/>
      <c r="EXB6" s="79"/>
      <c r="EXC6" s="79"/>
      <c r="EXD6" s="79"/>
      <c r="EXE6" s="79"/>
      <c r="EXF6" s="79"/>
      <c r="EXG6" s="79"/>
      <c r="EXH6" s="79"/>
      <c r="EXI6" s="79"/>
      <c r="EXJ6" s="79"/>
      <c r="EXK6" s="79"/>
      <c r="EXL6" s="79"/>
      <c r="EXM6" s="79"/>
      <c r="EXN6" s="79"/>
      <c r="EXO6" s="79"/>
      <c r="EXP6" s="79"/>
      <c r="EXQ6" s="79"/>
      <c r="EXR6" s="79"/>
      <c r="EXS6" s="79"/>
      <c r="EXT6" s="79"/>
      <c r="EXU6" s="79"/>
      <c r="EXV6" s="79"/>
      <c r="EXW6" s="79"/>
      <c r="EXX6" s="79"/>
      <c r="EXY6" s="79"/>
      <c r="EXZ6" s="79"/>
      <c r="EYA6" s="79"/>
      <c r="EYB6" s="79"/>
      <c r="EYC6" s="79"/>
      <c r="EYD6" s="79"/>
      <c r="EYE6" s="79"/>
      <c r="EYF6" s="79"/>
      <c r="EYG6" s="79"/>
      <c r="EYH6" s="79"/>
      <c r="EYI6" s="79"/>
      <c r="EYJ6" s="79"/>
      <c r="EYK6" s="79"/>
      <c r="EYL6" s="79"/>
      <c r="EYM6" s="79"/>
      <c r="EYN6" s="79"/>
      <c r="EYO6" s="79"/>
      <c r="EYP6" s="79"/>
      <c r="EYQ6" s="79"/>
      <c r="EYR6" s="79"/>
      <c r="EYS6" s="79"/>
      <c r="EYT6" s="79"/>
      <c r="EYU6" s="79"/>
      <c r="EYV6" s="79"/>
      <c r="EYW6" s="79"/>
      <c r="EYX6" s="79"/>
      <c r="EYY6" s="79"/>
      <c r="EYZ6" s="79"/>
      <c r="EZA6" s="79"/>
      <c r="EZB6" s="79"/>
      <c r="EZC6" s="79"/>
      <c r="EZD6" s="79"/>
      <c r="EZE6" s="79"/>
      <c r="EZF6" s="79"/>
      <c r="EZG6" s="79"/>
      <c r="EZH6" s="79"/>
      <c r="EZI6" s="79"/>
      <c r="EZJ6" s="79"/>
      <c r="EZK6" s="79"/>
      <c r="EZL6" s="79"/>
      <c r="EZM6" s="79"/>
      <c r="EZN6" s="79"/>
      <c r="EZO6" s="79"/>
      <c r="EZP6" s="79"/>
      <c r="EZQ6" s="79"/>
      <c r="EZR6" s="79"/>
      <c r="EZS6" s="79"/>
      <c r="EZT6" s="79"/>
      <c r="EZU6" s="79"/>
      <c r="EZV6" s="79"/>
      <c r="EZW6" s="79"/>
      <c r="EZX6" s="79"/>
      <c r="EZY6" s="79"/>
      <c r="EZZ6" s="79"/>
      <c r="FAA6" s="79"/>
      <c r="FAB6" s="79"/>
      <c r="FAC6" s="79"/>
      <c r="FAD6" s="79"/>
      <c r="FAE6" s="79"/>
      <c r="FAF6" s="79"/>
      <c r="FAG6" s="79"/>
      <c r="FAH6" s="79"/>
      <c r="FAI6" s="79"/>
      <c r="FAJ6" s="79"/>
      <c r="FAK6" s="79"/>
      <c r="FAL6" s="79"/>
      <c r="FAM6" s="79"/>
      <c r="FAN6" s="79"/>
      <c r="FAO6" s="79"/>
      <c r="FAP6" s="79"/>
      <c r="FAQ6" s="79"/>
      <c r="FAR6" s="79"/>
      <c r="FAS6" s="79"/>
      <c r="FAT6" s="79"/>
      <c r="FAU6" s="79"/>
      <c r="FAV6" s="79"/>
      <c r="FAW6" s="79"/>
      <c r="FAX6" s="79"/>
      <c r="FAY6" s="79"/>
      <c r="FAZ6" s="79"/>
      <c r="FBA6" s="79"/>
      <c r="FBB6" s="79"/>
      <c r="FBC6" s="79"/>
      <c r="FBD6" s="79"/>
      <c r="FBE6" s="79"/>
      <c r="FBF6" s="79"/>
      <c r="FBG6" s="79"/>
      <c r="FBH6" s="79"/>
      <c r="FBI6" s="79"/>
      <c r="FBJ6" s="79"/>
      <c r="FBK6" s="79"/>
      <c r="FBL6" s="79"/>
      <c r="FBM6" s="79"/>
      <c r="FBN6" s="79"/>
      <c r="FBO6" s="79"/>
      <c r="FBP6" s="79"/>
      <c r="FBQ6" s="79"/>
      <c r="FBR6" s="79"/>
      <c r="FBS6" s="79"/>
      <c r="FBT6" s="79"/>
      <c r="FBU6" s="79"/>
      <c r="FBV6" s="79"/>
      <c r="FBW6" s="79"/>
      <c r="FBX6" s="79"/>
      <c r="FBY6" s="79"/>
      <c r="FBZ6" s="79"/>
      <c r="FCA6" s="79"/>
      <c r="FCB6" s="79"/>
      <c r="FCC6" s="79"/>
      <c r="FCD6" s="79"/>
      <c r="FCE6" s="79"/>
      <c r="FCF6" s="79"/>
      <c r="FCG6" s="79"/>
      <c r="FCH6" s="79"/>
      <c r="FCI6" s="79"/>
      <c r="FCJ6" s="79"/>
      <c r="FCK6" s="79"/>
      <c r="FCL6" s="79"/>
      <c r="FCM6" s="79"/>
      <c r="FCN6" s="79"/>
      <c r="FCO6" s="79"/>
      <c r="FCP6" s="79"/>
      <c r="FCQ6" s="79"/>
      <c r="FCR6" s="79"/>
      <c r="FCS6" s="79"/>
      <c r="FCT6" s="79"/>
      <c r="FCU6" s="79"/>
      <c r="FCV6" s="79"/>
      <c r="FCW6" s="79"/>
      <c r="FCX6" s="79"/>
      <c r="FCY6" s="79"/>
      <c r="FCZ6" s="79"/>
      <c r="FDA6" s="79"/>
      <c r="FDB6" s="79"/>
      <c r="FDC6" s="79"/>
      <c r="FDD6" s="79"/>
      <c r="FDE6" s="79"/>
      <c r="FDF6" s="79"/>
      <c r="FDG6" s="79"/>
      <c r="FDH6" s="79"/>
      <c r="FDI6" s="79"/>
      <c r="FDJ6" s="79"/>
      <c r="FDK6" s="79"/>
      <c r="FDL6" s="79"/>
      <c r="FDM6" s="79"/>
      <c r="FDN6" s="79"/>
      <c r="FDO6" s="79"/>
      <c r="FDP6" s="79"/>
      <c r="FDQ6" s="79"/>
      <c r="FDR6" s="79"/>
      <c r="FDS6" s="79"/>
      <c r="FDT6" s="79"/>
      <c r="FDU6" s="79"/>
      <c r="FDV6" s="79"/>
      <c r="FDW6" s="79"/>
      <c r="FDX6" s="79"/>
      <c r="FDY6" s="79"/>
      <c r="FDZ6" s="79"/>
      <c r="FEA6" s="79"/>
      <c r="FEB6" s="79"/>
      <c r="FEC6" s="79"/>
      <c r="FED6" s="79"/>
      <c r="FEE6" s="79"/>
      <c r="FEF6" s="79"/>
      <c r="FEG6" s="79"/>
      <c r="FEH6" s="79"/>
      <c r="FEI6" s="79"/>
      <c r="FEJ6" s="79"/>
      <c r="FEK6" s="79"/>
      <c r="FEL6" s="79"/>
      <c r="FEM6" s="79"/>
      <c r="FEN6" s="79"/>
      <c r="FEO6" s="79"/>
      <c r="FEP6" s="79"/>
      <c r="FEQ6" s="79"/>
      <c r="FER6" s="79"/>
      <c r="FES6" s="79"/>
      <c r="FET6" s="79"/>
      <c r="FEU6" s="79"/>
      <c r="FEV6" s="79"/>
      <c r="FEW6" s="79"/>
      <c r="FEX6" s="79"/>
      <c r="FEY6" s="79"/>
      <c r="FEZ6" s="79"/>
      <c r="FFA6" s="79"/>
      <c r="FFB6" s="79"/>
      <c r="FFC6" s="79"/>
      <c r="FFD6" s="79"/>
      <c r="FFE6" s="79"/>
      <c r="FFF6" s="79"/>
      <c r="FFG6" s="79"/>
      <c r="FFH6" s="79"/>
      <c r="FFI6" s="79"/>
      <c r="FFJ6" s="79"/>
      <c r="FFK6" s="79"/>
      <c r="FFL6" s="79"/>
      <c r="FFM6" s="79"/>
      <c r="FFN6" s="79"/>
      <c r="FFO6" s="79"/>
      <c r="FFP6" s="79"/>
      <c r="FFQ6" s="79"/>
      <c r="FFR6" s="79"/>
      <c r="FFS6" s="79"/>
      <c r="FFT6" s="79"/>
      <c r="FFU6" s="79"/>
      <c r="FFV6" s="79"/>
      <c r="FFW6" s="79"/>
      <c r="FFX6" s="79"/>
      <c r="FFY6" s="79"/>
      <c r="FFZ6" s="79"/>
      <c r="FGA6" s="79"/>
      <c r="FGB6" s="79"/>
      <c r="FGC6" s="79"/>
      <c r="FGD6" s="79"/>
      <c r="FGE6" s="79"/>
      <c r="FGF6" s="79"/>
      <c r="FGG6" s="79"/>
      <c r="FGH6" s="79"/>
      <c r="FGI6" s="79"/>
      <c r="FGJ6" s="79"/>
      <c r="FGK6" s="79"/>
      <c r="FGL6" s="79"/>
      <c r="FGM6" s="79"/>
      <c r="FGN6" s="79"/>
      <c r="FGO6" s="79"/>
      <c r="FGP6" s="79"/>
      <c r="FGQ6" s="79"/>
      <c r="FGR6" s="79"/>
      <c r="FGS6" s="79"/>
      <c r="FGT6" s="79"/>
      <c r="FGU6" s="79"/>
      <c r="FGV6" s="79"/>
      <c r="FGW6" s="79"/>
      <c r="FGX6" s="79"/>
      <c r="FGY6" s="79"/>
      <c r="FGZ6" s="79"/>
      <c r="FHA6" s="79"/>
      <c r="FHB6" s="79"/>
      <c r="FHC6" s="79"/>
      <c r="FHD6" s="79"/>
      <c r="FHE6" s="79"/>
      <c r="FHF6" s="79"/>
      <c r="FHG6" s="79"/>
      <c r="FHH6" s="79"/>
      <c r="FHI6" s="79"/>
      <c r="FHJ6" s="79"/>
      <c r="FHK6" s="79"/>
      <c r="FHL6" s="79"/>
      <c r="FHM6" s="79"/>
      <c r="FHN6" s="79"/>
      <c r="FHO6" s="79"/>
      <c r="FHP6" s="79"/>
      <c r="FHQ6" s="79"/>
      <c r="FHR6" s="79"/>
      <c r="FHS6" s="79"/>
      <c r="FHT6" s="79"/>
      <c r="FHU6" s="79"/>
      <c r="FHV6" s="79"/>
      <c r="FHW6" s="79"/>
      <c r="FHX6" s="79"/>
      <c r="FHY6" s="79"/>
      <c r="FHZ6" s="79"/>
      <c r="FIA6" s="79"/>
      <c r="FIB6" s="79"/>
      <c r="FIC6" s="79"/>
      <c r="FID6" s="79"/>
      <c r="FIE6" s="79"/>
      <c r="FIF6" s="79"/>
      <c r="FIG6" s="79"/>
      <c r="FIH6" s="79"/>
      <c r="FII6" s="79"/>
      <c r="FIJ6" s="79"/>
      <c r="FIK6" s="79"/>
      <c r="FIL6" s="79"/>
      <c r="FIM6" s="79"/>
      <c r="FIN6" s="79"/>
      <c r="FIO6" s="79"/>
      <c r="FIP6" s="79"/>
      <c r="FIQ6" s="79"/>
      <c r="FIR6" s="79"/>
      <c r="FIS6" s="79"/>
      <c r="FIT6" s="79"/>
      <c r="FIU6" s="79"/>
      <c r="FIV6" s="79"/>
      <c r="FIW6" s="79"/>
      <c r="FIX6" s="79"/>
      <c r="FIY6" s="79"/>
      <c r="FIZ6" s="79"/>
      <c r="FJA6" s="79"/>
      <c r="FJB6" s="79"/>
      <c r="FJC6" s="79"/>
      <c r="FJD6" s="79"/>
      <c r="FJE6" s="79"/>
      <c r="FJF6" s="79"/>
      <c r="FJG6" s="79"/>
      <c r="FJH6" s="79"/>
      <c r="FJI6" s="79"/>
      <c r="FJJ6" s="79"/>
      <c r="FJK6" s="79"/>
      <c r="FJL6" s="79"/>
      <c r="FJM6" s="79"/>
      <c r="FJN6" s="79"/>
      <c r="FJO6" s="79"/>
      <c r="FJP6" s="79"/>
      <c r="FJQ6" s="79"/>
      <c r="FJR6" s="79"/>
      <c r="FJS6" s="79"/>
      <c r="FJT6" s="79"/>
      <c r="FJU6" s="79"/>
      <c r="FJV6" s="79"/>
      <c r="FJW6" s="79"/>
      <c r="FJX6" s="79"/>
      <c r="FJY6" s="79"/>
      <c r="FJZ6" s="79"/>
      <c r="FKA6" s="79"/>
      <c r="FKB6" s="79"/>
      <c r="FKC6" s="79"/>
      <c r="FKD6" s="79"/>
      <c r="FKE6" s="79"/>
      <c r="FKF6" s="79"/>
      <c r="FKG6" s="79"/>
      <c r="FKH6" s="79"/>
      <c r="FKI6" s="79"/>
      <c r="FKJ6" s="79"/>
      <c r="FKK6" s="79"/>
      <c r="FKL6" s="79"/>
      <c r="FKM6" s="79"/>
      <c r="FKN6" s="79"/>
      <c r="FKO6" s="79"/>
      <c r="FKP6" s="79"/>
      <c r="FKQ6" s="79"/>
      <c r="FKR6" s="79"/>
      <c r="FKS6" s="79"/>
      <c r="FKT6" s="79"/>
      <c r="FKU6" s="79"/>
      <c r="FKV6" s="79"/>
      <c r="FKW6" s="79"/>
      <c r="FKX6" s="79"/>
      <c r="FKY6" s="79"/>
      <c r="FKZ6" s="79"/>
      <c r="FLA6" s="79"/>
      <c r="FLB6" s="79"/>
      <c r="FLC6" s="79"/>
      <c r="FLD6" s="79"/>
      <c r="FLE6" s="79"/>
      <c r="FLF6" s="79"/>
      <c r="FLG6" s="79"/>
      <c r="FLH6" s="79"/>
      <c r="FLI6" s="79"/>
      <c r="FLJ6" s="79"/>
      <c r="FLK6" s="79"/>
      <c r="FLL6" s="79"/>
      <c r="FLM6" s="79"/>
      <c r="FLN6" s="79"/>
      <c r="FLO6" s="79"/>
      <c r="FLP6" s="79"/>
      <c r="FLQ6" s="79"/>
      <c r="FLR6" s="79"/>
      <c r="FLS6" s="79"/>
      <c r="FLT6" s="79"/>
      <c r="FLU6" s="79"/>
      <c r="FLV6" s="79"/>
      <c r="FLW6" s="79"/>
      <c r="FLX6" s="79"/>
      <c r="FLY6" s="79"/>
      <c r="FLZ6" s="79"/>
      <c r="FMA6" s="79"/>
      <c r="FMB6" s="79"/>
      <c r="FMC6" s="79"/>
      <c r="FMD6" s="79"/>
      <c r="FME6" s="79"/>
      <c r="FMF6" s="79"/>
      <c r="FMG6" s="79"/>
      <c r="FMH6" s="79"/>
      <c r="FMI6" s="79"/>
      <c r="FMJ6" s="79"/>
      <c r="FMK6" s="79"/>
      <c r="FML6" s="79"/>
      <c r="FMM6" s="79"/>
      <c r="FMN6" s="79"/>
      <c r="FMO6" s="79"/>
      <c r="FMP6" s="79"/>
      <c r="FMQ6" s="79"/>
      <c r="FMR6" s="79"/>
      <c r="FMS6" s="79"/>
      <c r="FMT6" s="79"/>
      <c r="FMU6" s="79"/>
      <c r="FMV6" s="79"/>
      <c r="FMW6" s="79"/>
      <c r="FMX6" s="79"/>
      <c r="FMY6" s="79"/>
      <c r="FMZ6" s="79"/>
      <c r="FNA6" s="79"/>
      <c r="FNB6" s="79"/>
      <c r="FNC6" s="79"/>
      <c r="FND6" s="79"/>
      <c r="FNE6" s="79"/>
      <c r="FNF6" s="79"/>
      <c r="FNG6" s="79"/>
      <c r="FNH6" s="79"/>
      <c r="FNI6" s="79"/>
      <c r="FNJ6" s="79"/>
      <c r="FNK6" s="79"/>
      <c r="FNL6" s="79"/>
      <c r="FNM6" s="79"/>
      <c r="FNN6" s="79"/>
      <c r="FNO6" s="79"/>
      <c r="FNP6" s="79"/>
      <c r="FNQ6" s="79"/>
      <c r="FNR6" s="79"/>
      <c r="FNS6" s="79"/>
      <c r="FNT6" s="79"/>
      <c r="FNU6" s="79"/>
      <c r="FNV6" s="79"/>
      <c r="FNW6" s="79"/>
      <c r="FNX6" s="79"/>
      <c r="FNY6" s="79"/>
      <c r="FNZ6" s="79"/>
      <c r="FOA6" s="79"/>
      <c r="FOB6" s="79"/>
      <c r="FOC6" s="79"/>
      <c r="FOD6" s="79"/>
      <c r="FOE6" s="79"/>
      <c r="FOF6" s="79"/>
      <c r="FOG6" s="79"/>
      <c r="FOH6" s="79"/>
      <c r="FOI6" s="79"/>
      <c r="FOJ6" s="79"/>
      <c r="FOK6" s="79"/>
      <c r="FOL6" s="79"/>
      <c r="FOM6" s="79"/>
      <c r="FON6" s="79"/>
      <c r="FOO6" s="79"/>
      <c r="FOP6" s="79"/>
      <c r="FOQ6" s="79"/>
      <c r="FOR6" s="79"/>
      <c r="FOS6" s="79"/>
      <c r="FOT6" s="79"/>
      <c r="FOU6" s="79"/>
      <c r="FOV6" s="79"/>
      <c r="FOW6" s="79"/>
      <c r="FOX6" s="79"/>
      <c r="FOY6" s="79"/>
      <c r="FOZ6" s="79"/>
      <c r="FPA6" s="79"/>
      <c r="FPB6" s="79"/>
      <c r="FPC6" s="79"/>
      <c r="FPD6" s="79"/>
      <c r="FPE6" s="79"/>
      <c r="FPF6" s="79"/>
      <c r="FPG6" s="79"/>
      <c r="FPH6" s="79"/>
      <c r="FPI6" s="79"/>
      <c r="FPJ6" s="79"/>
      <c r="FPK6" s="79"/>
      <c r="FPL6" s="79"/>
      <c r="FPM6" s="79"/>
      <c r="FPN6" s="79"/>
      <c r="FPO6" s="79"/>
      <c r="FPP6" s="79"/>
      <c r="FPQ6" s="79"/>
      <c r="FPR6" s="79"/>
      <c r="FPS6" s="79"/>
      <c r="FPT6" s="79"/>
      <c r="FPU6" s="79"/>
      <c r="FPV6" s="79"/>
      <c r="FPW6" s="79"/>
      <c r="FPX6" s="79"/>
      <c r="FPY6" s="79"/>
      <c r="FPZ6" s="79"/>
      <c r="FQA6" s="79"/>
      <c r="FQB6" s="79"/>
      <c r="FQC6" s="79"/>
      <c r="FQD6" s="79"/>
      <c r="FQE6" s="79"/>
      <c r="FQF6" s="79"/>
      <c r="FQG6" s="79"/>
      <c r="FQH6" s="79"/>
      <c r="FQI6" s="79"/>
      <c r="FQJ6" s="79"/>
      <c r="FQK6" s="79"/>
      <c r="FQL6" s="79"/>
      <c r="FQM6" s="79"/>
      <c r="FQN6" s="79"/>
      <c r="FQO6" s="79"/>
      <c r="FQP6" s="79"/>
      <c r="FQQ6" s="79"/>
      <c r="FQR6" s="79"/>
      <c r="FQS6" s="79"/>
      <c r="FQT6" s="79"/>
      <c r="FQU6" s="79"/>
      <c r="FQV6" s="79"/>
      <c r="FQW6" s="79"/>
      <c r="FQX6" s="79"/>
      <c r="FQY6" s="79"/>
      <c r="FQZ6" s="79"/>
      <c r="FRA6" s="79"/>
      <c r="FRB6" s="79"/>
      <c r="FRC6" s="79"/>
      <c r="FRD6" s="79"/>
      <c r="FRE6" s="79"/>
      <c r="FRF6" s="79"/>
      <c r="FRG6" s="79"/>
      <c r="FRH6" s="79"/>
      <c r="FRI6" s="79"/>
      <c r="FRJ6" s="79"/>
      <c r="FRK6" s="79"/>
      <c r="FRL6" s="79"/>
      <c r="FRM6" s="79"/>
      <c r="FRN6" s="79"/>
      <c r="FRO6" s="79"/>
      <c r="FRP6" s="79"/>
      <c r="FRQ6" s="79"/>
      <c r="FRR6" s="79"/>
      <c r="FRS6" s="79"/>
      <c r="FRT6" s="79"/>
      <c r="FRU6" s="79"/>
      <c r="FRV6" s="79"/>
      <c r="FRW6" s="79"/>
      <c r="FRX6" s="79"/>
      <c r="FRY6" s="79"/>
      <c r="FRZ6" s="79"/>
      <c r="FSA6" s="79"/>
      <c r="FSB6" s="79"/>
      <c r="FSC6" s="79"/>
      <c r="FSD6" s="79"/>
      <c r="FSE6" s="79"/>
      <c r="FSF6" s="79"/>
      <c r="FSG6" s="79"/>
      <c r="FSH6" s="79"/>
      <c r="FSI6" s="79"/>
      <c r="FSJ6" s="79"/>
      <c r="FSK6" s="79"/>
      <c r="FSL6" s="79"/>
      <c r="FSM6" s="79"/>
      <c r="FSN6" s="79"/>
      <c r="FSO6" s="79"/>
      <c r="FSP6" s="79"/>
      <c r="FSQ6" s="79"/>
      <c r="FSR6" s="79"/>
      <c r="FSS6" s="79"/>
      <c r="FST6" s="79"/>
      <c r="FSU6" s="79"/>
      <c r="FSV6" s="79"/>
      <c r="FSW6" s="79"/>
      <c r="FSX6" s="79"/>
      <c r="FSY6" s="79"/>
      <c r="FSZ6" s="79"/>
      <c r="FTA6" s="79"/>
      <c r="FTB6" s="79"/>
      <c r="FTC6" s="79"/>
      <c r="FTD6" s="79"/>
      <c r="FTE6" s="79"/>
      <c r="FTF6" s="79"/>
      <c r="FTG6" s="79"/>
      <c r="FTH6" s="79"/>
      <c r="FTI6" s="79"/>
      <c r="FTJ6" s="79"/>
      <c r="FTK6" s="79"/>
      <c r="FTL6" s="79"/>
      <c r="FTM6" s="79"/>
      <c r="FTN6" s="79"/>
      <c r="FTO6" s="79"/>
      <c r="FTP6" s="79"/>
      <c r="FTQ6" s="79"/>
      <c r="FTR6" s="79"/>
      <c r="FTS6" s="79"/>
      <c r="FTT6" s="79"/>
      <c r="FTU6" s="79"/>
      <c r="FTV6" s="79"/>
      <c r="FTW6" s="79"/>
      <c r="FTX6" s="79"/>
      <c r="FTY6" s="79"/>
      <c r="FTZ6" s="79"/>
      <c r="FUA6" s="79"/>
      <c r="FUB6" s="79"/>
      <c r="FUC6" s="79"/>
      <c r="FUD6" s="79"/>
      <c r="FUE6" s="79"/>
      <c r="FUF6" s="79"/>
      <c r="FUG6" s="79"/>
      <c r="FUH6" s="79"/>
      <c r="FUI6" s="79"/>
      <c r="FUJ6" s="79"/>
      <c r="FUK6" s="79"/>
      <c r="FUL6" s="79"/>
      <c r="FUM6" s="79"/>
      <c r="FUN6" s="79"/>
      <c r="FUO6" s="79"/>
      <c r="FUP6" s="79"/>
      <c r="FUQ6" s="79"/>
      <c r="FUR6" s="79"/>
      <c r="FUS6" s="79"/>
      <c r="FUT6" s="79"/>
      <c r="FUU6" s="79"/>
      <c r="FUV6" s="79"/>
      <c r="FUW6" s="79"/>
      <c r="FUX6" s="79"/>
      <c r="FUY6" s="79"/>
      <c r="FUZ6" s="79"/>
      <c r="FVA6" s="79"/>
      <c r="FVB6" s="79"/>
      <c r="FVC6" s="79"/>
      <c r="FVD6" s="79"/>
      <c r="FVE6" s="79"/>
      <c r="FVF6" s="79"/>
      <c r="FVG6" s="79"/>
      <c r="FVH6" s="79"/>
      <c r="FVI6" s="79"/>
      <c r="FVJ6" s="79"/>
      <c r="FVK6" s="79"/>
      <c r="FVL6" s="79"/>
      <c r="FVM6" s="79"/>
      <c r="FVN6" s="79"/>
      <c r="FVO6" s="79"/>
      <c r="FVP6" s="79"/>
      <c r="FVQ6" s="79"/>
      <c r="FVR6" s="79"/>
      <c r="FVS6" s="79"/>
      <c r="FVT6" s="79"/>
      <c r="FVU6" s="79"/>
      <c r="FVV6" s="79"/>
      <c r="FVW6" s="79"/>
      <c r="FVX6" s="79"/>
      <c r="FVY6" s="79"/>
      <c r="FVZ6" s="79"/>
      <c r="FWA6" s="79"/>
      <c r="FWB6" s="79"/>
      <c r="FWC6" s="79"/>
      <c r="FWD6" s="79"/>
      <c r="FWE6" s="79"/>
      <c r="FWF6" s="79"/>
      <c r="FWG6" s="79"/>
      <c r="FWH6" s="79"/>
      <c r="FWI6" s="79"/>
      <c r="FWJ6" s="79"/>
      <c r="FWK6" s="79"/>
      <c r="FWL6" s="79"/>
      <c r="FWM6" s="79"/>
      <c r="FWN6" s="79"/>
      <c r="FWO6" s="79"/>
      <c r="FWP6" s="79"/>
      <c r="FWQ6" s="79"/>
      <c r="FWR6" s="79"/>
      <c r="FWS6" s="79"/>
      <c r="FWT6" s="79"/>
      <c r="FWU6" s="79"/>
      <c r="FWV6" s="79"/>
      <c r="FWW6" s="79"/>
      <c r="FWX6" s="79"/>
      <c r="FWY6" s="79"/>
      <c r="FWZ6" s="79"/>
      <c r="FXA6" s="79"/>
      <c r="FXB6" s="79"/>
      <c r="FXC6" s="79"/>
      <c r="FXD6" s="79"/>
      <c r="FXE6" s="79"/>
      <c r="FXF6" s="79"/>
      <c r="FXG6" s="79"/>
      <c r="FXH6" s="79"/>
      <c r="FXI6" s="79"/>
      <c r="FXJ6" s="79"/>
      <c r="FXK6" s="79"/>
      <c r="FXL6" s="79"/>
      <c r="FXM6" s="79"/>
      <c r="FXN6" s="79"/>
      <c r="FXO6" s="79"/>
      <c r="FXP6" s="79"/>
      <c r="FXQ6" s="79"/>
      <c r="FXR6" s="79"/>
      <c r="FXS6" s="79"/>
      <c r="FXT6" s="79"/>
      <c r="FXU6" s="79"/>
      <c r="FXV6" s="79"/>
      <c r="FXW6" s="79"/>
      <c r="FXX6" s="79"/>
      <c r="FXY6" s="79"/>
      <c r="FXZ6" s="79"/>
      <c r="FYA6" s="79"/>
      <c r="FYB6" s="79"/>
      <c r="FYC6" s="79"/>
      <c r="FYD6" s="79"/>
      <c r="FYE6" s="79"/>
      <c r="FYF6" s="79"/>
      <c r="FYG6" s="79"/>
      <c r="FYH6" s="79"/>
      <c r="FYI6" s="79"/>
      <c r="FYJ6" s="79"/>
      <c r="FYK6" s="79"/>
      <c r="FYL6" s="79"/>
      <c r="FYM6" s="79"/>
      <c r="FYN6" s="79"/>
      <c r="FYO6" s="79"/>
      <c r="FYP6" s="79"/>
      <c r="FYQ6" s="79"/>
      <c r="FYR6" s="79"/>
      <c r="FYS6" s="79"/>
      <c r="FYT6" s="79"/>
      <c r="FYU6" s="79"/>
      <c r="FYV6" s="79"/>
      <c r="FYW6" s="79"/>
      <c r="FYX6" s="79"/>
      <c r="FYY6" s="79"/>
      <c r="FYZ6" s="79"/>
      <c r="FZA6" s="79"/>
      <c r="FZB6" s="79"/>
      <c r="FZC6" s="79"/>
      <c r="FZD6" s="79"/>
      <c r="FZE6" s="79"/>
      <c r="FZF6" s="79"/>
      <c r="FZG6" s="79"/>
      <c r="FZH6" s="79"/>
      <c r="FZI6" s="79"/>
      <c r="FZJ6" s="79"/>
      <c r="FZK6" s="79"/>
      <c r="FZL6" s="79"/>
      <c r="FZM6" s="79"/>
      <c r="FZN6" s="79"/>
      <c r="FZO6" s="79"/>
      <c r="FZP6" s="79"/>
      <c r="FZQ6" s="79"/>
      <c r="FZR6" s="79"/>
      <c r="FZS6" s="79"/>
      <c r="FZT6" s="79"/>
      <c r="FZU6" s="79"/>
      <c r="FZV6" s="79"/>
      <c r="FZW6" s="79"/>
      <c r="FZX6" s="79"/>
      <c r="FZY6" s="79"/>
      <c r="FZZ6" s="79"/>
      <c r="GAA6" s="79"/>
      <c r="GAB6" s="79"/>
      <c r="GAC6" s="79"/>
      <c r="GAD6" s="79"/>
      <c r="GAE6" s="79"/>
      <c r="GAF6" s="79"/>
      <c r="GAG6" s="79"/>
      <c r="GAH6" s="79"/>
      <c r="GAI6" s="79"/>
      <c r="GAJ6" s="79"/>
      <c r="GAK6" s="79"/>
      <c r="GAL6" s="79"/>
      <c r="GAM6" s="79"/>
      <c r="GAN6" s="79"/>
      <c r="GAO6" s="79"/>
      <c r="GAP6" s="79"/>
      <c r="GAQ6" s="79"/>
      <c r="GAR6" s="79"/>
      <c r="GAS6" s="79"/>
      <c r="GAT6" s="79"/>
      <c r="GAU6" s="79"/>
      <c r="GAV6" s="79"/>
      <c r="GAW6" s="79"/>
      <c r="GAX6" s="79"/>
      <c r="GAY6" s="79"/>
      <c r="GAZ6" s="79"/>
      <c r="GBA6" s="79"/>
      <c r="GBB6" s="79"/>
      <c r="GBC6" s="79"/>
      <c r="GBD6" s="79"/>
      <c r="GBE6" s="79"/>
      <c r="GBF6" s="79"/>
      <c r="GBG6" s="79"/>
      <c r="GBH6" s="79"/>
      <c r="GBI6" s="79"/>
      <c r="GBJ6" s="79"/>
      <c r="GBK6" s="79"/>
      <c r="GBL6" s="79"/>
      <c r="GBM6" s="79"/>
      <c r="GBN6" s="79"/>
      <c r="GBO6" s="79"/>
      <c r="GBP6" s="79"/>
      <c r="GBQ6" s="79"/>
      <c r="GBR6" s="79"/>
      <c r="GBS6" s="79"/>
      <c r="GBT6" s="79"/>
      <c r="GBU6" s="79"/>
      <c r="GBV6" s="79"/>
      <c r="GBW6" s="79"/>
      <c r="GBX6" s="79"/>
      <c r="GBY6" s="79"/>
      <c r="GBZ6" s="79"/>
      <c r="GCA6" s="79"/>
      <c r="GCB6" s="79"/>
      <c r="GCC6" s="79"/>
      <c r="GCD6" s="79"/>
      <c r="GCE6" s="79"/>
      <c r="GCF6" s="79"/>
      <c r="GCG6" s="79"/>
      <c r="GCH6" s="79"/>
      <c r="GCI6" s="79"/>
      <c r="GCJ6" s="79"/>
      <c r="GCK6" s="79"/>
      <c r="GCL6" s="79"/>
      <c r="GCM6" s="79"/>
      <c r="GCN6" s="79"/>
      <c r="GCO6" s="79"/>
      <c r="GCP6" s="79"/>
      <c r="GCQ6" s="79"/>
      <c r="GCR6" s="79"/>
      <c r="GCS6" s="79"/>
      <c r="GCT6" s="79"/>
      <c r="GCU6" s="79"/>
      <c r="GCV6" s="79"/>
      <c r="GCW6" s="79"/>
      <c r="GCX6" s="79"/>
      <c r="GCY6" s="79"/>
      <c r="GCZ6" s="79"/>
      <c r="GDA6" s="79"/>
      <c r="GDB6" s="79"/>
      <c r="GDC6" s="79"/>
      <c r="GDD6" s="79"/>
      <c r="GDE6" s="79"/>
      <c r="GDF6" s="79"/>
      <c r="GDG6" s="79"/>
      <c r="GDH6" s="79"/>
      <c r="GDI6" s="79"/>
      <c r="GDJ6" s="79"/>
      <c r="GDK6" s="79"/>
      <c r="GDL6" s="79"/>
      <c r="GDM6" s="79"/>
      <c r="GDN6" s="79"/>
      <c r="GDO6" s="79"/>
      <c r="GDP6" s="79"/>
      <c r="GDQ6" s="79"/>
      <c r="GDR6" s="79"/>
      <c r="GDS6" s="79"/>
      <c r="GDT6" s="79"/>
      <c r="GDU6" s="79"/>
      <c r="GDV6" s="79"/>
      <c r="GDW6" s="79"/>
      <c r="GDX6" s="79"/>
      <c r="GDY6" s="79"/>
      <c r="GDZ6" s="79"/>
      <c r="GEA6" s="79"/>
      <c r="GEB6" s="79"/>
      <c r="GEC6" s="79"/>
      <c r="GED6" s="79"/>
      <c r="GEE6" s="79"/>
      <c r="GEF6" s="79"/>
      <c r="GEG6" s="79"/>
      <c r="GEH6" s="79"/>
      <c r="GEI6" s="79"/>
      <c r="GEJ6" s="79"/>
      <c r="GEK6" s="79"/>
      <c r="GEL6" s="79"/>
      <c r="GEM6" s="79"/>
      <c r="GEN6" s="79"/>
      <c r="GEO6" s="79"/>
      <c r="GEP6" s="79"/>
      <c r="GEQ6" s="79"/>
      <c r="GER6" s="79"/>
      <c r="GES6" s="79"/>
      <c r="GET6" s="79"/>
      <c r="GEU6" s="79"/>
      <c r="GEV6" s="79"/>
      <c r="GEW6" s="79"/>
      <c r="GEX6" s="79"/>
      <c r="GEY6" s="79"/>
      <c r="GEZ6" s="79"/>
      <c r="GFA6" s="79"/>
      <c r="GFB6" s="79"/>
      <c r="GFC6" s="79"/>
      <c r="GFD6" s="79"/>
      <c r="GFE6" s="79"/>
      <c r="GFF6" s="79"/>
      <c r="GFG6" s="79"/>
      <c r="GFH6" s="79"/>
      <c r="GFI6" s="79"/>
      <c r="GFJ6" s="79"/>
      <c r="GFK6" s="79"/>
      <c r="GFL6" s="79"/>
      <c r="GFM6" s="79"/>
      <c r="GFN6" s="79"/>
      <c r="GFO6" s="79"/>
      <c r="GFP6" s="79"/>
      <c r="GFQ6" s="79"/>
      <c r="GFR6" s="79"/>
      <c r="GFS6" s="79"/>
      <c r="GFT6" s="79"/>
      <c r="GFU6" s="79"/>
      <c r="GFV6" s="79"/>
      <c r="GFW6" s="79"/>
      <c r="GFX6" s="79"/>
      <c r="GFY6" s="79"/>
      <c r="GFZ6" s="79"/>
      <c r="GGA6" s="79"/>
      <c r="GGB6" s="79"/>
      <c r="GGC6" s="79"/>
      <c r="GGD6" s="79"/>
      <c r="GGE6" s="79"/>
      <c r="GGF6" s="79"/>
      <c r="GGG6" s="79"/>
      <c r="GGH6" s="79"/>
      <c r="GGI6" s="79"/>
      <c r="GGJ6" s="79"/>
      <c r="GGK6" s="79"/>
      <c r="GGL6" s="79"/>
      <c r="GGM6" s="79"/>
      <c r="GGN6" s="79"/>
      <c r="GGO6" s="79"/>
      <c r="GGP6" s="79"/>
      <c r="GGQ6" s="79"/>
      <c r="GGR6" s="79"/>
      <c r="GGS6" s="79"/>
      <c r="GGT6" s="79"/>
      <c r="GGU6" s="79"/>
      <c r="GGV6" s="79"/>
      <c r="GGW6" s="79"/>
      <c r="GGX6" s="79"/>
      <c r="GGY6" s="79"/>
      <c r="GGZ6" s="79"/>
      <c r="GHA6" s="79"/>
      <c r="GHB6" s="79"/>
      <c r="GHC6" s="79"/>
      <c r="GHD6" s="79"/>
      <c r="GHE6" s="79"/>
      <c r="GHF6" s="79"/>
      <c r="GHG6" s="79"/>
      <c r="GHH6" s="79"/>
      <c r="GHI6" s="79"/>
      <c r="GHJ6" s="79"/>
      <c r="GHK6" s="79"/>
      <c r="GHL6" s="79"/>
      <c r="GHM6" s="79"/>
      <c r="GHN6" s="79"/>
      <c r="GHO6" s="79"/>
      <c r="GHP6" s="79"/>
      <c r="GHQ6" s="79"/>
      <c r="GHR6" s="79"/>
      <c r="GHS6" s="79"/>
      <c r="GHT6" s="79"/>
      <c r="GHU6" s="79"/>
      <c r="GHV6" s="79"/>
      <c r="GHW6" s="79"/>
      <c r="GHX6" s="79"/>
      <c r="GHY6" s="79"/>
      <c r="GHZ6" s="79"/>
      <c r="GIA6" s="79"/>
      <c r="GIB6" s="79"/>
      <c r="GIC6" s="79"/>
      <c r="GID6" s="79"/>
      <c r="GIE6" s="79"/>
      <c r="GIF6" s="79"/>
      <c r="GIG6" s="79"/>
      <c r="GIH6" s="79"/>
      <c r="GII6" s="79"/>
      <c r="GIJ6" s="79"/>
      <c r="GIK6" s="79"/>
      <c r="GIL6" s="79"/>
      <c r="GIM6" s="79"/>
      <c r="GIN6" s="79"/>
      <c r="GIO6" s="79"/>
      <c r="GIP6" s="79"/>
      <c r="GIQ6" s="79"/>
      <c r="GIR6" s="79"/>
      <c r="GIS6" s="79"/>
      <c r="GIT6" s="79"/>
      <c r="GIU6" s="79"/>
      <c r="GIV6" s="79"/>
      <c r="GIW6" s="79"/>
      <c r="GIX6" s="79"/>
      <c r="GIY6" s="79"/>
      <c r="GIZ6" s="79"/>
      <c r="GJA6" s="79"/>
      <c r="GJB6" s="79"/>
      <c r="GJC6" s="79"/>
      <c r="GJD6" s="79"/>
      <c r="GJE6" s="79"/>
      <c r="GJF6" s="79"/>
      <c r="GJG6" s="79"/>
      <c r="GJH6" s="79"/>
      <c r="GJI6" s="79"/>
      <c r="GJJ6" s="79"/>
      <c r="GJK6" s="79"/>
      <c r="GJL6" s="79"/>
      <c r="GJM6" s="79"/>
      <c r="GJN6" s="79"/>
      <c r="GJO6" s="79"/>
      <c r="GJP6" s="79"/>
      <c r="GJQ6" s="79"/>
      <c r="GJR6" s="79"/>
      <c r="GJS6" s="79"/>
      <c r="GJT6" s="79"/>
      <c r="GJU6" s="79"/>
      <c r="GJV6" s="79"/>
      <c r="GJW6" s="79"/>
      <c r="GJX6" s="79"/>
      <c r="GJY6" s="79"/>
      <c r="GJZ6" s="79"/>
      <c r="GKA6" s="79"/>
      <c r="GKB6" s="79"/>
      <c r="GKC6" s="79"/>
      <c r="GKD6" s="79"/>
      <c r="GKE6" s="79"/>
      <c r="GKF6" s="79"/>
      <c r="GKG6" s="79"/>
      <c r="GKH6" s="79"/>
      <c r="GKI6" s="79"/>
      <c r="GKJ6" s="79"/>
      <c r="GKK6" s="79"/>
      <c r="GKL6" s="79"/>
      <c r="GKM6" s="79"/>
      <c r="GKN6" s="79"/>
      <c r="GKO6" s="79"/>
      <c r="GKP6" s="79"/>
      <c r="GKQ6" s="79"/>
      <c r="GKR6" s="79"/>
      <c r="GKS6" s="79"/>
      <c r="GKT6" s="79"/>
      <c r="GKU6" s="79"/>
      <c r="GKV6" s="79"/>
      <c r="GKW6" s="79"/>
      <c r="GKX6" s="79"/>
      <c r="GKY6" s="79"/>
      <c r="GKZ6" s="79"/>
      <c r="GLA6" s="79"/>
      <c r="GLB6" s="79"/>
      <c r="GLC6" s="79"/>
      <c r="GLD6" s="79"/>
      <c r="GLE6" s="79"/>
      <c r="GLF6" s="79"/>
      <c r="GLG6" s="79"/>
      <c r="GLH6" s="79"/>
      <c r="GLI6" s="79"/>
      <c r="GLJ6" s="79"/>
      <c r="GLK6" s="79"/>
      <c r="GLL6" s="79"/>
      <c r="GLM6" s="79"/>
      <c r="GLN6" s="79"/>
      <c r="GLO6" s="79"/>
      <c r="GLP6" s="79"/>
      <c r="GLQ6" s="79"/>
      <c r="GLR6" s="79"/>
      <c r="GLS6" s="79"/>
      <c r="GLT6" s="79"/>
      <c r="GLU6" s="79"/>
      <c r="GLV6" s="79"/>
      <c r="GLW6" s="79"/>
      <c r="GLX6" s="79"/>
      <c r="GLY6" s="79"/>
      <c r="GLZ6" s="79"/>
      <c r="GMA6" s="79"/>
      <c r="GMB6" s="79"/>
      <c r="GMC6" s="79"/>
      <c r="GMD6" s="79"/>
      <c r="GME6" s="79"/>
      <c r="GMF6" s="79"/>
      <c r="GMG6" s="79"/>
      <c r="GMH6" s="79"/>
      <c r="GMI6" s="79"/>
      <c r="GMJ6" s="79"/>
      <c r="GMK6" s="79"/>
      <c r="GML6" s="79"/>
      <c r="GMM6" s="79"/>
      <c r="GMN6" s="79"/>
      <c r="GMO6" s="79"/>
      <c r="GMP6" s="79"/>
      <c r="GMQ6" s="79"/>
      <c r="GMR6" s="79"/>
      <c r="GMS6" s="79"/>
      <c r="GMT6" s="79"/>
      <c r="GMU6" s="79"/>
      <c r="GMV6" s="79"/>
      <c r="GMW6" s="79"/>
      <c r="GMX6" s="79"/>
      <c r="GMY6" s="79"/>
      <c r="GMZ6" s="79"/>
      <c r="GNA6" s="79"/>
      <c r="GNB6" s="79"/>
      <c r="GNC6" s="79"/>
      <c r="GND6" s="79"/>
      <c r="GNE6" s="79"/>
      <c r="GNF6" s="79"/>
      <c r="GNG6" s="79"/>
      <c r="GNH6" s="79"/>
      <c r="GNI6" s="79"/>
      <c r="GNJ6" s="79"/>
      <c r="GNK6" s="79"/>
      <c r="GNL6" s="79"/>
      <c r="GNM6" s="79"/>
      <c r="GNN6" s="79"/>
      <c r="GNO6" s="79"/>
      <c r="GNP6" s="79"/>
      <c r="GNQ6" s="79"/>
      <c r="GNR6" s="79"/>
      <c r="GNS6" s="79"/>
      <c r="GNT6" s="79"/>
      <c r="GNU6" s="79"/>
      <c r="GNV6" s="79"/>
      <c r="GNW6" s="79"/>
      <c r="GNX6" s="79"/>
      <c r="GNY6" s="79"/>
      <c r="GNZ6" s="79"/>
      <c r="GOA6" s="79"/>
      <c r="GOB6" s="79"/>
      <c r="GOC6" s="79"/>
      <c r="GOD6" s="79"/>
      <c r="GOE6" s="79"/>
      <c r="GOF6" s="79"/>
      <c r="GOG6" s="79"/>
      <c r="GOH6" s="79"/>
      <c r="GOI6" s="79"/>
      <c r="GOJ6" s="79"/>
      <c r="GOK6" s="79"/>
      <c r="GOL6" s="79"/>
      <c r="GOM6" s="79"/>
      <c r="GON6" s="79"/>
      <c r="GOO6" s="79"/>
      <c r="GOP6" s="79"/>
      <c r="GOQ6" s="79"/>
      <c r="GOR6" s="79"/>
      <c r="GOS6" s="79"/>
      <c r="GOT6" s="79"/>
      <c r="GOU6" s="79"/>
      <c r="GOV6" s="79"/>
      <c r="GOW6" s="79"/>
      <c r="GOX6" s="79"/>
      <c r="GOY6" s="79"/>
      <c r="GOZ6" s="79"/>
      <c r="GPA6" s="79"/>
      <c r="GPB6" s="79"/>
      <c r="GPC6" s="79"/>
      <c r="GPD6" s="79"/>
      <c r="GPE6" s="79"/>
      <c r="GPF6" s="79"/>
      <c r="GPG6" s="79"/>
      <c r="GPH6" s="79"/>
      <c r="GPI6" s="79"/>
      <c r="GPJ6" s="79"/>
      <c r="GPK6" s="79"/>
      <c r="GPL6" s="79"/>
      <c r="GPM6" s="79"/>
      <c r="GPN6" s="79"/>
      <c r="GPO6" s="79"/>
      <c r="GPP6" s="79"/>
      <c r="GPQ6" s="79"/>
      <c r="GPR6" s="79"/>
      <c r="GPS6" s="79"/>
      <c r="GPT6" s="79"/>
      <c r="GPU6" s="79"/>
      <c r="GPV6" s="79"/>
      <c r="GPW6" s="79"/>
      <c r="GPX6" s="79"/>
      <c r="GPY6" s="79"/>
      <c r="GPZ6" s="79"/>
      <c r="GQA6" s="79"/>
      <c r="GQB6" s="79"/>
      <c r="GQC6" s="79"/>
      <c r="GQD6" s="79"/>
      <c r="GQE6" s="79"/>
      <c r="GQF6" s="79"/>
      <c r="GQG6" s="79"/>
      <c r="GQH6" s="79"/>
      <c r="GQI6" s="79"/>
      <c r="GQJ6" s="79"/>
      <c r="GQK6" s="79"/>
      <c r="GQL6" s="79"/>
      <c r="GQM6" s="79"/>
      <c r="GQN6" s="79"/>
      <c r="GQO6" s="79"/>
      <c r="GQP6" s="79"/>
      <c r="GQQ6" s="79"/>
      <c r="GQR6" s="79"/>
      <c r="GQS6" s="79"/>
      <c r="GQT6" s="79"/>
      <c r="GQU6" s="79"/>
      <c r="GQV6" s="79"/>
      <c r="GQW6" s="79"/>
      <c r="GQX6" s="79"/>
      <c r="GQY6" s="79"/>
      <c r="GQZ6" s="79"/>
      <c r="GRA6" s="79"/>
      <c r="GRB6" s="79"/>
      <c r="GRC6" s="79"/>
      <c r="GRD6" s="79"/>
      <c r="GRE6" s="79"/>
      <c r="GRF6" s="79"/>
      <c r="GRG6" s="79"/>
      <c r="GRH6" s="79"/>
      <c r="GRI6" s="79"/>
      <c r="GRJ6" s="79"/>
      <c r="GRK6" s="79"/>
      <c r="GRL6" s="79"/>
      <c r="GRM6" s="79"/>
      <c r="GRN6" s="79"/>
      <c r="GRO6" s="79"/>
      <c r="GRP6" s="79"/>
      <c r="GRQ6" s="79"/>
      <c r="GRR6" s="79"/>
      <c r="GRS6" s="79"/>
      <c r="GRT6" s="79"/>
      <c r="GRU6" s="79"/>
      <c r="GRV6" s="79"/>
      <c r="GRW6" s="79"/>
      <c r="GRX6" s="79"/>
      <c r="GRY6" s="79"/>
      <c r="GRZ6" s="79"/>
      <c r="GSA6" s="79"/>
      <c r="GSB6" s="79"/>
      <c r="GSC6" s="79"/>
      <c r="GSD6" s="79"/>
      <c r="GSE6" s="79"/>
      <c r="GSF6" s="79"/>
      <c r="GSG6" s="79"/>
      <c r="GSH6" s="79"/>
      <c r="GSI6" s="79"/>
      <c r="GSJ6" s="79"/>
      <c r="GSK6" s="79"/>
      <c r="GSL6" s="79"/>
      <c r="GSM6" s="79"/>
      <c r="GSN6" s="79"/>
      <c r="GSO6" s="79"/>
      <c r="GSP6" s="79"/>
      <c r="GSQ6" s="79"/>
      <c r="GSR6" s="79"/>
      <c r="GSS6" s="79"/>
      <c r="GST6" s="79"/>
      <c r="GSU6" s="79"/>
      <c r="GSV6" s="79"/>
      <c r="GSW6" s="79"/>
      <c r="GSX6" s="79"/>
      <c r="GSY6" s="79"/>
      <c r="GSZ6" s="79"/>
      <c r="GTA6" s="79"/>
      <c r="GTB6" s="79"/>
      <c r="GTC6" s="79"/>
      <c r="GTD6" s="79"/>
      <c r="GTE6" s="79"/>
      <c r="GTF6" s="79"/>
      <c r="GTG6" s="79"/>
      <c r="GTH6" s="79"/>
      <c r="GTI6" s="79"/>
      <c r="GTJ6" s="79"/>
      <c r="GTK6" s="79"/>
      <c r="GTL6" s="79"/>
      <c r="GTM6" s="79"/>
      <c r="GTN6" s="79"/>
      <c r="GTO6" s="79"/>
      <c r="GTP6" s="79"/>
      <c r="GTQ6" s="79"/>
      <c r="GTR6" s="79"/>
      <c r="GTS6" s="79"/>
      <c r="GTT6" s="79"/>
      <c r="GTU6" s="79"/>
      <c r="GTV6" s="79"/>
      <c r="GTW6" s="79"/>
      <c r="GTX6" s="79"/>
      <c r="GTY6" s="79"/>
      <c r="GTZ6" s="79"/>
      <c r="GUA6" s="79"/>
      <c r="GUB6" s="79"/>
      <c r="GUC6" s="79"/>
      <c r="GUD6" s="79"/>
      <c r="GUE6" s="79"/>
      <c r="GUF6" s="79"/>
      <c r="GUG6" s="79"/>
      <c r="GUH6" s="79"/>
      <c r="GUI6" s="79"/>
      <c r="GUJ6" s="79"/>
      <c r="GUK6" s="79"/>
      <c r="GUL6" s="79"/>
      <c r="GUM6" s="79"/>
      <c r="GUN6" s="79"/>
      <c r="GUO6" s="79"/>
      <c r="GUP6" s="79"/>
      <c r="GUQ6" s="79"/>
      <c r="GUR6" s="79"/>
      <c r="GUS6" s="79"/>
      <c r="GUT6" s="79"/>
      <c r="GUU6" s="79"/>
      <c r="GUV6" s="79"/>
      <c r="GUW6" s="79"/>
      <c r="GUX6" s="79"/>
      <c r="GUY6" s="79"/>
      <c r="GUZ6" s="79"/>
      <c r="GVA6" s="79"/>
      <c r="GVB6" s="79"/>
      <c r="GVC6" s="79"/>
      <c r="GVD6" s="79"/>
      <c r="GVE6" s="79"/>
      <c r="GVF6" s="79"/>
      <c r="GVG6" s="79"/>
      <c r="GVH6" s="79"/>
      <c r="GVI6" s="79"/>
      <c r="GVJ6" s="79"/>
      <c r="GVK6" s="79"/>
      <c r="GVL6" s="79"/>
      <c r="GVM6" s="79"/>
      <c r="GVN6" s="79"/>
      <c r="GVO6" s="79"/>
      <c r="GVP6" s="79"/>
      <c r="GVQ6" s="79"/>
      <c r="GVR6" s="79"/>
      <c r="GVS6" s="79"/>
      <c r="GVT6" s="79"/>
      <c r="GVU6" s="79"/>
      <c r="GVV6" s="79"/>
      <c r="GVW6" s="79"/>
      <c r="GVX6" s="79"/>
      <c r="GVY6" s="79"/>
      <c r="GVZ6" s="79"/>
      <c r="GWA6" s="79"/>
      <c r="GWB6" s="79"/>
      <c r="GWC6" s="79"/>
      <c r="GWD6" s="79"/>
      <c r="GWE6" s="79"/>
      <c r="GWF6" s="79"/>
      <c r="GWG6" s="79"/>
      <c r="GWH6" s="79"/>
      <c r="GWI6" s="79"/>
      <c r="GWJ6" s="79"/>
      <c r="GWK6" s="79"/>
      <c r="GWL6" s="79"/>
      <c r="GWM6" s="79"/>
      <c r="GWN6" s="79"/>
      <c r="GWO6" s="79"/>
      <c r="GWP6" s="79"/>
      <c r="GWQ6" s="79"/>
      <c r="GWR6" s="79"/>
      <c r="GWS6" s="79"/>
      <c r="GWT6" s="79"/>
      <c r="GWU6" s="79"/>
      <c r="GWV6" s="79"/>
      <c r="GWW6" s="79"/>
      <c r="GWX6" s="79"/>
      <c r="GWY6" s="79"/>
      <c r="GWZ6" s="79"/>
      <c r="GXA6" s="79"/>
      <c r="GXB6" s="79"/>
      <c r="GXC6" s="79"/>
      <c r="GXD6" s="79"/>
      <c r="GXE6" s="79"/>
      <c r="GXF6" s="79"/>
      <c r="GXG6" s="79"/>
      <c r="GXH6" s="79"/>
      <c r="GXI6" s="79"/>
      <c r="GXJ6" s="79"/>
      <c r="GXK6" s="79"/>
      <c r="GXL6" s="79"/>
      <c r="GXM6" s="79"/>
      <c r="GXN6" s="79"/>
      <c r="GXO6" s="79"/>
      <c r="GXP6" s="79"/>
      <c r="GXQ6" s="79"/>
      <c r="GXR6" s="79"/>
      <c r="GXS6" s="79"/>
      <c r="GXT6" s="79"/>
      <c r="GXU6" s="79"/>
      <c r="GXV6" s="79"/>
      <c r="GXW6" s="79"/>
      <c r="GXX6" s="79"/>
      <c r="GXY6" s="79"/>
      <c r="GXZ6" s="79"/>
      <c r="GYA6" s="79"/>
      <c r="GYB6" s="79"/>
      <c r="GYC6" s="79"/>
      <c r="GYD6" s="79"/>
      <c r="GYE6" s="79"/>
      <c r="GYF6" s="79"/>
      <c r="GYG6" s="79"/>
      <c r="GYH6" s="79"/>
      <c r="GYI6" s="79"/>
      <c r="GYJ6" s="79"/>
      <c r="GYK6" s="79"/>
      <c r="GYL6" s="79"/>
      <c r="GYM6" s="79"/>
      <c r="GYN6" s="79"/>
      <c r="GYO6" s="79"/>
      <c r="GYP6" s="79"/>
      <c r="GYQ6" s="79"/>
      <c r="GYR6" s="79"/>
      <c r="GYS6" s="79"/>
      <c r="GYT6" s="79"/>
      <c r="GYU6" s="79"/>
      <c r="GYV6" s="79"/>
      <c r="GYW6" s="79"/>
      <c r="GYX6" s="79"/>
      <c r="GYY6" s="79"/>
      <c r="GYZ6" s="79"/>
      <c r="GZA6" s="79"/>
      <c r="GZB6" s="79"/>
      <c r="GZC6" s="79"/>
      <c r="GZD6" s="79"/>
      <c r="GZE6" s="79"/>
      <c r="GZF6" s="79"/>
      <c r="GZG6" s="79"/>
      <c r="GZH6" s="79"/>
      <c r="GZI6" s="79"/>
      <c r="GZJ6" s="79"/>
      <c r="GZK6" s="79"/>
      <c r="GZL6" s="79"/>
      <c r="GZM6" s="79"/>
      <c r="GZN6" s="79"/>
      <c r="GZO6" s="79"/>
      <c r="GZP6" s="79"/>
      <c r="GZQ6" s="79"/>
      <c r="GZR6" s="79"/>
      <c r="GZS6" s="79"/>
      <c r="GZT6" s="79"/>
      <c r="GZU6" s="79"/>
      <c r="GZV6" s="79"/>
      <c r="GZW6" s="79"/>
      <c r="GZX6" s="79"/>
      <c r="GZY6" s="79"/>
      <c r="GZZ6" s="79"/>
      <c r="HAA6" s="79"/>
      <c r="HAB6" s="79"/>
      <c r="HAC6" s="79"/>
      <c r="HAD6" s="79"/>
      <c r="HAE6" s="79"/>
      <c r="HAF6" s="79"/>
      <c r="HAG6" s="79"/>
      <c r="HAH6" s="79"/>
      <c r="HAI6" s="79"/>
      <c r="HAJ6" s="79"/>
      <c r="HAK6" s="79"/>
      <c r="HAL6" s="79"/>
      <c r="HAM6" s="79"/>
      <c r="HAN6" s="79"/>
      <c r="HAO6" s="79"/>
      <c r="HAP6" s="79"/>
      <c r="HAQ6" s="79"/>
      <c r="HAR6" s="79"/>
      <c r="HAS6" s="79"/>
      <c r="HAT6" s="79"/>
      <c r="HAU6" s="79"/>
      <c r="HAV6" s="79"/>
      <c r="HAW6" s="79"/>
      <c r="HAX6" s="79"/>
      <c r="HAY6" s="79"/>
      <c r="HAZ6" s="79"/>
      <c r="HBA6" s="79"/>
      <c r="HBB6" s="79"/>
      <c r="HBC6" s="79"/>
      <c r="HBD6" s="79"/>
      <c r="HBE6" s="79"/>
      <c r="HBF6" s="79"/>
      <c r="HBG6" s="79"/>
      <c r="HBH6" s="79"/>
      <c r="HBI6" s="79"/>
      <c r="HBJ6" s="79"/>
      <c r="HBK6" s="79"/>
      <c r="HBL6" s="79"/>
      <c r="HBM6" s="79"/>
      <c r="HBN6" s="79"/>
      <c r="HBO6" s="79"/>
      <c r="HBP6" s="79"/>
      <c r="HBQ6" s="79"/>
      <c r="HBR6" s="79"/>
      <c r="HBS6" s="79"/>
      <c r="HBT6" s="79"/>
      <c r="HBU6" s="79"/>
      <c r="HBV6" s="79"/>
      <c r="HBW6" s="79"/>
      <c r="HBX6" s="79"/>
      <c r="HBY6" s="79"/>
      <c r="HBZ6" s="79"/>
      <c r="HCA6" s="79"/>
      <c r="HCB6" s="79"/>
      <c r="HCC6" s="79"/>
      <c r="HCD6" s="79"/>
      <c r="HCE6" s="79"/>
      <c r="HCF6" s="79"/>
      <c r="HCG6" s="79"/>
      <c r="HCH6" s="79"/>
      <c r="HCI6" s="79"/>
      <c r="HCJ6" s="79"/>
      <c r="HCK6" s="79"/>
      <c r="HCL6" s="79"/>
      <c r="HCM6" s="79"/>
      <c r="HCN6" s="79"/>
      <c r="HCO6" s="79"/>
      <c r="HCP6" s="79"/>
      <c r="HCQ6" s="79"/>
      <c r="HCR6" s="79"/>
      <c r="HCS6" s="79"/>
      <c r="HCT6" s="79"/>
      <c r="HCU6" s="79"/>
      <c r="HCV6" s="79"/>
      <c r="HCW6" s="79"/>
      <c r="HCX6" s="79"/>
      <c r="HCY6" s="79"/>
      <c r="HCZ6" s="79"/>
      <c r="HDA6" s="79"/>
      <c r="HDB6" s="79"/>
      <c r="HDC6" s="79"/>
      <c r="HDD6" s="79"/>
      <c r="HDE6" s="79"/>
      <c r="HDF6" s="79"/>
      <c r="HDG6" s="79"/>
      <c r="HDH6" s="79"/>
      <c r="HDI6" s="79"/>
      <c r="HDJ6" s="79"/>
      <c r="HDK6" s="79"/>
      <c r="HDL6" s="79"/>
      <c r="HDM6" s="79"/>
      <c r="HDN6" s="79"/>
      <c r="HDO6" s="79"/>
      <c r="HDP6" s="79"/>
      <c r="HDQ6" s="79"/>
      <c r="HDR6" s="79"/>
      <c r="HDS6" s="79"/>
      <c r="HDT6" s="79"/>
      <c r="HDU6" s="79"/>
      <c r="HDV6" s="79"/>
      <c r="HDW6" s="79"/>
      <c r="HDX6" s="79"/>
      <c r="HDY6" s="79"/>
      <c r="HDZ6" s="79"/>
      <c r="HEA6" s="79"/>
      <c r="HEB6" s="79"/>
      <c r="HEC6" s="79"/>
      <c r="HED6" s="79"/>
      <c r="HEE6" s="79"/>
      <c r="HEF6" s="79"/>
      <c r="HEG6" s="79"/>
      <c r="HEH6" s="79"/>
      <c r="HEI6" s="79"/>
      <c r="HEJ6" s="79"/>
      <c r="HEK6" s="79"/>
      <c r="HEL6" s="79"/>
      <c r="HEM6" s="79"/>
      <c r="HEN6" s="79"/>
      <c r="HEO6" s="79"/>
      <c r="HEP6" s="79"/>
      <c r="HEQ6" s="79"/>
      <c r="HER6" s="79"/>
      <c r="HES6" s="79"/>
      <c r="HET6" s="79"/>
      <c r="HEU6" s="79"/>
      <c r="HEV6" s="79"/>
      <c r="HEW6" s="79"/>
      <c r="HEX6" s="79"/>
      <c r="HEY6" s="79"/>
      <c r="HEZ6" s="79"/>
      <c r="HFA6" s="79"/>
      <c r="HFB6" s="79"/>
      <c r="HFC6" s="79"/>
      <c r="HFD6" s="79"/>
      <c r="HFE6" s="79"/>
      <c r="HFF6" s="79"/>
      <c r="HFG6" s="79"/>
      <c r="HFH6" s="79"/>
      <c r="HFI6" s="79"/>
      <c r="HFJ6" s="79"/>
      <c r="HFK6" s="79"/>
      <c r="HFL6" s="79"/>
      <c r="HFM6" s="79"/>
      <c r="HFN6" s="79"/>
      <c r="HFO6" s="79"/>
      <c r="HFP6" s="79"/>
      <c r="HFQ6" s="79"/>
      <c r="HFR6" s="79"/>
      <c r="HFS6" s="79"/>
      <c r="HFT6" s="79"/>
      <c r="HFU6" s="79"/>
      <c r="HFV6" s="79"/>
      <c r="HFW6" s="79"/>
      <c r="HFX6" s="79"/>
      <c r="HFY6" s="79"/>
      <c r="HFZ6" s="79"/>
      <c r="HGA6" s="79"/>
      <c r="HGB6" s="79"/>
      <c r="HGC6" s="79"/>
      <c r="HGD6" s="79"/>
      <c r="HGE6" s="79"/>
      <c r="HGF6" s="79"/>
      <c r="HGG6" s="79"/>
      <c r="HGH6" s="79"/>
      <c r="HGI6" s="79"/>
      <c r="HGJ6" s="79"/>
      <c r="HGK6" s="79"/>
      <c r="HGL6" s="79"/>
      <c r="HGM6" s="79"/>
      <c r="HGN6" s="79"/>
      <c r="HGO6" s="79"/>
      <c r="HGP6" s="79"/>
      <c r="HGQ6" s="79"/>
      <c r="HGR6" s="79"/>
      <c r="HGS6" s="79"/>
      <c r="HGT6" s="79"/>
      <c r="HGU6" s="79"/>
      <c r="HGV6" s="79"/>
      <c r="HGW6" s="79"/>
      <c r="HGX6" s="79"/>
      <c r="HGY6" s="79"/>
      <c r="HGZ6" s="79"/>
      <c r="HHA6" s="79"/>
      <c r="HHB6" s="79"/>
      <c r="HHC6" s="79"/>
      <c r="HHD6" s="79"/>
      <c r="HHE6" s="79"/>
      <c r="HHF6" s="79"/>
      <c r="HHG6" s="79"/>
      <c r="HHH6" s="79"/>
      <c r="HHI6" s="79"/>
      <c r="HHJ6" s="79"/>
      <c r="HHK6" s="79"/>
      <c r="HHL6" s="79"/>
      <c r="HHM6" s="79"/>
      <c r="HHN6" s="79"/>
      <c r="HHO6" s="79"/>
      <c r="HHP6" s="79"/>
      <c r="HHQ6" s="79"/>
      <c r="HHR6" s="79"/>
      <c r="HHS6" s="79"/>
      <c r="HHT6" s="79"/>
      <c r="HHU6" s="79"/>
      <c r="HHV6" s="79"/>
      <c r="HHW6" s="79"/>
      <c r="HHX6" s="79"/>
      <c r="HHY6" s="79"/>
      <c r="HHZ6" s="79"/>
      <c r="HIA6" s="79"/>
      <c r="HIB6" s="79"/>
      <c r="HIC6" s="79"/>
      <c r="HID6" s="79"/>
      <c r="HIE6" s="79"/>
      <c r="HIF6" s="79"/>
      <c r="HIG6" s="79"/>
      <c r="HIH6" s="79"/>
      <c r="HII6" s="79"/>
      <c r="HIJ6" s="79"/>
      <c r="HIK6" s="79"/>
      <c r="HIL6" s="79"/>
      <c r="HIM6" s="79"/>
      <c r="HIN6" s="79"/>
      <c r="HIO6" s="79"/>
      <c r="HIP6" s="79"/>
      <c r="HIQ6" s="79"/>
      <c r="HIR6" s="79"/>
      <c r="HIS6" s="79"/>
      <c r="HIT6" s="79"/>
      <c r="HIU6" s="79"/>
      <c r="HIV6" s="79"/>
      <c r="HIW6" s="79"/>
      <c r="HIX6" s="79"/>
      <c r="HIY6" s="79"/>
      <c r="HIZ6" s="79"/>
      <c r="HJA6" s="79"/>
      <c r="HJB6" s="79"/>
      <c r="HJC6" s="79"/>
      <c r="HJD6" s="79"/>
      <c r="HJE6" s="79"/>
      <c r="HJF6" s="79"/>
      <c r="HJG6" s="79"/>
      <c r="HJH6" s="79"/>
      <c r="HJI6" s="79"/>
      <c r="HJJ6" s="79"/>
      <c r="HJK6" s="79"/>
      <c r="HJL6" s="79"/>
      <c r="HJM6" s="79"/>
      <c r="HJN6" s="79"/>
      <c r="HJO6" s="79"/>
      <c r="HJP6" s="79"/>
      <c r="HJQ6" s="79"/>
      <c r="HJR6" s="79"/>
      <c r="HJS6" s="79"/>
      <c r="HJT6" s="79"/>
      <c r="HJU6" s="79"/>
      <c r="HJV6" s="79"/>
      <c r="HJW6" s="79"/>
      <c r="HJX6" s="79"/>
      <c r="HJY6" s="79"/>
      <c r="HJZ6" s="79"/>
      <c r="HKA6" s="79"/>
      <c r="HKB6" s="79"/>
      <c r="HKC6" s="79"/>
      <c r="HKD6" s="79"/>
      <c r="HKE6" s="79"/>
      <c r="HKF6" s="79"/>
      <c r="HKG6" s="79"/>
      <c r="HKH6" s="79"/>
      <c r="HKI6" s="79"/>
      <c r="HKJ6" s="79"/>
      <c r="HKK6" s="79"/>
      <c r="HKL6" s="79"/>
      <c r="HKM6" s="79"/>
      <c r="HKN6" s="79"/>
      <c r="HKO6" s="79"/>
      <c r="HKP6" s="79"/>
      <c r="HKQ6" s="79"/>
      <c r="HKR6" s="79"/>
      <c r="HKS6" s="79"/>
      <c r="HKT6" s="79"/>
      <c r="HKU6" s="79"/>
      <c r="HKV6" s="79"/>
      <c r="HKW6" s="79"/>
      <c r="HKX6" s="79"/>
      <c r="HKY6" s="79"/>
      <c r="HKZ6" s="79"/>
      <c r="HLA6" s="79"/>
      <c r="HLB6" s="79"/>
      <c r="HLC6" s="79"/>
      <c r="HLD6" s="79"/>
      <c r="HLE6" s="79"/>
      <c r="HLF6" s="79"/>
      <c r="HLG6" s="79"/>
      <c r="HLH6" s="79"/>
      <c r="HLI6" s="79"/>
      <c r="HLJ6" s="79"/>
      <c r="HLK6" s="79"/>
      <c r="HLL6" s="79"/>
      <c r="HLM6" s="79"/>
      <c r="HLN6" s="79"/>
      <c r="HLO6" s="79"/>
      <c r="HLP6" s="79"/>
      <c r="HLQ6" s="79"/>
      <c r="HLR6" s="79"/>
      <c r="HLS6" s="79"/>
      <c r="HLT6" s="79"/>
      <c r="HLU6" s="79"/>
      <c r="HLV6" s="79"/>
      <c r="HLW6" s="79"/>
      <c r="HLX6" s="79"/>
      <c r="HLY6" s="79"/>
      <c r="HLZ6" s="79"/>
      <c r="HMA6" s="79"/>
      <c r="HMB6" s="79"/>
      <c r="HMC6" s="79"/>
      <c r="HMD6" s="79"/>
      <c r="HME6" s="79"/>
      <c r="HMF6" s="79"/>
      <c r="HMG6" s="79"/>
      <c r="HMH6" s="79"/>
      <c r="HMI6" s="79"/>
      <c r="HMJ6" s="79"/>
      <c r="HMK6" s="79"/>
      <c r="HML6" s="79"/>
      <c r="HMM6" s="79"/>
      <c r="HMN6" s="79"/>
      <c r="HMO6" s="79"/>
      <c r="HMP6" s="79"/>
      <c r="HMQ6" s="79"/>
      <c r="HMR6" s="79"/>
      <c r="HMS6" s="79"/>
      <c r="HMT6" s="79"/>
      <c r="HMU6" s="79"/>
      <c r="HMV6" s="79"/>
      <c r="HMW6" s="79"/>
      <c r="HMX6" s="79"/>
      <c r="HMY6" s="79"/>
      <c r="HMZ6" s="79"/>
      <c r="HNA6" s="79"/>
      <c r="HNB6" s="79"/>
      <c r="HNC6" s="79"/>
      <c r="HND6" s="79"/>
      <c r="HNE6" s="79"/>
      <c r="HNF6" s="79"/>
      <c r="HNG6" s="79"/>
      <c r="HNH6" s="79"/>
      <c r="HNI6" s="79"/>
      <c r="HNJ6" s="79"/>
      <c r="HNK6" s="79"/>
      <c r="HNL6" s="79"/>
      <c r="HNM6" s="79"/>
      <c r="HNN6" s="79"/>
      <c r="HNO6" s="79"/>
      <c r="HNP6" s="79"/>
      <c r="HNQ6" s="79"/>
      <c r="HNR6" s="79"/>
      <c r="HNS6" s="79"/>
      <c r="HNT6" s="79"/>
      <c r="HNU6" s="79"/>
      <c r="HNV6" s="79"/>
      <c r="HNW6" s="79"/>
      <c r="HNX6" s="79"/>
      <c r="HNY6" s="79"/>
      <c r="HNZ6" s="79"/>
      <c r="HOA6" s="79"/>
      <c r="HOB6" s="79"/>
      <c r="HOC6" s="79"/>
      <c r="HOD6" s="79"/>
      <c r="HOE6" s="79"/>
      <c r="HOF6" s="79"/>
      <c r="HOG6" s="79"/>
      <c r="HOH6" s="79"/>
      <c r="HOI6" s="79"/>
      <c r="HOJ6" s="79"/>
      <c r="HOK6" s="79"/>
      <c r="HOL6" s="79"/>
      <c r="HOM6" s="79"/>
      <c r="HON6" s="79"/>
      <c r="HOO6" s="79"/>
      <c r="HOP6" s="79"/>
      <c r="HOQ6" s="79"/>
      <c r="HOR6" s="79"/>
      <c r="HOS6" s="79"/>
      <c r="HOT6" s="79"/>
      <c r="HOU6" s="79"/>
      <c r="HOV6" s="79"/>
      <c r="HOW6" s="79"/>
      <c r="HOX6" s="79"/>
      <c r="HOY6" s="79"/>
      <c r="HOZ6" s="79"/>
      <c r="HPA6" s="79"/>
      <c r="HPB6" s="79"/>
      <c r="HPC6" s="79"/>
      <c r="HPD6" s="79"/>
      <c r="HPE6" s="79"/>
      <c r="HPF6" s="79"/>
      <c r="HPG6" s="79"/>
      <c r="HPH6" s="79"/>
      <c r="HPI6" s="79"/>
      <c r="HPJ6" s="79"/>
      <c r="HPK6" s="79"/>
      <c r="HPL6" s="79"/>
      <c r="HPM6" s="79"/>
      <c r="HPN6" s="79"/>
      <c r="HPO6" s="79"/>
      <c r="HPP6" s="79"/>
      <c r="HPQ6" s="79"/>
      <c r="HPR6" s="79"/>
      <c r="HPS6" s="79"/>
      <c r="HPT6" s="79"/>
      <c r="HPU6" s="79"/>
      <c r="HPV6" s="79"/>
      <c r="HPW6" s="79"/>
      <c r="HPX6" s="79"/>
      <c r="HPY6" s="79"/>
      <c r="HPZ6" s="79"/>
      <c r="HQA6" s="79"/>
      <c r="HQB6" s="79"/>
      <c r="HQC6" s="79"/>
      <c r="HQD6" s="79"/>
      <c r="HQE6" s="79"/>
      <c r="HQF6" s="79"/>
      <c r="HQG6" s="79"/>
      <c r="HQH6" s="79"/>
      <c r="HQI6" s="79"/>
      <c r="HQJ6" s="79"/>
      <c r="HQK6" s="79"/>
      <c r="HQL6" s="79"/>
      <c r="HQM6" s="79"/>
      <c r="HQN6" s="79"/>
      <c r="HQO6" s="79"/>
      <c r="HQP6" s="79"/>
      <c r="HQQ6" s="79"/>
      <c r="HQR6" s="79"/>
      <c r="HQS6" s="79"/>
      <c r="HQT6" s="79"/>
      <c r="HQU6" s="79"/>
      <c r="HQV6" s="79"/>
      <c r="HQW6" s="79"/>
      <c r="HQX6" s="79"/>
      <c r="HQY6" s="79"/>
      <c r="HQZ6" s="79"/>
      <c r="HRA6" s="79"/>
      <c r="HRB6" s="79"/>
      <c r="HRC6" s="79"/>
      <c r="HRD6" s="79"/>
      <c r="HRE6" s="79"/>
      <c r="HRF6" s="79"/>
      <c r="HRG6" s="79"/>
      <c r="HRH6" s="79"/>
      <c r="HRI6" s="79"/>
      <c r="HRJ6" s="79"/>
      <c r="HRK6" s="79"/>
      <c r="HRL6" s="79"/>
      <c r="HRM6" s="79"/>
      <c r="HRN6" s="79"/>
      <c r="HRO6" s="79"/>
      <c r="HRP6" s="79"/>
      <c r="HRQ6" s="79"/>
      <c r="HRR6" s="79"/>
      <c r="HRS6" s="79"/>
      <c r="HRT6" s="79"/>
      <c r="HRU6" s="79"/>
      <c r="HRV6" s="79"/>
      <c r="HRW6" s="79"/>
      <c r="HRX6" s="79"/>
      <c r="HRY6" s="79"/>
      <c r="HRZ6" s="79"/>
      <c r="HSA6" s="79"/>
      <c r="HSB6" s="79"/>
      <c r="HSC6" s="79"/>
      <c r="HSD6" s="79"/>
      <c r="HSE6" s="79"/>
      <c r="HSF6" s="79"/>
      <c r="HSG6" s="79"/>
      <c r="HSH6" s="79"/>
      <c r="HSI6" s="79"/>
      <c r="HSJ6" s="79"/>
      <c r="HSK6" s="79"/>
      <c r="HSL6" s="79"/>
      <c r="HSM6" s="79"/>
      <c r="HSN6" s="79"/>
      <c r="HSO6" s="79"/>
      <c r="HSP6" s="79"/>
      <c r="HSQ6" s="79"/>
      <c r="HSR6" s="79"/>
      <c r="HSS6" s="79"/>
      <c r="HST6" s="79"/>
      <c r="HSU6" s="79"/>
      <c r="HSV6" s="79"/>
      <c r="HSW6" s="79"/>
      <c r="HSX6" s="79"/>
      <c r="HSY6" s="79"/>
      <c r="HSZ6" s="79"/>
      <c r="HTA6" s="79"/>
      <c r="HTB6" s="79"/>
      <c r="HTC6" s="79"/>
      <c r="HTD6" s="79"/>
      <c r="HTE6" s="79"/>
      <c r="HTF6" s="79"/>
      <c r="HTG6" s="79"/>
      <c r="HTH6" s="79"/>
      <c r="HTI6" s="79"/>
      <c r="HTJ6" s="79"/>
      <c r="HTK6" s="79"/>
      <c r="HTL6" s="79"/>
      <c r="HTM6" s="79"/>
      <c r="HTN6" s="79"/>
      <c r="HTO6" s="79"/>
      <c r="HTP6" s="79"/>
      <c r="HTQ6" s="79"/>
      <c r="HTR6" s="79"/>
      <c r="HTS6" s="79"/>
      <c r="HTT6" s="79"/>
      <c r="HTU6" s="79"/>
      <c r="HTV6" s="79"/>
      <c r="HTW6" s="79"/>
      <c r="HTX6" s="79"/>
      <c r="HTY6" s="79"/>
      <c r="HTZ6" s="79"/>
      <c r="HUA6" s="79"/>
      <c r="HUB6" s="79"/>
      <c r="HUC6" s="79"/>
      <c r="HUD6" s="79"/>
      <c r="HUE6" s="79"/>
      <c r="HUF6" s="79"/>
      <c r="HUG6" s="79"/>
      <c r="HUH6" s="79"/>
      <c r="HUI6" s="79"/>
      <c r="HUJ6" s="79"/>
      <c r="HUK6" s="79"/>
      <c r="HUL6" s="79"/>
      <c r="HUM6" s="79"/>
      <c r="HUN6" s="79"/>
      <c r="HUO6" s="79"/>
      <c r="HUP6" s="79"/>
      <c r="HUQ6" s="79"/>
      <c r="HUR6" s="79"/>
      <c r="HUS6" s="79"/>
      <c r="HUT6" s="79"/>
      <c r="HUU6" s="79"/>
      <c r="HUV6" s="79"/>
      <c r="HUW6" s="79"/>
      <c r="HUX6" s="79"/>
      <c r="HUY6" s="79"/>
      <c r="HUZ6" s="79"/>
      <c r="HVA6" s="79"/>
      <c r="HVB6" s="79"/>
      <c r="HVC6" s="79"/>
      <c r="HVD6" s="79"/>
      <c r="HVE6" s="79"/>
      <c r="HVF6" s="79"/>
      <c r="HVG6" s="79"/>
      <c r="HVH6" s="79"/>
      <c r="HVI6" s="79"/>
      <c r="HVJ6" s="79"/>
      <c r="HVK6" s="79"/>
      <c r="HVL6" s="79"/>
      <c r="HVM6" s="79"/>
      <c r="HVN6" s="79"/>
      <c r="HVO6" s="79"/>
      <c r="HVP6" s="79"/>
      <c r="HVQ6" s="79"/>
      <c r="HVR6" s="79"/>
      <c r="HVS6" s="79"/>
      <c r="HVT6" s="79"/>
      <c r="HVU6" s="79"/>
      <c r="HVV6" s="79"/>
      <c r="HVW6" s="79"/>
      <c r="HVX6" s="79"/>
      <c r="HVY6" s="79"/>
      <c r="HVZ6" s="79"/>
      <c r="HWA6" s="79"/>
      <c r="HWB6" s="79"/>
      <c r="HWC6" s="79"/>
      <c r="HWD6" s="79"/>
      <c r="HWE6" s="79"/>
      <c r="HWF6" s="79"/>
      <c r="HWG6" s="79"/>
      <c r="HWH6" s="79"/>
      <c r="HWI6" s="79"/>
      <c r="HWJ6" s="79"/>
      <c r="HWK6" s="79"/>
      <c r="HWL6" s="79"/>
      <c r="HWM6" s="79"/>
      <c r="HWN6" s="79"/>
      <c r="HWO6" s="79"/>
      <c r="HWP6" s="79"/>
      <c r="HWQ6" s="79"/>
      <c r="HWR6" s="79"/>
      <c r="HWS6" s="79"/>
      <c r="HWT6" s="79"/>
      <c r="HWU6" s="79"/>
      <c r="HWV6" s="79"/>
      <c r="HWW6" s="79"/>
      <c r="HWX6" s="79"/>
      <c r="HWY6" s="79"/>
      <c r="HWZ6" s="79"/>
      <c r="HXA6" s="79"/>
      <c r="HXB6" s="79"/>
      <c r="HXC6" s="79"/>
      <c r="HXD6" s="79"/>
      <c r="HXE6" s="79"/>
      <c r="HXF6" s="79"/>
      <c r="HXG6" s="79"/>
      <c r="HXH6" s="79"/>
      <c r="HXI6" s="79"/>
      <c r="HXJ6" s="79"/>
      <c r="HXK6" s="79"/>
      <c r="HXL6" s="79"/>
      <c r="HXM6" s="79"/>
      <c r="HXN6" s="79"/>
      <c r="HXO6" s="79"/>
      <c r="HXP6" s="79"/>
      <c r="HXQ6" s="79"/>
      <c r="HXR6" s="79"/>
      <c r="HXS6" s="79"/>
      <c r="HXT6" s="79"/>
      <c r="HXU6" s="79"/>
      <c r="HXV6" s="79"/>
      <c r="HXW6" s="79"/>
      <c r="HXX6" s="79"/>
      <c r="HXY6" s="79"/>
      <c r="HXZ6" s="79"/>
      <c r="HYA6" s="79"/>
      <c r="HYB6" s="79"/>
      <c r="HYC6" s="79"/>
      <c r="HYD6" s="79"/>
      <c r="HYE6" s="79"/>
      <c r="HYF6" s="79"/>
      <c r="HYG6" s="79"/>
      <c r="HYH6" s="79"/>
      <c r="HYI6" s="79"/>
      <c r="HYJ6" s="79"/>
      <c r="HYK6" s="79"/>
      <c r="HYL6" s="79"/>
      <c r="HYM6" s="79"/>
      <c r="HYN6" s="79"/>
      <c r="HYO6" s="79"/>
      <c r="HYP6" s="79"/>
      <c r="HYQ6" s="79"/>
      <c r="HYR6" s="79"/>
      <c r="HYS6" s="79"/>
      <c r="HYT6" s="79"/>
      <c r="HYU6" s="79"/>
      <c r="HYV6" s="79"/>
      <c r="HYW6" s="79"/>
      <c r="HYX6" s="79"/>
      <c r="HYY6" s="79"/>
      <c r="HYZ6" s="79"/>
      <c r="HZA6" s="79"/>
      <c r="HZB6" s="79"/>
      <c r="HZC6" s="79"/>
      <c r="HZD6" s="79"/>
      <c r="HZE6" s="79"/>
      <c r="HZF6" s="79"/>
      <c r="HZG6" s="79"/>
      <c r="HZH6" s="79"/>
      <c r="HZI6" s="79"/>
      <c r="HZJ6" s="79"/>
      <c r="HZK6" s="79"/>
      <c r="HZL6" s="79"/>
      <c r="HZM6" s="79"/>
      <c r="HZN6" s="79"/>
      <c r="HZO6" s="79"/>
      <c r="HZP6" s="79"/>
      <c r="HZQ6" s="79"/>
      <c r="HZR6" s="79"/>
      <c r="HZS6" s="79"/>
      <c r="HZT6" s="79"/>
      <c r="HZU6" s="79"/>
      <c r="HZV6" s="79"/>
      <c r="HZW6" s="79"/>
      <c r="HZX6" s="79"/>
      <c r="HZY6" s="79"/>
      <c r="HZZ6" s="79"/>
      <c r="IAA6" s="79"/>
      <c r="IAB6" s="79"/>
      <c r="IAC6" s="79"/>
      <c r="IAD6" s="79"/>
      <c r="IAE6" s="79"/>
      <c r="IAF6" s="79"/>
      <c r="IAG6" s="79"/>
      <c r="IAH6" s="79"/>
      <c r="IAI6" s="79"/>
      <c r="IAJ6" s="79"/>
      <c r="IAK6" s="79"/>
      <c r="IAL6" s="79"/>
      <c r="IAM6" s="79"/>
      <c r="IAN6" s="79"/>
      <c r="IAO6" s="79"/>
      <c r="IAP6" s="79"/>
      <c r="IAQ6" s="79"/>
      <c r="IAR6" s="79"/>
      <c r="IAS6" s="79"/>
      <c r="IAT6" s="79"/>
      <c r="IAU6" s="79"/>
      <c r="IAV6" s="79"/>
      <c r="IAW6" s="79"/>
      <c r="IAX6" s="79"/>
      <c r="IAY6" s="79"/>
      <c r="IAZ6" s="79"/>
      <c r="IBA6" s="79"/>
      <c r="IBB6" s="79"/>
      <c r="IBC6" s="79"/>
      <c r="IBD6" s="79"/>
      <c r="IBE6" s="79"/>
      <c r="IBF6" s="79"/>
      <c r="IBG6" s="79"/>
      <c r="IBH6" s="79"/>
      <c r="IBI6" s="79"/>
      <c r="IBJ6" s="79"/>
      <c r="IBK6" s="79"/>
      <c r="IBL6" s="79"/>
      <c r="IBM6" s="79"/>
      <c r="IBN6" s="79"/>
      <c r="IBO6" s="79"/>
      <c r="IBP6" s="79"/>
      <c r="IBQ6" s="79"/>
      <c r="IBR6" s="79"/>
      <c r="IBS6" s="79"/>
      <c r="IBT6" s="79"/>
      <c r="IBU6" s="79"/>
      <c r="IBV6" s="79"/>
      <c r="IBW6" s="79"/>
      <c r="IBX6" s="79"/>
      <c r="IBY6" s="79"/>
      <c r="IBZ6" s="79"/>
      <c r="ICA6" s="79"/>
      <c r="ICB6" s="79"/>
      <c r="ICC6" s="79"/>
      <c r="ICD6" s="79"/>
      <c r="ICE6" s="79"/>
      <c r="ICF6" s="79"/>
      <c r="ICG6" s="79"/>
      <c r="ICH6" s="79"/>
      <c r="ICI6" s="79"/>
      <c r="ICJ6" s="79"/>
      <c r="ICK6" s="79"/>
      <c r="ICL6" s="79"/>
      <c r="ICM6" s="79"/>
      <c r="ICN6" s="79"/>
      <c r="ICO6" s="79"/>
      <c r="ICP6" s="79"/>
      <c r="ICQ6" s="79"/>
      <c r="ICR6" s="79"/>
      <c r="ICS6" s="79"/>
      <c r="ICT6" s="79"/>
      <c r="ICU6" s="79"/>
      <c r="ICV6" s="79"/>
      <c r="ICW6" s="79"/>
      <c r="ICX6" s="79"/>
      <c r="ICY6" s="79"/>
      <c r="ICZ6" s="79"/>
      <c r="IDA6" s="79"/>
      <c r="IDB6" s="79"/>
      <c r="IDC6" s="79"/>
      <c r="IDD6" s="79"/>
      <c r="IDE6" s="79"/>
      <c r="IDF6" s="79"/>
      <c r="IDG6" s="79"/>
      <c r="IDH6" s="79"/>
      <c r="IDI6" s="79"/>
      <c r="IDJ6" s="79"/>
      <c r="IDK6" s="79"/>
      <c r="IDL6" s="79"/>
      <c r="IDM6" s="79"/>
      <c r="IDN6" s="79"/>
      <c r="IDO6" s="79"/>
      <c r="IDP6" s="79"/>
      <c r="IDQ6" s="79"/>
      <c r="IDR6" s="79"/>
      <c r="IDS6" s="79"/>
      <c r="IDT6" s="79"/>
      <c r="IDU6" s="79"/>
      <c r="IDV6" s="79"/>
      <c r="IDW6" s="79"/>
      <c r="IDX6" s="79"/>
      <c r="IDY6" s="79"/>
      <c r="IDZ6" s="79"/>
      <c r="IEA6" s="79"/>
      <c r="IEB6" s="79"/>
      <c r="IEC6" s="79"/>
      <c r="IED6" s="79"/>
      <c r="IEE6" s="79"/>
      <c r="IEF6" s="79"/>
      <c r="IEG6" s="79"/>
      <c r="IEH6" s="79"/>
      <c r="IEI6" s="79"/>
      <c r="IEJ6" s="79"/>
      <c r="IEK6" s="79"/>
      <c r="IEL6" s="79"/>
      <c r="IEM6" s="79"/>
      <c r="IEN6" s="79"/>
      <c r="IEO6" s="79"/>
      <c r="IEP6" s="79"/>
      <c r="IEQ6" s="79"/>
      <c r="IER6" s="79"/>
      <c r="IES6" s="79"/>
      <c r="IET6" s="79"/>
      <c r="IEU6" s="79"/>
      <c r="IEV6" s="79"/>
      <c r="IEW6" s="79"/>
      <c r="IEX6" s="79"/>
      <c r="IEY6" s="79"/>
      <c r="IEZ6" s="79"/>
      <c r="IFA6" s="79"/>
      <c r="IFB6" s="79"/>
      <c r="IFC6" s="79"/>
      <c r="IFD6" s="79"/>
      <c r="IFE6" s="79"/>
      <c r="IFF6" s="79"/>
      <c r="IFG6" s="79"/>
      <c r="IFH6" s="79"/>
      <c r="IFI6" s="79"/>
      <c r="IFJ6" s="79"/>
      <c r="IFK6" s="79"/>
      <c r="IFL6" s="79"/>
      <c r="IFM6" s="79"/>
      <c r="IFN6" s="79"/>
      <c r="IFO6" s="79"/>
      <c r="IFP6" s="79"/>
      <c r="IFQ6" s="79"/>
      <c r="IFR6" s="79"/>
      <c r="IFS6" s="79"/>
      <c r="IFT6" s="79"/>
      <c r="IFU6" s="79"/>
      <c r="IFV6" s="79"/>
      <c r="IFW6" s="79"/>
      <c r="IFX6" s="79"/>
      <c r="IFY6" s="79"/>
      <c r="IFZ6" s="79"/>
      <c r="IGA6" s="79"/>
      <c r="IGB6" s="79"/>
      <c r="IGC6" s="79"/>
      <c r="IGD6" s="79"/>
      <c r="IGE6" s="79"/>
      <c r="IGF6" s="79"/>
      <c r="IGG6" s="79"/>
      <c r="IGH6" s="79"/>
      <c r="IGI6" s="79"/>
      <c r="IGJ6" s="79"/>
      <c r="IGK6" s="79"/>
      <c r="IGL6" s="79"/>
      <c r="IGM6" s="79"/>
      <c r="IGN6" s="79"/>
      <c r="IGO6" s="79"/>
      <c r="IGP6" s="79"/>
      <c r="IGQ6" s="79"/>
      <c r="IGR6" s="79"/>
      <c r="IGS6" s="79"/>
      <c r="IGT6" s="79"/>
      <c r="IGU6" s="79"/>
      <c r="IGV6" s="79"/>
      <c r="IGW6" s="79"/>
      <c r="IGX6" s="79"/>
      <c r="IGY6" s="79"/>
      <c r="IGZ6" s="79"/>
      <c r="IHA6" s="79"/>
      <c r="IHB6" s="79"/>
      <c r="IHC6" s="79"/>
      <c r="IHD6" s="79"/>
      <c r="IHE6" s="79"/>
      <c r="IHF6" s="79"/>
      <c r="IHG6" s="79"/>
      <c r="IHH6" s="79"/>
      <c r="IHI6" s="79"/>
      <c r="IHJ6" s="79"/>
      <c r="IHK6" s="79"/>
      <c r="IHL6" s="79"/>
      <c r="IHM6" s="79"/>
      <c r="IHN6" s="79"/>
      <c r="IHO6" s="79"/>
      <c r="IHP6" s="79"/>
      <c r="IHQ6" s="79"/>
      <c r="IHR6" s="79"/>
      <c r="IHS6" s="79"/>
      <c r="IHT6" s="79"/>
      <c r="IHU6" s="79"/>
      <c r="IHV6" s="79"/>
      <c r="IHW6" s="79"/>
      <c r="IHX6" s="79"/>
      <c r="IHY6" s="79"/>
      <c r="IHZ6" s="79"/>
      <c r="IIA6" s="79"/>
      <c r="IIB6" s="79"/>
      <c r="IIC6" s="79"/>
      <c r="IID6" s="79"/>
      <c r="IIE6" s="79"/>
      <c r="IIF6" s="79"/>
      <c r="IIG6" s="79"/>
      <c r="IIH6" s="79"/>
      <c r="III6" s="79"/>
      <c r="IIJ6" s="79"/>
      <c r="IIK6" s="79"/>
      <c r="IIL6" s="79"/>
      <c r="IIM6" s="79"/>
      <c r="IIN6" s="79"/>
      <c r="IIO6" s="79"/>
      <c r="IIP6" s="79"/>
      <c r="IIQ6" s="79"/>
      <c r="IIR6" s="79"/>
      <c r="IIS6" s="79"/>
      <c r="IIT6" s="79"/>
      <c r="IIU6" s="79"/>
      <c r="IIV6" s="79"/>
      <c r="IIW6" s="79"/>
      <c r="IIX6" s="79"/>
      <c r="IIY6" s="79"/>
      <c r="IIZ6" s="79"/>
      <c r="IJA6" s="79"/>
      <c r="IJB6" s="79"/>
      <c r="IJC6" s="79"/>
      <c r="IJD6" s="79"/>
      <c r="IJE6" s="79"/>
      <c r="IJF6" s="79"/>
      <c r="IJG6" s="79"/>
      <c r="IJH6" s="79"/>
      <c r="IJI6" s="79"/>
      <c r="IJJ6" s="79"/>
      <c r="IJK6" s="79"/>
      <c r="IJL6" s="79"/>
      <c r="IJM6" s="79"/>
      <c r="IJN6" s="79"/>
      <c r="IJO6" s="79"/>
      <c r="IJP6" s="79"/>
      <c r="IJQ6" s="79"/>
      <c r="IJR6" s="79"/>
      <c r="IJS6" s="79"/>
      <c r="IJT6" s="79"/>
      <c r="IJU6" s="79"/>
      <c r="IJV6" s="79"/>
      <c r="IJW6" s="79"/>
      <c r="IJX6" s="79"/>
      <c r="IJY6" s="79"/>
      <c r="IJZ6" s="79"/>
      <c r="IKA6" s="79"/>
      <c r="IKB6" s="79"/>
      <c r="IKC6" s="79"/>
      <c r="IKD6" s="79"/>
      <c r="IKE6" s="79"/>
      <c r="IKF6" s="79"/>
      <c r="IKG6" s="79"/>
      <c r="IKH6" s="79"/>
      <c r="IKI6" s="79"/>
      <c r="IKJ6" s="79"/>
      <c r="IKK6" s="79"/>
      <c r="IKL6" s="79"/>
      <c r="IKM6" s="79"/>
      <c r="IKN6" s="79"/>
      <c r="IKO6" s="79"/>
      <c r="IKP6" s="79"/>
      <c r="IKQ6" s="79"/>
      <c r="IKR6" s="79"/>
      <c r="IKS6" s="79"/>
      <c r="IKT6" s="79"/>
      <c r="IKU6" s="79"/>
      <c r="IKV6" s="79"/>
      <c r="IKW6" s="79"/>
      <c r="IKX6" s="79"/>
      <c r="IKY6" s="79"/>
      <c r="IKZ6" s="79"/>
      <c r="ILA6" s="79"/>
      <c r="ILB6" s="79"/>
      <c r="ILC6" s="79"/>
      <c r="ILD6" s="79"/>
      <c r="ILE6" s="79"/>
      <c r="ILF6" s="79"/>
      <c r="ILG6" s="79"/>
      <c r="ILH6" s="79"/>
      <c r="ILI6" s="79"/>
      <c r="ILJ6" s="79"/>
      <c r="ILK6" s="79"/>
      <c r="ILL6" s="79"/>
      <c r="ILM6" s="79"/>
      <c r="ILN6" s="79"/>
      <c r="ILO6" s="79"/>
      <c r="ILP6" s="79"/>
      <c r="ILQ6" s="79"/>
      <c r="ILR6" s="79"/>
      <c r="ILS6" s="79"/>
      <c r="ILT6" s="79"/>
      <c r="ILU6" s="79"/>
      <c r="ILV6" s="79"/>
      <c r="ILW6" s="79"/>
      <c r="ILX6" s="79"/>
      <c r="ILY6" s="79"/>
      <c r="ILZ6" s="79"/>
      <c r="IMA6" s="79"/>
      <c r="IMB6" s="79"/>
      <c r="IMC6" s="79"/>
      <c r="IMD6" s="79"/>
      <c r="IME6" s="79"/>
      <c r="IMF6" s="79"/>
      <c r="IMG6" s="79"/>
      <c r="IMH6" s="79"/>
      <c r="IMI6" s="79"/>
      <c r="IMJ6" s="79"/>
      <c r="IMK6" s="79"/>
      <c r="IML6" s="79"/>
      <c r="IMM6" s="79"/>
      <c r="IMN6" s="79"/>
      <c r="IMO6" s="79"/>
      <c r="IMP6" s="79"/>
      <c r="IMQ6" s="79"/>
      <c r="IMR6" s="79"/>
      <c r="IMS6" s="79"/>
      <c r="IMT6" s="79"/>
      <c r="IMU6" s="79"/>
      <c r="IMV6" s="79"/>
      <c r="IMW6" s="79"/>
      <c r="IMX6" s="79"/>
      <c r="IMY6" s="79"/>
      <c r="IMZ6" s="79"/>
      <c r="INA6" s="79"/>
      <c r="INB6" s="79"/>
      <c r="INC6" s="79"/>
      <c r="IND6" s="79"/>
      <c r="INE6" s="79"/>
      <c r="INF6" s="79"/>
      <c r="ING6" s="79"/>
      <c r="INH6" s="79"/>
      <c r="INI6" s="79"/>
      <c r="INJ6" s="79"/>
      <c r="INK6" s="79"/>
      <c r="INL6" s="79"/>
      <c r="INM6" s="79"/>
      <c r="INN6" s="79"/>
      <c r="INO6" s="79"/>
      <c r="INP6" s="79"/>
      <c r="INQ6" s="79"/>
      <c r="INR6" s="79"/>
      <c r="INS6" s="79"/>
      <c r="INT6" s="79"/>
      <c r="INU6" s="79"/>
      <c r="INV6" s="79"/>
      <c r="INW6" s="79"/>
      <c r="INX6" s="79"/>
      <c r="INY6" s="79"/>
      <c r="INZ6" s="79"/>
      <c r="IOA6" s="79"/>
      <c r="IOB6" s="79"/>
      <c r="IOC6" s="79"/>
      <c r="IOD6" s="79"/>
      <c r="IOE6" s="79"/>
      <c r="IOF6" s="79"/>
      <c r="IOG6" s="79"/>
      <c r="IOH6" s="79"/>
      <c r="IOI6" s="79"/>
      <c r="IOJ6" s="79"/>
      <c r="IOK6" s="79"/>
      <c r="IOL6" s="79"/>
      <c r="IOM6" s="79"/>
      <c r="ION6" s="79"/>
      <c r="IOO6" s="79"/>
      <c r="IOP6" s="79"/>
      <c r="IOQ6" s="79"/>
      <c r="IOR6" s="79"/>
      <c r="IOS6" s="79"/>
      <c r="IOT6" s="79"/>
      <c r="IOU6" s="79"/>
      <c r="IOV6" s="79"/>
      <c r="IOW6" s="79"/>
      <c r="IOX6" s="79"/>
      <c r="IOY6" s="79"/>
      <c r="IOZ6" s="79"/>
      <c r="IPA6" s="79"/>
      <c r="IPB6" s="79"/>
      <c r="IPC6" s="79"/>
      <c r="IPD6" s="79"/>
      <c r="IPE6" s="79"/>
      <c r="IPF6" s="79"/>
      <c r="IPG6" s="79"/>
      <c r="IPH6" s="79"/>
      <c r="IPI6" s="79"/>
      <c r="IPJ6" s="79"/>
      <c r="IPK6" s="79"/>
      <c r="IPL6" s="79"/>
      <c r="IPM6" s="79"/>
      <c r="IPN6" s="79"/>
      <c r="IPO6" s="79"/>
      <c r="IPP6" s="79"/>
      <c r="IPQ6" s="79"/>
      <c r="IPR6" s="79"/>
      <c r="IPS6" s="79"/>
      <c r="IPT6" s="79"/>
      <c r="IPU6" s="79"/>
      <c r="IPV6" s="79"/>
      <c r="IPW6" s="79"/>
      <c r="IPX6" s="79"/>
      <c r="IPY6" s="79"/>
      <c r="IPZ6" s="79"/>
      <c r="IQA6" s="79"/>
      <c r="IQB6" s="79"/>
      <c r="IQC6" s="79"/>
      <c r="IQD6" s="79"/>
      <c r="IQE6" s="79"/>
      <c r="IQF6" s="79"/>
      <c r="IQG6" s="79"/>
      <c r="IQH6" s="79"/>
      <c r="IQI6" s="79"/>
      <c r="IQJ6" s="79"/>
      <c r="IQK6" s="79"/>
      <c r="IQL6" s="79"/>
      <c r="IQM6" s="79"/>
      <c r="IQN6" s="79"/>
      <c r="IQO6" s="79"/>
      <c r="IQP6" s="79"/>
      <c r="IQQ6" s="79"/>
      <c r="IQR6" s="79"/>
      <c r="IQS6" s="79"/>
      <c r="IQT6" s="79"/>
      <c r="IQU6" s="79"/>
      <c r="IQV6" s="79"/>
      <c r="IQW6" s="79"/>
      <c r="IQX6" s="79"/>
      <c r="IQY6" s="79"/>
      <c r="IQZ6" s="79"/>
      <c r="IRA6" s="79"/>
      <c r="IRB6" s="79"/>
      <c r="IRC6" s="79"/>
      <c r="IRD6" s="79"/>
      <c r="IRE6" s="79"/>
      <c r="IRF6" s="79"/>
      <c r="IRG6" s="79"/>
      <c r="IRH6" s="79"/>
      <c r="IRI6" s="79"/>
      <c r="IRJ6" s="79"/>
      <c r="IRK6" s="79"/>
      <c r="IRL6" s="79"/>
      <c r="IRM6" s="79"/>
      <c r="IRN6" s="79"/>
      <c r="IRO6" s="79"/>
      <c r="IRP6" s="79"/>
      <c r="IRQ6" s="79"/>
      <c r="IRR6" s="79"/>
      <c r="IRS6" s="79"/>
      <c r="IRT6" s="79"/>
      <c r="IRU6" s="79"/>
      <c r="IRV6" s="79"/>
      <c r="IRW6" s="79"/>
      <c r="IRX6" s="79"/>
      <c r="IRY6" s="79"/>
      <c r="IRZ6" s="79"/>
      <c r="ISA6" s="79"/>
      <c r="ISB6" s="79"/>
      <c r="ISC6" s="79"/>
      <c r="ISD6" s="79"/>
      <c r="ISE6" s="79"/>
      <c r="ISF6" s="79"/>
      <c r="ISG6" s="79"/>
      <c r="ISH6" s="79"/>
      <c r="ISI6" s="79"/>
      <c r="ISJ6" s="79"/>
      <c r="ISK6" s="79"/>
      <c r="ISL6" s="79"/>
      <c r="ISM6" s="79"/>
      <c r="ISN6" s="79"/>
      <c r="ISO6" s="79"/>
      <c r="ISP6" s="79"/>
      <c r="ISQ6" s="79"/>
      <c r="ISR6" s="79"/>
      <c r="ISS6" s="79"/>
      <c r="IST6" s="79"/>
      <c r="ISU6" s="79"/>
      <c r="ISV6" s="79"/>
      <c r="ISW6" s="79"/>
      <c r="ISX6" s="79"/>
      <c r="ISY6" s="79"/>
      <c r="ISZ6" s="79"/>
      <c r="ITA6" s="79"/>
      <c r="ITB6" s="79"/>
      <c r="ITC6" s="79"/>
      <c r="ITD6" s="79"/>
      <c r="ITE6" s="79"/>
      <c r="ITF6" s="79"/>
      <c r="ITG6" s="79"/>
      <c r="ITH6" s="79"/>
      <c r="ITI6" s="79"/>
      <c r="ITJ6" s="79"/>
      <c r="ITK6" s="79"/>
      <c r="ITL6" s="79"/>
      <c r="ITM6" s="79"/>
      <c r="ITN6" s="79"/>
      <c r="ITO6" s="79"/>
      <c r="ITP6" s="79"/>
      <c r="ITQ6" s="79"/>
      <c r="ITR6" s="79"/>
      <c r="ITS6" s="79"/>
      <c r="ITT6" s="79"/>
      <c r="ITU6" s="79"/>
      <c r="ITV6" s="79"/>
      <c r="ITW6" s="79"/>
      <c r="ITX6" s="79"/>
      <c r="ITY6" s="79"/>
      <c r="ITZ6" s="79"/>
      <c r="IUA6" s="79"/>
      <c r="IUB6" s="79"/>
      <c r="IUC6" s="79"/>
      <c r="IUD6" s="79"/>
      <c r="IUE6" s="79"/>
      <c r="IUF6" s="79"/>
      <c r="IUG6" s="79"/>
      <c r="IUH6" s="79"/>
      <c r="IUI6" s="79"/>
      <c r="IUJ6" s="79"/>
      <c r="IUK6" s="79"/>
      <c r="IUL6" s="79"/>
      <c r="IUM6" s="79"/>
      <c r="IUN6" s="79"/>
      <c r="IUO6" s="79"/>
      <c r="IUP6" s="79"/>
      <c r="IUQ6" s="79"/>
      <c r="IUR6" s="79"/>
      <c r="IUS6" s="79"/>
      <c r="IUT6" s="79"/>
      <c r="IUU6" s="79"/>
      <c r="IUV6" s="79"/>
      <c r="IUW6" s="79"/>
      <c r="IUX6" s="79"/>
      <c r="IUY6" s="79"/>
      <c r="IUZ6" s="79"/>
      <c r="IVA6" s="79"/>
      <c r="IVB6" s="79"/>
      <c r="IVC6" s="79"/>
      <c r="IVD6" s="79"/>
      <c r="IVE6" s="79"/>
      <c r="IVF6" s="79"/>
      <c r="IVG6" s="79"/>
      <c r="IVH6" s="79"/>
      <c r="IVI6" s="79"/>
      <c r="IVJ6" s="79"/>
      <c r="IVK6" s="79"/>
      <c r="IVL6" s="79"/>
      <c r="IVM6" s="79"/>
      <c r="IVN6" s="79"/>
      <c r="IVO6" s="79"/>
      <c r="IVP6" s="79"/>
      <c r="IVQ6" s="79"/>
      <c r="IVR6" s="79"/>
      <c r="IVS6" s="79"/>
      <c r="IVT6" s="79"/>
      <c r="IVU6" s="79"/>
      <c r="IVV6" s="79"/>
      <c r="IVW6" s="79"/>
      <c r="IVX6" s="79"/>
      <c r="IVY6" s="79"/>
      <c r="IVZ6" s="79"/>
      <c r="IWA6" s="79"/>
      <c r="IWB6" s="79"/>
      <c r="IWC6" s="79"/>
      <c r="IWD6" s="79"/>
      <c r="IWE6" s="79"/>
      <c r="IWF6" s="79"/>
      <c r="IWG6" s="79"/>
      <c r="IWH6" s="79"/>
      <c r="IWI6" s="79"/>
      <c r="IWJ6" s="79"/>
      <c r="IWK6" s="79"/>
      <c r="IWL6" s="79"/>
      <c r="IWM6" s="79"/>
      <c r="IWN6" s="79"/>
      <c r="IWO6" s="79"/>
      <c r="IWP6" s="79"/>
      <c r="IWQ6" s="79"/>
      <c r="IWR6" s="79"/>
      <c r="IWS6" s="79"/>
      <c r="IWT6" s="79"/>
      <c r="IWU6" s="79"/>
      <c r="IWV6" s="79"/>
      <c r="IWW6" s="79"/>
      <c r="IWX6" s="79"/>
      <c r="IWY6" s="79"/>
      <c r="IWZ6" s="79"/>
      <c r="IXA6" s="79"/>
      <c r="IXB6" s="79"/>
      <c r="IXC6" s="79"/>
      <c r="IXD6" s="79"/>
      <c r="IXE6" s="79"/>
      <c r="IXF6" s="79"/>
      <c r="IXG6" s="79"/>
      <c r="IXH6" s="79"/>
      <c r="IXI6" s="79"/>
      <c r="IXJ6" s="79"/>
      <c r="IXK6" s="79"/>
      <c r="IXL6" s="79"/>
      <c r="IXM6" s="79"/>
      <c r="IXN6" s="79"/>
      <c r="IXO6" s="79"/>
      <c r="IXP6" s="79"/>
      <c r="IXQ6" s="79"/>
      <c r="IXR6" s="79"/>
      <c r="IXS6" s="79"/>
      <c r="IXT6" s="79"/>
      <c r="IXU6" s="79"/>
      <c r="IXV6" s="79"/>
      <c r="IXW6" s="79"/>
      <c r="IXX6" s="79"/>
      <c r="IXY6" s="79"/>
      <c r="IXZ6" s="79"/>
      <c r="IYA6" s="79"/>
      <c r="IYB6" s="79"/>
      <c r="IYC6" s="79"/>
      <c r="IYD6" s="79"/>
      <c r="IYE6" s="79"/>
      <c r="IYF6" s="79"/>
      <c r="IYG6" s="79"/>
      <c r="IYH6" s="79"/>
      <c r="IYI6" s="79"/>
      <c r="IYJ6" s="79"/>
      <c r="IYK6" s="79"/>
      <c r="IYL6" s="79"/>
      <c r="IYM6" s="79"/>
      <c r="IYN6" s="79"/>
      <c r="IYO6" s="79"/>
      <c r="IYP6" s="79"/>
      <c r="IYQ6" s="79"/>
      <c r="IYR6" s="79"/>
      <c r="IYS6" s="79"/>
      <c r="IYT6" s="79"/>
      <c r="IYU6" s="79"/>
      <c r="IYV6" s="79"/>
      <c r="IYW6" s="79"/>
      <c r="IYX6" s="79"/>
      <c r="IYY6" s="79"/>
      <c r="IYZ6" s="79"/>
      <c r="IZA6" s="79"/>
      <c r="IZB6" s="79"/>
      <c r="IZC6" s="79"/>
      <c r="IZD6" s="79"/>
      <c r="IZE6" s="79"/>
      <c r="IZF6" s="79"/>
      <c r="IZG6" s="79"/>
      <c r="IZH6" s="79"/>
      <c r="IZI6" s="79"/>
      <c r="IZJ6" s="79"/>
      <c r="IZK6" s="79"/>
      <c r="IZL6" s="79"/>
      <c r="IZM6" s="79"/>
      <c r="IZN6" s="79"/>
      <c r="IZO6" s="79"/>
      <c r="IZP6" s="79"/>
      <c r="IZQ6" s="79"/>
      <c r="IZR6" s="79"/>
      <c r="IZS6" s="79"/>
      <c r="IZT6" s="79"/>
      <c r="IZU6" s="79"/>
      <c r="IZV6" s="79"/>
      <c r="IZW6" s="79"/>
      <c r="IZX6" s="79"/>
      <c r="IZY6" s="79"/>
      <c r="IZZ6" s="79"/>
      <c r="JAA6" s="79"/>
      <c r="JAB6" s="79"/>
      <c r="JAC6" s="79"/>
      <c r="JAD6" s="79"/>
      <c r="JAE6" s="79"/>
      <c r="JAF6" s="79"/>
      <c r="JAG6" s="79"/>
      <c r="JAH6" s="79"/>
      <c r="JAI6" s="79"/>
      <c r="JAJ6" s="79"/>
      <c r="JAK6" s="79"/>
      <c r="JAL6" s="79"/>
      <c r="JAM6" s="79"/>
      <c r="JAN6" s="79"/>
      <c r="JAO6" s="79"/>
      <c r="JAP6" s="79"/>
      <c r="JAQ6" s="79"/>
      <c r="JAR6" s="79"/>
      <c r="JAS6" s="79"/>
      <c r="JAT6" s="79"/>
      <c r="JAU6" s="79"/>
      <c r="JAV6" s="79"/>
      <c r="JAW6" s="79"/>
      <c r="JAX6" s="79"/>
      <c r="JAY6" s="79"/>
      <c r="JAZ6" s="79"/>
      <c r="JBA6" s="79"/>
      <c r="JBB6" s="79"/>
      <c r="JBC6" s="79"/>
      <c r="JBD6" s="79"/>
      <c r="JBE6" s="79"/>
      <c r="JBF6" s="79"/>
      <c r="JBG6" s="79"/>
      <c r="JBH6" s="79"/>
      <c r="JBI6" s="79"/>
      <c r="JBJ6" s="79"/>
      <c r="JBK6" s="79"/>
      <c r="JBL6" s="79"/>
      <c r="JBM6" s="79"/>
      <c r="JBN6" s="79"/>
      <c r="JBO6" s="79"/>
      <c r="JBP6" s="79"/>
      <c r="JBQ6" s="79"/>
      <c r="JBR6" s="79"/>
      <c r="JBS6" s="79"/>
      <c r="JBT6" s="79"/>
      <c r="JBU6" s="79"/>
      <c r="JBV6" s="79"/>
      <c r="JBW6" s="79"/>
      <c r="JBX6" s="79"/>
      <c r="JBY6" s="79"/>
      <c r="JBZ6" s="79"/>
      <c r="JCA6" s="79"/>
      <c r="JCB6" s="79"/>
      <c r="JCC6" s="79"/>
      <c r="JCD6" s="79"/>
      <c r="JCE6" s="79"/>
      <c r="JCF6" s="79"/>
      <c r="JCG6" s="79"/>
      <c r="JCH6" s="79"/>
      <c r="JCI6" s="79"/>
      <c r="JCJ6" s="79"/>
      <c r="JCK6" s="79"/>
      <c r="JCL6" s="79"/>
      <c r="JCM6" s="79"/>
      <c r="JCN6" s="79"/>
      <c r="JCO6" s="79"/>
      <c r="JCP6" s="79"/>
      <c r="JCQ6" s="79"/>
      <c r="JCR6" s="79"/>
      <c r="JCS6" s="79"/>
      <c r="JCT6" s="79"/>
      <c r="JCU6" s="79"/>
      <c r="JCV6" s="79"/>
      <c r="JCW6" s="79"/>
      <c r="JCX6" s="79"/>
      <c r="JCY6" s="79"/>
      <c r="JCZ6" s="79"/>
      <c r="JDA6" s="79"/>
      <c r="JDB6" s="79"/>
      <c r="JDC6" s="79"/>
      <c r="JDD6" s="79"/>
      <c r="JDE6" s="79"/>
      <c r="JDF6" s="79"/>
      <c r="JDG6" s="79"/>
      <c r="JDH6" s="79"/>
      <c r="JDI6" s="79"/>
      <c r="JDJ6" s="79"/>
      <c r="JDK6" s="79"/>
      <c r="JDL6" s="79"/>
      <c r="JDM6" s="79"/>
      <c r="JDN6" s="79"/>
      <c r="JDO6" s="79"/>
      <c r="JDP6" s="79"/>
      <c r="JDQ6" s="79"/>
      <c r="JDR6" s="79"/>
      <c r="JDS6" s="79"/>
      <c r="JDT6" s="79"/>
      <c r="JDU6" s="79"/>
      <c r="JDV6" s="79"/>
      <c r="JDW6" s="79"/>
      <c r="JDX6" s="79"/>
      <c r="JDY6" s="79"/>
      <c r="JDZ6" s="79"/>
      <c r="JEA6" s="79"/>
      <c r="JEB6" s="79"/>
      <c r="JEC6" s="79"/>
      <c r="JED6" s="79"/>
      <c r="JEE6" s="79"/>
      <c r="JEF6" s="79"/>
      <c r="JEG6" s="79"/>
      <c r="JEH6" s="79"/>
      <c r="JEI6" s="79"/>
      <c r="JEJ6" s="79"/>
      <c r="JEK6" s="79"/>
      <c r="JEL6" s="79"/>
      <c r="JEM6" s="79"/>
      <c r="JEN6" s="79"/>
      <c r="JEO6" s="79"/>
      <c r="JEP6" s="79"/>
      <c r="JEQ6" s="79"/>
      <c r="JER6" s="79"/>
      <c r="JES6" s="79"/>
      <c r="JET6" s="79"/>
      <c r="JEU6" s="79"/>
      <c r="JEV6" s="79"/>
      <c r="JEW6" s="79"/>
      <c r="JEX6" s="79"/>
      <c r="JEY6" s="79"/>
      <c r="JEZ6" s="79"/>
      <c r="JFA6" s="79"/>
      <c r="JFB6" s="79"/>
      <c r="JFC6" s="79"/>
      <c r="JFD6" s="79"/>
      <c r="JFE6" s="79"/>
      <c r="JFF6" s="79"/>
      <c r="JFG6" s="79"/>
      <c r="JFH6" s="79"/>
      <c r="JFI6" s="79"/>
      <c r="JFJ6" s="79"/>
      <c r="JFK6" s="79"/>
      <c r="JFL6" s="79"/>
      <c r="JFM6" s="79"/>
      <c r="JFN6" s="79"/>
      <c r="JFO6" s="79"/>
      <c r="JFP6" s="79"/>
      <c r="JFQ6" s="79"/>
      <c r="JFR6" s="79"/>
      <c r="JFS6" s="79"/>
      <c r="JFT6" s="79"/>
      <c r="JFU6" s="79"/>
      <c r="JFV6" s="79"/>
      <c r="JFW6" s="79"/>
      <c r="JFX6" s="79"/>
      <c r="JFY6" s="79"/>
      <c r="JFZ6" s="79"/>
      <c r="JGA6" s="79"/>
      <c r="JGB6" s="79"/>
      <c r="JGC6" s="79"/>
      <c r="JGD6" s="79"/>
      <c r="JGE6" s="79"/>
      <c r="JGF6" s="79"/>
      <c r="JGG6" s="79"/>
      <c r="JGH6" s="79"/>
      <c r="JGI6" s="79"/>
      <c r="JGJ6" s="79"/>
      <c r="JGK6" s="79"/>
      <c r="JGL6" s="79"/>
      <c r="JGM6" s="79"/>
      <c r="JGN6" s="79"/>
      <c r="JGO6" s="79"/>
      <c r="JGP6" s="79"/>
      <c r="JGQ6" s="79"/>
      <c r="JGR6" s="79"/>
      <c r="JGS6" s="79"/>
      <c r="JGT6" s="79"/>
      <c r="JGU6" s="79"/>
      <c r="JGV6" s="79"/>
      <c r="JGW6" s="79"/>
      <c r="JGX6" s="79"/>
      <c r="JGY6" s="79"/>
      <c r="JGZ6" s="79"/>
      <c r="JHA6" s="79"/>
      <c r="JHB6" s="79"/>
      <c r="JHC6" s="79"/>
      <c r="JHD6" s="79"/>
      <c r="JHE6" s="79"/>
      <c r="JHF6" s="79"/>
      <c r="JHG6" s="79"/>
      <c r="JHH6" s="79"/>
      <c r="JHI6" s="79"/>
      <c r="JHJ6" s="79"/>
      <c r="JHK6" s="79"/>
      <c r="JHL6" s="79"/>
      <c r="JHM6" s="79"/>
      <c r="JHN6" s="79"/>
      <c r="JHO6" s="79"/>
      <c r="JHP6" s="79"/>
      <c r="JHQ6" s="79"/>
      <c r="JHR6" s="79"/>
      <c r="JHS6" s="79"/>
      <c r="JHT6" s="79"/>
      <c r="JHU6" s="79"/>
      <c r="JHV6" s="79"/>
      <c r="JHW6" s="79"/>
      <c r="JHX6" s="79"/>
      <c r="JHY6" s="79"/>
      <c r="JHZ6" s="79"/>
      <c r="JIA6" s="79"/>
      <c r="JIB6" s="79"/>
      <c r="JIC6" s="79"/>
      <c r="JID6" s="79"/>
      <c r="JIE6" s="79"/>
      <c r="JIF6" s="79"/>
      <c r="JIG6" s="79"/>
      <c r="JIH6" s="79"/>
      <c r="JII6" s="79"/>
      <c r="JIJ6" s="79"/>
      <c r="JIK6" s="79"/>
      <c r="JIL6" s="79"/>
      <c r="JIM6" s="79"/>
      <c r="JIN6" s="79"/>
      <c r="JIO6" s="79"/>
      <c r="JIP6" s="79"/>
      <c r="JIQ6" s="79"/>
      <c r="JIR6" s="79"/>
      <c r="JIS6" s="79"/>
      <c r="JIT6" s="79"/>
      <c r="JIU6" s="79"/>
      <c r="JIV6" s="79"/>
      <c r="JIW6" s="79"/>
      <c r="JIX6" s="79"/>
      <c r="JIY6" s="79"/>
      <c r="JIZ6" s="79"/>
      <c r="JJA6" s="79"/>
      <c r="JJB6" s="79"/>
      <c r="JJC6" s="79"/>
      <c r="JJD6" s="79"/>
      <c r="JJE6" s="79"/>
      <c r="JJF6" s="79"/>
      <c r="JJG6" s="79"/>
      <c r="JJH6" s="79"/>
      <c r="JJI6" s="79"/>
      <c r="JJJ6" s="79"/>
      <c r="JJK6" s="79"/>
      <c r="JJL6" s="79"/>
      <c r="JJM6" s="79"/>
      <c r="JJN6" s="79"/>
      <c r="JJO6" s="79"/>
      <c r="JJP6" s="79"/>
      <c r="JJQ6" s="79"/>
      <c r="JJR6" s="79"/>
      <c r="JJS6" s="79"/>
      <c r="JJT6" s="79"/>
      <c r="JJU6" s="79"/>
      <c r="JJV6" s="79"/>
      <c r="JJW6" s="79"/>
      <c r="JJX6" s="79"/>
      <c r="JJY6" s="79"/>
      <c r="JJZ6" s="79"/>
      <c r="JKA6" s="79"/>
      <c r="JKB6" s="79"/>
      <c r="JKC6" s="79"/>
      <c r="JKD6" s="79"/>
      <c r="JKE6" s="79"/>
      <c r="JKF6" s="79"/>
      <c r="JKG6" s="79"/>
      <c r="JKH6" s="79"/>
      <c r="JKI6" s="79"/>
      <c r="JKJ6" s="79"/>
      <c r="JKK6" s="79"/>
      <c r="JKL6" s="79"/>
      <c r="JKM6" s="79"/>
      <c r="JKN6" s="79"/>
      <c r="JKO6" s="79"/>
      <c r="JKP6" s="79"/>
      <c r="JKQ6" s="79"/>
      <c r="JKR6" s="79"/>
      <c r="JKS6" s="79"/>
      <c r="JKT6" s="79"/>
      <c r="JKU6" s="79"/>
      <c r="JKV6" s="79"/>
      <c r="JKW6" s="79"/>
      <c r="JKX6" s="79"/>
      <c r="JKY6" s="79"/>
      <c r="JKZ6" s="79"/>
      <c r="JLA6" s="79"/>
      <c r="JLB6" s="79"/>
      <c r="JLC6" s="79"/>
      <c r="JLD6" s="79"/>
      <c r="JLE6" s="79"/>
      <c r="JLF6" s="79"/>
      <c r="JLG6" s="79"/>
      <c r="JLH6" s="79"/>
      <c r="JLI6" s="79"/>
      <c r="JLJ6" s="79"/>
      <c r="JLK6" s="79"/>
      <c r="JLL6" s="79"/>
      <c r="JLM6" s="79"/>
      <c r="JLN6" s="79"/>
      <c r="JLO6" s="79"/>
      <c r="JLP6" s="79"/>
      <c r="JLQ6" s="79"/>
      <c r="JLR6" s="79"/>
      <c r="JLS6" s="79"/>
      <c r="JLT6" s="79"/>
      <c r="JLU6" s="79"/>
      <c r="JLV6" s="79"/>
      <c r="JLW6" s="79"/>
      <c r="JLX6" s="79"/>
      <c r="JLY6" s="79"/>
      <c r="JLZ6" s="79"/>
      <c r="JMA6" s="79"/>
      <c r="JMB6" s="79"/>
      <c r="JMC6" s="79"/>
      <c r="JMD6" s="79"/>
      <c r="JME6" s="79"/>
      <c r="JMF6" s="79"/>
      <c r="JMG6" s="79"/>
      <c r="JMH6" s="79"/>
      <c r="JMI6" s="79"/>
      <c r="JMJ6" s="79"/>
      <c r="JMK6" s="79"/>
      <c r="JML6" s="79"/>
      <c r="JMM6" s="79"/>
      <c r="JMN6" s="79"/>
      <c r="JMO6" s="79"/>
      <c r="JMP6" s="79"/>
      <c r="JMQ6" s="79"/>
      <c r="JMR6" s="79"/>
      <c r="JMS6" s="79"/>
      <c r="JMT6" s="79"/>
      <c r="JMU6" s="79"/>
      <c r="JMV6" s="79"/>
      <c r="JMW6" s="79"/>
      <c r="JMX6" s="79"/>
      <c r="JMY6" s="79"/>
      <c r="JMZ6" s="79"/>
      <c r="JNA6" s="79"/>
      <c r="JNB6" s="79"/>
      <c r="JNC6" s="79"/>
      <c r="JND6" s="79"/>
      <c r="JNE6" s="79"/>
      <c r="JNF6" s="79"/>
      <c r="JNG6" s="79"/>
      <c r="JNH6" s="79"/>
      <c r="JNI6" s="79"/>
      <c r="JNJ6" s="79"/>
      <c r="JNK6" s="79"/>
      <c r="JNL6" s="79"/>
      <c r="JNM6" s="79"/>
      <c r="JNN6" s="79"/>
      <c r="JNO6" s="79"/>
      <c r="JNP6" s="79"/>
      <c r="JNQ6" s="79"/>
      <c r="JNR6" s="79"/>
      <c r="JNS6" s="79"/>
      <c r="JNT6" s="79"/>
      <c r="JNU6" s="79"/>
      <c r="JNV6" s="79"/>
      <c r="JNW6" s="79"/>
      <c r="JNX6" s="79"/>
      <c r="JNY6" s="79"/>
      <c r="JNZ6" s="79"/>
      <c r="JOA6" s="79"/>
      <c r="JOB6" s="79"/>
      <c r="JOC6" s="79"/>
      <c r="JOD6" s="79"/>
      <c r="JOE6" s="79"/>
      <c r="JOF6" s="79"/>
      <c r="JOG6" s="79"/>
      <c r="JOH6" s="79"/>
      <c r="JOI6" s="79"/>
      <c r="JOJ6" s="79"/>
      <c r="JOK6" s="79"/>
      <c r="JOL6" s="79"/>
      <c r="JOM6" s="79"/>
      <c r="JON6" s="79"/>
      <c r="JOO6" s="79"/>
      <c r="JOP6" s="79"/>
      <c r="JOQ6" s="79"/>
      <c r="JOR6" s="79"/>
      <c r="JOS6" s="79"/>
      <c r="JOT6" s="79"/>
      <c r="JOU6" s="79"/>
      <c r="JOV6" s="79"/>
      <c r="JOW6" s="79"/>
      <c r="JOX6" s="79"/>
      <c r="JOY6" s="79"/>
      <c r="JOZ6" s="79"/>
      <c r="JPA6" s="79"/>
      <c r="JPB6" s="79"/>
      <c r="JPC6" s="79"/>
      <c r="JPD6" s="79"/>
      <c r="JPE6" s="79"/>
      <c r="JPF6" s="79"/>
      <c r="JPG6" s="79"/>
      <c r="JPH6" s="79"/>
      <c r="JPI6" s="79"/>
      <c r="JPJ6" s="79"/>
      <c r="JPK6" s="79"/>
      <c r="JPL6" s="79"/>
      <c r="JPM6" s="79"/>
      <c r="JPN6" s="79"/>
      <c r="JPO6" s="79"/>
      <c r="JPP6" s="79"/>
      <c r="JPQ6" s="79"/>
      <c r="JPR6" s="79"/>
      <c r="JPS6" s="79"/>
      <c r="JPT6" s="79"/>
      <c r="JPU6" s="79"/>
      <c r="JPV6" s="79"/>
      <c r="JPW6" s="79"/>
      <c r="JPX6" s="79"/>
      <c r="JPY6" s="79"/>
      <c r="JPZ6" s="79"/>
      <c r="JQA6" s="79"/>
      <c r="JQB6" s="79"/>
      <c r="JQC6" s="79"/>
      <c r="JQD6" s="79"/>
      <c r="JQE6" s="79"/>
      <c r="JQF6" s="79"/>
      <c r="JQG6" s="79"/>
      <c r="JQH6" s="79"/>
      <c r="JQI6" s="79"/>
      <c r="JQJ6" s="79"/>
      <c r="JQK6" s="79"/>
      <c r="JQL6" s="79"/>
      <c r="JQM6" s="79"/>
      <c r="JQN6" s="79"/>
      <c r="JQO6" s="79"/>
      <c r="JQP6" s="79"/>
      <c r="JQQ6" s="79"/>
      <c r="JQR6" s="79"/>
      <c r="JQS6" s="79"/>
      <c r="JQT6" s="79"/>
      <c r="JQU6" s="79"/>
      <c r="JQV6" s="79"/>
      <c r="JQW6" s="79"/>
      <c r="JQX6" s="79"/>
      <c r="JQY6" s="79"/>
      <c r="JQZ6" s="79"/>
      <c r="JRA6" s="79"/>
      <c r="JRB6" s="79"/>
      <c r="JRC6" s="79"/>
      <c r="JRD6" s="79"/>
      <c r="JRE6" s="79"/>
      <c r="JRF6" s="79"/>
      <c r="JRG6" s="79"/>
      <c r="JRH6" s="79"/>
      <c r="JRI6" s="79"/>
      <c r="JRJ6" s="79"/>
      <c r="JRK6" s="79"/>
      <c r="JRL6" s="79"/>
      <c r="JRM6" s="79"/>
      <c r="JRN6" s="79"/>
      <c r="JRO6" s="79"/>
      <c r="JRP6" s="79"/>
      <c r="JRQ6" s="79"/>
      <c r="JRR6" s="79"/>
      <c r="JRS6" s="79"/>
      <c r="JRT6" s="79"/>
      <c r="JRU6" s="79"/>
      <c r="JRV6" s="79"/>
      <c r="JRW6" s="79"/>
      <c r="JRX6" s="79"/>
      <c r="JRY6" s="79"/>
      <c r="JRZ6" s="79"/>
      <c r="JSA6" s="79"/>
      <c r="JSB6" s="79"/>
      <c r="JSC6" s="79"/>
      <c r="JSD6" s="79"/>
      <c r="JSE6" s="79"/>
      <c r="JSF6" s="79"/>
      <c r="JSG6" s="79"/>
      <c r="JSH6" s="79"/>
      <c r="JSI6" s="79"/>
      <c r="JSJ6" s="79"/>
      <c r="JSK6" s="79"/>
      <c r="JSL6" s="79"/>
      <c r="JSM6" s="79"/>
      <c r="JSN6" s="79"/>
      <c r="JSO6" s="79"/>
      <c r="JSP6" s="79"/>
      <c r="JSQ6" s="79"/>
      <c r="JSR6" s="79"/>
      <c r="JSS6" s="79"/>
      <c r="JST6" s="79"/>
      <c r="JSU6" s="79"/>
      <c r="JSV6" s="79"/>
      <c r="JSW6" s="79"/>
      <c r="JSX6" s="79"/>
      <c r="JSY6" s="79"/>
      <c r="JSZ6" s="79"/>
      <c r="JTA6" s="79"/>
      <c r="JTB6" s="79"/>
      <c r="JTC6" s="79"/>
      <c r="JTD6" s="79"/>
      <c r="JTE6" s="79"/>
      <c r="JTF6" s="79"/>
      <c r="JTG6" s="79"/>
      <c r="JTH6" s="79"/>
      <c r="JTI6" s="79"/>
      <c r="JTJ6" s="79"/>
      <c r="JTK6" s="79"/>
      <c r="JTL6" s="79"/>
      <c r="JTM6" s="79"/>
      <c r="JTN6" s="79"/>
      <c r="JTO6" s="79"/>
      <c r="JTP6" s="79"/>
      <c r="JTQ6" s="79"/>
      <c r="JTR6" s="79"/>
      <c r="JTS6" s="79"/>
      <c r="JTT6" s="79"/>
      <c r="JTU6" s="79"/>
      <c r="JTV6" s="79"/>
      <c r="JTW6" s="79"/>
      <c r="JTX6" s="79"/>
      <c r="JTY6" s="79"/>
      <c r="JTZ6" s="79"/>
      <c r="JUA6" s="79"/>
      <c r="JUB6" s="79"/>
      <c r="JUC6" s="79"/>
      <c r="JUD6" s="79"/>
      <c r="JUE6" s="79"/>
      <c r="JUF6" s="79"/>
      <c r="JUG6" s="79"/>
      <c r="JUH6" s="79"/>
      <c r="JUI6" s="79"/>
      <c r="JUJ6" s="79"/>
      <c r="JUK6" s="79"/>
      <c r="JUL6" s="79"/>
      <c r="JUM6" s="79"/>
      <c r="JUN6" s="79"/>
      <c r="JUO6" s="79"/>
      <c r="JUP6" s="79"/>
      <c r="JUQ6" s="79"/>
      <c r="JUR6" s="79"/>
      <c r="JUS6" s="79"/>
      <c r="JUT6" s="79"/>
      <c r="JUU6" s="79"/>
      <c r="JUV6" s="79"/>
      <c r="JUW6" s="79"/>
      <c r="JUX6" s="79"/>
      <c r="JUY6" s="79"/>
      <c r="JUZ6" s="79"/>
      <c r="JVA6" s="79"/>
      <c r="JVB6" s="79"/>
      <c r="JVC6" s="79"/>
      <c r="JVD6" s="79"/>
      <c r="JVE6" s="79"/>
      <c r="JVF6" s="79"/>
      <c r="JVG6" s="79"/>
      <c r="JVH6" s="79"/>
      <c r="JVI6" s="79"/>
      <c r="JVJ6" s="79"/>
      <c r="JVK6" s="79"/>
      <c r="JVL6" s="79"/>
      <c r="JVM6" s="79"/>
      <c r="JVN6" s="79"/>
      <c r="JVO6" s="79"/>
      <c r="JVP6" s="79"/>
      <c r="JVQ6" s="79"/>
      <c r="JVR6" s="79"/>
      <c r="JVS6" s="79"/>
      <c r="JVT6" s="79"/>
      <c r="JVU6" s="79"/>
      <c r="JVV6" s="79"/>
      <c r="JVW6" s="79"/>
      <c r="JVX6" s="79"/>
      <c r="JVY6" s="79"/>
      <c r="JVZ6" s="79"/>
      <c r="JWA6" s="79"/>
      <c r="JWB6" s="79"/>
      <c r="JWC6" s="79"/>
      <c r="JWD6" s="79"/>
      <c r="JWE6" s="79"/>
      <c r="JWF6" s="79"/>
      <c r="JWG6" s="79"/>
      <c r="JWH6" s="79"/>
      <c r="JWI6" s="79"/>
      <c r="JWJ6" s="79"/>
      <c r="JWK6" s="79"/>
      <c r="JWL6" s="79"/>
      <c r="JWM6" s="79"/>
      <c r="JWN6" s="79"/>
      <c r="JWO6" s="79"/>
      <c r="JWP6" s="79"/>
      <c r="JWQ6" s="79"/>
      <c r="JWR6" s="79"/>
      <c r="JWS6" s="79"/>
      <c r="JWT6" s="79"/>
      <c r="JWU6" s="79"/>
      <c r="JWV6" s="79"/>
      <c r="JWW6" s="79"/>
      <c r="JWX6" s="79"/>
      <c r="JWY6" s="79"/>
      <c r="JWZ6" s="79"/>
      <c r="JXA6" s="79"/>
      <c r="JXB6" s="79"/>
      <c r="JXC6" s="79"/>
      <c r="JXD6" s="79"/>
      <c r="JXE6" s="79"/>
      <c r="JXF6" s="79"/>
      <c r="JXG6" s="79"/>
      <c r="JXH6" s="79"/>
      <c r="JXI6" s="79"/>
      <c r="JXJ6" s="79"/>
      <c r="JXK6" s="79"/>
      <c r="JXL6" s="79"/>
      <c r="JXM6" s="79"/>
      <c r="JXN6" s="79"/>
      <c r="JXO6" s="79"/>
      <c r="JXP6" s="79"/>
      <c r="JXQ6" s="79"/>
      <c r="JXR6" s="79"/>
      <c r="JXS6" s="79"/>
      <c r="JXT6" s="79"/>
      <c r="JXU6" s="79"/>
      <c r="JXV6" s="79"/>
      <c r="JXW6" s="79"/>
      <c r="JXX6" s="79"/>
      <c r="JXY6" s="79"/>
      <c r="JXZ6" s="79"/>
      <c r="JYA6" s="79"/>
      <c r="JYB6" s="79"/>
      <c r="JYC6" s="79"/>
      <c r="JYD6" s="79"/>
      <c r="JYE6" s="79"/>
      <c r="JYF6" s="79"/>
      <c r="JYG6" s="79"/>
      <c r="JYH6" s="79"/>
      <c r="JYI6" s="79"/>
      <c r="JYJ6" s="79"/>
      <c r="JYK6" s="79"/>
      <c r="JYL6" s="79"/>
      <c r="JYM6" s="79"/>
      <c r="JYN6" s="79"/>
      <c r="JYO6" s="79"/>
      <c r="JYP6" s="79"/>
      <c r="JYQ6" s="79"/>
      <c r="JYR6" s="79"/>
      <c r="JYS6" s="79"/>
      <c r="JYT6" s="79"/>
      <c r="JYU6" s="79"/>
      <c r="JYV6" s="79"/>
      <c r="JYW6" s="79"/>
      <c r="JYX6" s="79"/>
      <c r="JYY6" s="79"/>
      <c r="JYZ6" s="79"/>
      <c r="JZA6" s="79"/>
      <c r="JZB6" s="79"/>
      <c r="JZC6" s="79"/>
      <c r="JZD6" s="79"/>
      <c r="JZE6" s="79"/>
      <c r="JZF6" s="79"/>
      <c r="JZG6" s="79"/>
      <c r="JZH6" s="79"/>
      <c r="JZI6" s="79"/>
      <c r="JZJ6" s="79"/>
      <c r="JZK6" s="79"/>
      <c r="JZL6" s="79"/>
      <c r="JZM6" s="79"/>
      <c r="JZN6" s="79"/>
      <c r="JZO6" s="79"/>
      <c r="JZP6" s="79"/>
      <c r="JZQ6" s="79"/>
      <c r="JZR6" s="79"/>
      <c r="JZS6" s="79"/>
      <c r="JZT6" s="79"/>
      <c r="JZU6" s="79"/>
      <c r="JZV6" s="79"/>
      <c r="JZW6" s="79"/>
      <c r="JZX6" s="79"/>
      <c r="JZY6" s="79"/>
      <c r="JZZ6" s="79"/>
      <c r="KAA6" s="79"/>
      <c r="KAB6" s="79"/>
      <c r="KAC6" s="79"/>
      <c r="KAD6" s="79"/>
      <c r="KAE6" s="79"/>
      <c r="KAF6" s="79"/>
      <c r="KAG6" s="79"/>
      <c r="KAH6" s="79"/>
      <c r="KAI6" s="79"/>
      <c r="KAJ6" s="79"/>
      <c r="KAK6" s="79"/>
      <c r="KAL6" s="79"/>
      <c r="KAM6" s="79"/>
      <c r="KAN6" s="79"/>
      <c r="KAO6" s="79"/>
      <c r="KAP6" s="79"/>
      <c r="KAQ6" s="79"/>
      <c r="KAR6" s="79"/>
      <c r="KAS6" s="79"/>
      <c r="KAT6" s="79"/>
      <c r="KAU6" s="79"/>
      <c r="KAV6" s="79"/>
      <c r="KAW6" s="79"/>
      <c r="KAX6" s="79"/>
      <c r="KAY6" s="79"/>
      <c r="KAZ6" s="79"/>
      <c r="KBA6" s="79"/>
      <c r="KBB6" s="79"/>
      <c r="KBC6" s="79"/>
      <c r="KBD6" s="79"/>
      <c r="KBE6" s="79"/>
      <c r="KBF6" s="79"/>
      <c r="KBG6" s="79"/>
      <c r="KBH6" s="79"/>
      <c r="KBI6" s="79"/>
      <c r="KBJ6" s="79"/>
      <c r="KBK6" s="79"/>
      <c r="KBL6" s="79"/>
      <c r="KBM6" s="79"/>
      <c r="KBN6" s="79"/>
      <c r="KBO6" s="79"/>
      <c r="KBP6" s="79"/>
      <c r="KBQ6" s="79"/>
      <c r="KBR6" s="79"/>
      <c r="KBS6" s="79"/>
      <c r="KBT6" s="79"/>
      <c r="KBU6" s="79"/>
      <c r="KBV6" s="79"/>
      <c r="KBW6" s="79"/>
      <c r="KBX6" s="79"/>
      <c r="KBY6" s="79"/>
      <c r="KBZ6" s="79"/>
      <c r="KCA6" s="79"/>
      <c r="KCB6" s="79"/>
      <c r="KCC6" s="79"/>
      <c r="KCD6" s="79"/>
      <c r="KCE6" s="79"/>
      <c r="KCF6" s="79"/>
      <c r="KCG6" s="79"/>
      <c r="KCH6" s="79"/>
      <c r="KCI6" s="79"/>
      <c r="KCJ6" s="79"/>
      <c r="KCK6" s="79"/>
      <c r="KCL6" s="79"/>
      <c r="KCM6" s="79"/>
      <c r="KCN6" s="79"/>
      <c r="KCO6" s="79"/>
      <c r="KCP6" s="79"/>
      <c r="KCQ6" s="79"/>
      <c r="KCR6" s="79"/>
      <c r="KCS6" s="79"/>
      <c r="KCT6" s="79"/>
      <c r="KCU6" s="79"/>
      <c r="KCV6" s="79"/>
      <c r="KCW6" s="79"/>
      <c r="KCX6" s="79"/>
      <c r="KCY6" s="79"/>
      <c r="KCZ6" s="79"/>
      <c r="KDA6" s="79"/>
      <c r="KDB6" s="79"/>
      <c r="KDC6" s="79"/>
      <c r="KDD6" s="79"/>
      <c r="KDE6" s="79"/>
      <c r="KDF6" s="79"/>
      <c r="KDG6" s="79"/>
      <c r="KDH6" s="79"/>
      <c r="KDI6" s="79"/>
      <c r="KDJ6" s="79"/>
      <c r="KDK6" s="79"/>
      <c r="KDL6" s="79"/>
      <c r="KDM6" s="79"/>
      <c r="KDN6" s="79"/>
      <c r="KDO6" s="79"/>
      <c r="KDP6" s="79"/>
      <c r="KDQ6" s="79"/>
      <c r="KDR6" s="79"/>
      <c r="KDS6" s="79"/>
      <c r="KDT6" s="79"/>
      <c r="KDU6" s="79"/>
      <c r="KDV6" s="79"/>
      <c r="KDW6" s="79"/>
      <c r="KDX6" s="79"/>
      <c r="KDY6" s="79"/>
      <c r="KDZ6" s="79"/>
      <c r="KEA6" s="79"/>
      <c r="KEB6" s="79"/>
      <c r="KEC6" s="79"/>
      <c r="KED6" s="79"/>
      <c r="KEE6" s="79"/>
      <c r="KEF6" s="79"/>
      <c r="KEG6" s="79"/>
      <c r="KEH6" s="79"/>
      <c r="KEI6" s="79"/>
      <c r="KEJ6" s="79"/>
      <c r="KEK6" s="79"/>
      <c r="KEL6" s="79"/>
      <c r="KEM6" s="79"/>
      <c r="KEN6" s="79"/>
      <c r="KEO6" s="79"/>
      <c r="KEP6" s="79"/>
      <c r="KEQ6" s="79"/>
      <c r="KER6" s="79"/>
      <c r="KES6" s="79"/>
      <c r="KET6" s="79"/>
      <c r="KEU6" s="79"/>
      <c r="KEV6" s="79"/>
      <c r="KEW6" s="79"/>
      <c r="KEX6" s="79"/>
      <c r="KEY6" s="79"/>
      <c r="KEZ6" s="79"/>
      <c r="KFA6" s="79"/>
      <c r="KFB6" s="79"/>
      <c r="KFC6" s="79"/>
      <c r="KFD6" s="79"/>
      <c r="KFE6" s="79"/>
      <c r="KFF6" s="79"/>
      <c r="KFG6" s="79"/>
      <c r="KFH6" s="79"/>
      <c r="KFI6" s="79"/>
      <c r="KFJ6" s="79"/>
      <c r="KFK6" s="79"/>
      <c r="KFL6" s="79"/>
      <c r="KFM6" s="79"/>
      <c r="KFN6" s="79"/>
      <c r="KFO6" s="79"/>
      <c r="KFP6" s="79"/>
      <c r="KFQ6" s="79"/>
      <c r="KFR6" s="79"/>
      <c r="KFS6" s="79"/>
      <c r="KFT6" s="79"/>
      <c r="KFU6" s="79"/>
      <c r="KFV6" s="79"/>
      <c r="KFW6" s="79"/>
      <c r="KFX6" s="79"/>
      <c r="KFY6" s="79"/>
      <c r="KFZ6" s="79"/>
      <c r="KGA6" s="79"/>
      <c r="KGB6" s="79"/>
      <c r="KGC6" s="79"/>
      <c r="KGD6" s="79"/>
      <c r="KGE6" s="79"/>
      <c r="KGF6" s="79"/>
      <c r="KGG6" s="79"/>
      <c r="KGH6" s="79"/>
      <c r="KGI6" s="79"/>
      <c r="KGJ6" s="79"/>
      <c r="KGK6" s="79"/>
      <c r="KGL6" s="79"/>
      <c r="KGM6" s="79"/>
      <c r="KGN6" s="79"/>
      <c r="KGO6" s="79"/>
      <c r="KGP6" s="79"/>
      <c r="KGQ6" s="79"/>
      <c r="KGR6" s="79"/>
      <c r="KGS6" s="79"/>
      <c r="KGT6" s="79"/>
      <c r="KGU6" s="79"/>
      <c r="KGV6" s="79"/>
      <c r="KGW6" s="79"/>
      <c r="KGX6" s="79"/>
      <c r="KGY6" s="79"/>
      <c r="KGZ6" s="79"/>
      <c r="KHA6" s="79"/>
      <c r="KHB6" s="79"/>
      <c r="KHC6" s="79"/>
      <c r="KHD6" s="79"/>
      <c r="KHE6" s="79"/>
      <c r="KHF6" s="79"/>
      <c r="KHG6" s="79"/>
      <c r="KHH6" s="79"/>
      <c r="KHI6" s="79"/>
      <c r="KHJ6" s="79"/>
      <c r="KHK6" s="79"/>
      <c r="KHL6" s="79"/>
      <c r="KHM6" s="79"/>
      <c r="KHN6" s="79"/>
      <c r="KHO6" s="79"/>
      <c r="KHP6" s="79"/>
      <c r="KHQ6" s="79"/>
      <c r="KHR6" s="79"/>
      <c r="KHS6" s="79"/>
      <c r="KHT6" s="79"/>
      <c r="KHU6" s="79"/>
      <c r="KHV6" s="79"/>
      <c r="KHW6" s="79"/>
      <c r="KHX6" s="79"/>
      <c r="KHY6" s="79"/>
      <c r="KHZ6" s="79"/>
      <c r="KIA6" s="79"/>
      <c r="KIB6" s="79"/>
      <c r="KIC6" s="79"/>
      <c r="KID6" s="79"/>
      <c r="KIE6" s="79"/>
      <c r="KIF6" s="79"/>
      <c r="KIG6" s="79"/>
      <c r="KIH6" s="79"/>
      <c r="KII6" s="79"/>
      <c r="KIJ6" s="79"/>
      <c r="KIK6" s="79"/>
      <c r="KIL6" s="79"/>
      <c r="KIM6" s="79"/>
      <c r="KIN6" s="79"/>
      <c r="KIO6" s="79"/>
      <c r="KIP6" s="79"/>
      <c r="KIQ6" s="79"/>
      <c r="KIR6" s="79"/>
      <c r="KIS6" s="79"/>
      <c r="KIT6" s="79"/>
      <c r="KIU6" s="79"/>
      <c r="KIV6" s="79"/>
      <c r="KIW6" s="79"/>
      <c r="KIX6" s="79"/>
      <c r="KIY6" s="79"/>
      <c r="KIZ6" s="79"/>
      <c r="KJA6" s="79"/>
      <c r="KJB6" s="79"/>
      <c r="KJC6" s="79"/>
      <c r="KJD6" s="79"/>
      <c r="KJE6" s="79"/>
      <c r="KJF6" s="79"/>
      <c r="KJG6" s="79"/>
      <c r="KJH6" s="79"/>
      <c r="KJI6" s="79"/>
      <c r="KJJ6" s="79"/>
      <c r="KJK6" s="79"/>
      <c r="KJL6" s="79"/>
      <c r="KJM6" s="79"/>
      <c r="KJN6" s="79"/>
      <c r="KJO6" s="79"/>
      <c r="KJP6" s="79"/>
      <c r="KJQ6" s="79"/>
      <c r="KJR6" s="79"/>
      <c r="KJS6" s="79"/>
      <c r="KJT6" s="79"/>
      <c r="KJU6" s="79"/>
      <c r="KJV6" s="79"/>
      <c r="KJW6" s="79"/>
      <c r="KJX6" s="79"/>
      <c r="KJY6" s="79"/>
      <c r="KJZ6" s="79"/>
      <c r="KKA6" s="79"/>
      <c r="KKB6" s="79"/>
      <c r="KKC6" s="79"/>
      <c r="KKD6" s="79"/>
      <c r="KKE6" s="79"/>
      <c r="KKF6" s="79"/>
      <c r="KKG6" s="79"/>
      <c r="KKH6" s="79"/>
      <c r="KKI6" s="79"/>
      <c r="KKJ6" s="79"/>
      <c r="KKK6" s="79"/>
      <c r="KKL6" s="79"/>
      <c r="KKM6" s="79"/>
      <c r="KKN6" s="79"/>
      <c r="KKO6" s="79"/>
      <c r="KKP6" s="79"/>
      <c r="KKQ6" s="79"/>
      <c r="KKR6" s="79"/>
      <c r="KKS6" s="79"/>
      <c r="KKT6" s="79"/>
      <c r="KKU6" s="79"/>
      <c r="KKV6" s="79"/>
      <c r="KKW6" s="79"/>
      <c r="KKX6" s="79"/>
      <c r="KKY6" s="79"/>
      <c r="KKZ6" s="79"/>
      <c r="KLA6" s="79"/>
      <c r="KLB6" s="79"/>
      <c r="KLC6" s="79"/>
      <c r="KLD6" s="79"/>
      <c r="KLE6" s="79"/>
      <c r="KLF6" s="79"/>
      <c r="KLG6" s="79"/>
      <c r="KLH6" s="79"/>
      <c r="KLI6" s="79"/>
      <c r="KLJ6" s="79"/>
      <c r="KLK6" s="79"/>
      <c r="KLL6" s="79"/>
      <c r="KLM6" s="79"/>
      <c r="KLN6" s="79"/>
      <c r="KLO6" s="79"/>
      <c r="KLP6" s="79"/>
      <c r="KLQ6" s="79"/>
      <c r="KLR6" s="79"/>
      <c r="KLS6" s="79"/>
      <c r="KLT6" s="79"/>
      <c r="KLU6" s="79"/>
      <c r="KLV6" s="79"/>
      <c r="KLW6" s="79"/>
      <c r="KLX6" s="79"/>
      <c r="KLY6" s="79"/>
      <c r="KLZ6" s="79"/>
      <c r="KMA6" s="79"/>
      <c r="KMB6" s="79"/>
      <c r="KMC6" s="79"/>
      <c r="KMD6" s="79"/>
      <c r="KME6" s="79"/>
      <c r="KMF6" s="79"/>
      <c r="KMG6" s="79"/>
      <c r="KMH6" s="79"/>
      <c r="KMI6" s="79"/>
      <c r="KMJ6" s="79"/>
      <c r="KMK6" s="79"/>
      <c r="KML6" s="79"/>
      <c r="KMM6" s="79"/>
      <c r="KMN6" s="79"/>
      <c r="KMO6" s="79"/>
      <c r="KMP6" s="79"/>
      <c r="KMQ6" s="79"/>
      <c r="KMR6" s="79"/>
      <c r="KMS6" s="79"/>
      <c r="KMT6" s="79"/>
      <c r="KMU6" s="79"/>
      <c r="KMV6" s="79"/>
      <c r="KMW6" s="79"/>
      <c r="KMX6" s="79"/>
      <c r="KMY6" s="79"/>
      <c r="KMZ6" s="79"/>
      <c r="KNA6" s="79"/>
      <c r="KNB6" s="79"/>
      <c r="KNC6" s="79"/>
      <c r="KND6" s="79"/>
      <c r="KNE6" s="79"/>
      <c r="KNF6" s="79"/>
      <c r="KNG6" s="79"/>
      <c r="KNH6" s="79"/>
      <c r="KNI6" s="79"/>
      <c r="KNJ6" s="79"/>
      <c r="KNK6" s="79"/>
      <c r="KNL6" s="79"/>
      <c r="KNM6" s="79"/>
      <c r="KNN6" s="79"/>
      <c r="KNO6" s="79"/>
      <c r="KNP6" s="79"/>
      <c r="KNQ6" s="79"/>
      <c r="KNR6" s="79"/>
      <c r="KNS6" s="79"/>
      <c r="KNT6" s="79"/>
      <c r="KNU6" s="79"/>
      <c r="KNV6" s="79"/>
      <c r="KNW6" s="79"/>
      <c r="KNX6" s="79"/>
      <c r="KNY6" s="79"/>
      <c r="KNZ6" s="79"/>
      <c r="KOA6" s="79"/>
      <c r="KOB6" s="79"/>
      <c r="KOC6" s="79"/>
      <c r="KOD6" s="79"/>
      <c r="KOE6" s="79"/>
      <c r="KOF6" s="79"/>
      <c r="KOG6" s="79"/>
      <c r="KOH6" s="79"/>
      <c r="KOI6" s="79"/>
      <c r="KOJ6" s="79"/>
      <c r="KOK6" s="79"/>
      <c r="KOL6" s="79"/>
      <c r="KOM6" s="79"/>
      <c r="KON6" s="79"/>
      <c r="KOO6" s="79"/>
      <c r="KOP6" s="79"/>
      <c r="KOQ6" s="79"/>
      <c r="KOR6" s="79"/>
      <c r="KOS6" s="79"/>
      <c r="KOT6" s="79"/>
      <c r="KOU6" s="79"/>
      <c r="KOV6" s="79"/>
      <c r="KOW6" s="79"/>
      <c r="KOX6" s="79"/>
      <c r="KOY6" s="79"/>
      <c r="KOZ6" s="79"/>
      <c r="KPA6" s="79"/>
      <c r="KPB6" s="79"/>
      <c r="KPC6" s="79"/>
      <c r="KPD6" s="79"/>
      <c r="KPE6" s="79"/>
      <c r="KPF6" s="79"/>
      <c r="KPG6" s="79"/>
      <c r="KPH6" s="79"/>
      <c r="KPI6" s="79"/>
      <c r="KPJ6" s="79"/>
      <c r="KPK6" s="79"/>
      <c r="KPL6" s="79"/>
      <c r="KPM6" s="79"/>
      <c r="KPN6" s="79"/>
      <c r="KPO6" s="79"/>
      <c r="KPP6" s="79"/>
      <c r="KPQ6" s="79"/>
      <c r="KPR6" s="79"/>
      <c r="KPS6" s="79"/>
      <c r="KPT6" s="79"/>
      <c r="KPU6" s="79"/>
      <c r="KPV6" s="79"/>
      <c r="KPW6" s="79"/>
      <c r="KPX6" s="79"/>
      <c r="KPY6" s="79"/>
      <c r="KPZ6" s="79"/>
      <c r="KQA6" s="79"/>
      <c r="KQB6" s="79"/>
      <c r="KQC6" s="79"/>
      <c r="KQD6" s="79"/>
      <c r="KQE6" s="79"/>
      <c r="KQF6" s="79"/>
      <c r="KQG6" s="79"/>
      <c r="KQH6" s="79"/>
      <c r="KQI6" s="79"/>
      <c r="KQJ6" s="79"/>
      <c r="KQK6" s="79"/>
      <c r="KQL6" s="79"/>
      <c r="KQM6" s="79"/>
      <c r="KQN6" s="79"/>
      <c r="KQO6" s="79"/>
      <c r="KQP6" s="79"/>
      <c r="KQQ6" s="79"/>
      <c r="KQR6" s="79"/>
      <c r="KQS6" s="79"/>
      <c r="KQT6" s="79"/>
      <c r="KQU6" s="79"/>
      <c r="KQV6" s="79"/>
      <c r="KQW6" s="79"/>
      <c r="KQX6" s="79"/>
      <c r="KQY6" s="79"/>
      <c r="KQZ6" s="79"/>
      <c r="KRA6" s="79"/>
      <c r="KRB6" s="79"/>
      <c r="KRC6" s="79"/>
      <c r="KRD6" s="79"/>
      <c r="KRE6" s="79"/>
      <c r="KRF6" s="79"/>
      <c r="KRG6" s="79"/>
      <c r="KRH6" s="79"/>
      <c r="KRI6" s="79"/>
      <c r="KRJ6" s="79"/>
      <c r="KRK6" s="79"/>
      <c r="KRL6" s="79"/>
      <c r="KRM6" s="79"/>
      <c r="KRN6" s="79"/>
      <c r="KRO6" s="79"/>
      <c r="KRP6" s="79"/>
      <c r="KRQ6" s="79"/>
      <c r="KRR6" s="79"/>
      <c r="KRS6" s="79"/>
      <c r="KRT6" s="79"/>
      <c r="KRU6" s="79"/>
      <c r="KRV6" s="79"/>
      <c r="KRW6" s="79"/>
      <c r="KRX6" s="79"/>
      <c r="KRY6" s="79"/>
      <c r="KRZ6" s="79"/>
      <c r="KSA6" s="79"/>
      <c r="KSB6" s="79"/>
      <c r="KSC6" s="79"/>
      <c r="KSD6" s="79"/>
      <c r="KSE6" s="79"/>
      <c r="KSF6" s="79"/>
      <c r="KSG6" s="79"/>
      <c r="KSH6" s="79"/>
      <c r="KSI6" s="79"/>
      <c r="KSJ6" s="79"/>
      <c r="KSK6" s="79"/>
      <c r="KSL6" s="79"/>
      <c r="KSM6" s="79"/>
      <c r="KSN6" s="79"/>
      <c r="KSO6" s="79"/>
      <c r="KSP6" s="79"/>
      <c r="KSQ6" s="79"/>
      <c r="KSR6" s="79"/>
      <c r="KSS6" s="79"/>
      <c r="KST6" s="79"/>
      <c r="KSU6" s="79"/>
      <c r="KSV6" s="79"/>
      <c r="KSW6" s="79"/>
      <c r="KSX6" s="79"/>
      <c r="KSY6" s="79"/>
      <c r="KSZ6" s="79"/>
      <c r="KTA6" s="79"/>
      <c r="KTB6" s="79"/>
      <c r="KTC6" s="79"/>
      <c r="KTD6" s="79"/>
      <c r="KTE6" s="79"/>
      <c r="KTF6" s="79"/>
      <c r="KTG6" s="79"/>
      <c r="KTH6" s="79"/>
      <c r="KTI6" s="79"/>
      <c r="KTJ6" s="79"/>
      <c r="KTK6" s="79"/>
      <c r="KTL6" s="79"/>
      <c r="KTM6" s="79"/>
      <c r="KTN6" s="79"/>
      <c r="KTO6" s="79"/>
      <c r="KTP6" s="79"/>
      <c r="KTQ6" s="79"/>
      <c r="KTR6" s="79"/>
      <c r="KTS6" s="79"/>
      <c r="KTT6" s="79"/>
      <c r="KTU6" s="79"/>
      <c r="KTV6" s="79"/>
      <c r="KTW6" s="79"/>
      <c r="KTX6" s="79"/>
      <c r="KTY6" s="79"/>
      <c r="KTZ6" s="79"/>
      <c r="KUA6" s="79"/>
      <c r="KUB6" s="79"/>
      <c r="KUC6" s="79"/>
      <c r="KUD6" s="79"/>
      <c r="KUE6" s="79"/>
      <c r="KUF6" s="79"/>
      <c r="KUG6" s="79"/>
      <c r="KUH6" s="79"/>
      <c r="KUI6" s="79"/>
      <c r="KUJ6" s="79"/>
      <c r="KUK6" s="79"/>
      <c r="KUL6" s="79"/>
      <c r="KUM6" s="79"/>
      <c r="KUN6" s="79"/>
      <c r="KUO6" s="79"/>
      <c r="KUP6" s="79"/>
      <c r="KUQ6" s="79"/>
      <c r="KUR6" s="79"/>
      <c r="KUS6" s="79"/>
      <c r="KUT6" s="79"/>
      <c r="KUU6" s="79"/>
      <c r="KUV6" s="79"/>
      <c r="KUW6" s="79"/>
      <c r="KUX6" s="79"/>
      <c r="KUY6" s="79"/>
      <c r="KUZ6" s="79"/>
      <c r="KVA6" s="79"/>
      <c r="KVB6" s="79"/>
      <c r="KVC6" s="79"/>
      <c r="KVD6" s="79"/>
      <c r="KVE6" s="79"/>
      <c r="KVF6" s="79"/>
      <c r="KVG6" s="79"/>
      <c r="KVH6" s="79"/>
      <c r="KVI6" s="79"/>
      <c r="KVJ6" s="79"/>
      <c r="KVK6" s="79"/>
      <c r="KVL6" s="79"/>
      <c r="KVM6" s="79"/>
      <c r="KVN6" s="79"/>
      <c r="KVO6" s="79"/>
      <c r="KVP6" s="79"/>
      <c r="KVQ6" s="79"/>
      <c r="KVR6" s="79"/>
      <c r="KVS6" s="79"/>
      <c r="KVT6" s="79"/>
      <c r="KVU6" s="79"/>
      <c r="KVV6" s="79"/>
      <c r="KVW6" s="79"/>
      <c r="KVX6" s="79"/>
      <c r="KVY6" s="79"/>
      <c r="KVZ6" s="79"/>
      <c r="KWA6" s="79"/>
      <c r="KWB6" s="79"/>
      <c r="KWC6" s="79"/>
      <c r="KWD6" s="79"/>
      <c r="KWE6" s="79"/>
      <c r="KWF6" s="79"/>
      <c r="KWG6" s="79"/>
      <c r="KWH6" s="79"/>
      <c r="KWI6" s="79"/>
      <c r="KWJ6" s="79"/>
      <c r="KWK6" s="79"/>
      <c r="KWL6" s="79"/>
      <c r="KWM6" s="79"/>
      <c r="KWN6" s="79"/>
      <c r="KWO6" s="79"/>
      <c r="KWP6" s="79"/>
      <c r="KWQ6" s="79"/>
      <c r="KWR6" s="79"/>
      <c r="KWS6" s="79"/>
      <c r="KWT6" s="79"/>
      <c r="KWU6" s="79"/>
      <c r="KWV6" s="79"/>
      <c r="KWW6" s="79"/>
      <c r="KWX6" s="79"/>
      <c r="KWY6" s="79"/>
      <c r="KWZ6" s="79"/>
      <c r="KXA6" s="79"/>
      <c r="KXB6" s="79"/>
      <c r="KXC6" s="79"/>
      <c r="KXD6" s="79"/>
      <c r="KXE6" s="79"/>
      <c r="KXF6" s="79"/>
      <c r="KXG6" s="79"/>
      <c r="KXH6" s="79"/>
      <c r="KXI6" s="79"/>
      <c r="KXJ6" s="79"/>
      <c r="KXK6" s="79"/>
      <c r="KXL6" s="79"/>
      <c r="KXM6" s="79"/>
      <c r="KXN6" s="79"/>
      <c r="KXO6" s="79"/>
      <c r="KXP6" s="79"/>
      <c r="KXQ6" s="79"/>
      <c r="KXR6" s="79"/>
      <c r="KXS6" s="79"/>
      <c r="KXT6" s="79"/>
      <c r="KXU6" s="79"/>
      <c r="KXV6" s="79"/>
      <c r="KXW6" s="79"/>
      <c r="KXX6" s="79"/>
      <c r="KXY6" s="79"/>
      <c r="KXZ6" s="79"/>
      <c r="KYA6" s="79"/>
      <c r="KYB6" s="79"/>
      <c r="KYC6" s="79"/>
      <c r="KYD6" s="79"/>
      <c r="KYE6" s="79"/>
      <c r="KYF6" s="79"/>
      <c r="KYG6" s="79"/>
      <c r="KYH6" s="79"/>
      <c r="KYI6" s="79"/>
      <c r="KYJ6" s="79"/>
      <c r="KYK6" s="79"/>
      <c r="KYL6" s="79"/>
      <c r="KYM6" s="79"/>
      <c r="KYN6" s="79"/>
      <c r="KYO6" s="79"/>
      <c r="KYP6" s="79"/>
      <c r="KYQ6" s="79"/>
      <c r="KYR6" s="79"/>
      <c r="KYS6" s="79"/>
      <c r="KYT6" s="79"/>
      <c r="KYU6" s="79"/>
      <c r="KYV6" s="79"/>
      <c r="KYW6" s="79"/>
      <c r="KYX6" s="79"/>
      <c r="KYY6" s="79"/>
      <c r="KYZ6" s="79"/>
      <c r="KZA6" s="79"/>
      <c r="KZB6" s="79"/>
      <c r="KZC6" s="79"/>
      <c r="KZD6" s="79"/>
      <c r="KZE6" s="79"/>
      <c r="KZF6" s="79"/>
      <c r="KZG6" s="79"/>
      <c r="KZH6" s="79"/>
      <c r="KZI6" s="79"/>
      <c r="KZJ6" s="79"/>
      <c r="KZK6" s="79"/>
      <c r="KZL6" s="79"/>
      <c r="KZM6" s="79"/>
      <c r="KZN6" s="79"/>
      <c r="KZO6" s="79"/>
      <c r="KZP6" s="79"/>
      <c r="KZQ6" s="79"/>
      <c r="KZR6" s="79"/>
      <c r="KZS6" s="79"/>
      <c r="KZT6" s="79"/>
      <c r="KZU6" s="79"/>
      <c r="KZV6" s="79"/>
      <c r="KZW6" s="79"/>
      <c r="KZX6" s="79"/>
      <c r="KZY6" s="79"/>
      <c r="KZZ6" s="79"/>
      <c r="LAA6" s="79"/>
      <c r="LAB6" s="79"/>
      <c r="LAC6" s="79"/>
      <c r="LAD6" s="79"/>
      <c r="LAE6" s="79"/>
      <c r="LAF6" s="79"/>
      <c r="LAG6" s="79"/>
      <c r="LAH6" s="79"/>
      <c r="LAI6" s="79"/>
      <c r="LAJ6" s="79"/>
      <c r="LAK6" s="79"/>
      <c r="LAL6" s="79"/>
      <c r="LAM6" s="79"/>
      <c r="LAN6" s="79"/>
      <c r="LAO6" s="79"/>
      <c r="LAP6" s="79"/>
      <c r="LAQ6" s="79"/>
      <c r="LAR6" s="79"/>
      <c r="LAS6" s="79"/>
      <c r="LAT6" s="79"/>
      <c r="LAU6" s="79"/>
      <c r="LAV6" s="79"/>
      <c r="LAW6" s="79"/>
      <c r="LAX6" s="79"/>
      <c r="LAY6" s="79"/>
      <c r="LAZ6" s="79"/>
      <c r="LBA6" s="79"/>
      <c r="LBB6" s="79"/>
      <c r="LBC6" s="79"/>
      <c r="LBD6" s="79"/>
      <c r="LBE6" s="79"/>
      <c r="LBF6" s="79"/>
      <c r="LBG6" s="79"/>
      <c r="LBH6" s="79"/>
      <c r="LBI6" s="79"/>
      <c r="LBJ6" s="79"/>
      <c r="LBK6" s="79"/>
      <c r="LBL6" s="79"/>
      <c r="LBM6" s="79"/>
      <c r="LBN6" s="79"/>
      <c r="LBO6" s="79"/>
      <c r="LBP6" s="79"/>
      <c r="LBQ6" s="79"/>
      <c r="LBR6" s="79"/>
      <c r="LBS6" s="79"/>
      <c r="LBT6" s="79"/>
      <c r="LBU6" s="79"/>
      <c r="LBV6" s="79"/>
      <c r="LBW6" s="79"/>
      <c r="LBX6" s="79"/>
      <c r="LBY6" s="79"/>
      <c r="LBZ6" s="79"/>
      <c r="LCA6" s="79"/>
      <c r="LCB6" s="79"/>
      <c r="LCC6" s="79"/>
      <c r="LCD6" s="79"/>
      <c r="LCE6" s="79"/>
      <c r="LCF6" s="79"/>
      <c r="LCG6" s="79"/>
      <c r="LCH6" s="79"/>
      <c r="LCI6" s="79"/>
      <c r="LCJ6" s="79"/>
      <c r="LCK6" s="79"/>
      <c r="LCL6" s="79"/>
      <c r="LCM6" s="79"/>
      <c r="LCN6" s="79"/>
      <c r="LCO6" s="79"/>
      <c r="LCP6" s="79"/>
      <c r="LCQ6" s="79"/>
      <c r="LCR6" s="79"/>
      <c r="LCS6" s="79"/>
      <c r="LCT6" s="79"/>
      <c r="LCU6" s="79"/>
      <c r="LCV6" s="79"/>
      <c r="LCW6" s="79"/>
      <c r="LCX6" s="79"/>
      <c r="LCY6" s="79"/>
      <c r="LCZ6" s="79"/>
      <c r="LDA6" s="79"/>
      <c r="LDB6" s="79"/>
      <c r="LDC6" s="79"/>
      <c r="LDD6" s="79"/>
      <c r="LDE6" s="79"/>
      <c r="LDF6" s="79"/>
      <c r="LDG6" s="79"/>
      <c r="LDH6" s="79"/>
      <c r="LDI6" s="79"/>
      <c r="LDJ6" s="79"/>
      <c r="LDK6" s="79"/>
      <c r="LDL6" s="79"/>
      <c r="LDM6" s="79"/>
      <c r="LDN6" s="79"/>
      <c r="LDO6" s="79"/>
      <c r="LDP6" s="79"/>
      <c r="LDQ6" s="79"/>
      <c r="LDR6" s="79"/>
      <c r="LDS6" s="79"/>
      <c r="LDT6" s="79"/>
      <c r="LDU6" s="79"/>
      <c r="LDV6" s="79"/>
      <c r="LDW6" s="79"/>
      <c r="LDX6" s="79"/>
      <c r="LDY6" s="79"/>
      <c r="LDZ6" s="79"/>
      <c r="LEA6" s="79"/>
      <c r="LEB6" s="79"/>
      <c r="LEC6" s="79"/>
      <c r="LED6" s="79"/>
      <c r="LEE6" s="79"/>
      <c r="LEF6" s="79"/>
      <c r="LEG6" s="79"/>
      <c r="LEH6" s="79"/>
      <c r="LEI6" s="79"/>
      <c r="LEJ6" s="79"/>
      <c r="LEK6" s="79"/>
      <c r="LEL6" s="79"/>
      <c r="LEM6" s="79"/>
      <c r="LEN6" s="79"/>
      <c r="LEO6" s="79"/>
      <c r="LEP6" s="79"/>
      <c r="LEQ6" s="79"/>
      <c r="LER6" s="79"/>
      <c r="LES6" s="79"/>
      <c r="LET6" s="79"/>
      <c r="LEU6" s="79"/>
      <c r="LEV6" s="79"/>
      <c r="LEW6" s="79"/>
      <c r="LEX6" s="79"/>
      <c r="LEY6" s="79"/>
      <c r="LEZ6" s="79"/>
      <c r="LFA6" s="79"/>
      <c r="LFB6" s="79"/>
      <c r="LFC6" s="79"/>
      <c r="LFD6" s="79"/>
      <c r="LFE6" s="79"/>
      <c r="LFF6" s="79"/>
      <c r="LFG6" s="79"/>
      <c r="LFH6" s="79"/>
      <c r="LFI6" s="79"/>
      <c r="LFJ6" s="79"/>
      <c r="LFK6" s="79"/>
      <c r="LFL6" s="79"/>
      <c r="LFM6" s="79"/>
      <c r="LFN6" s="79"/>
      <c r="LFO6" s="79"/>
      <c r="LFP6" s="79"/>
      <c r="LFQ6" s="79"/>
      <c r="LFR6" s="79"/>
      <c r="LFS6" s="79"/>
      <c r="LFT6" s="79"/>
      <c r="LFU6" s="79"/>
      <c r="LFV6" s="79"/>
      <c r="LFW6" s="79"/>
      <c r="LFX6" s="79"/>
      <c r="LFY6" s="79"/>
      <c r="LFZ6" s="79"/>
      <c r="LGA6" s="79"/>
      <c r="LGB6" s="79"/>
      <c r="LGC6" s="79"/>
      <c r="LGD6" s="79"/>
      <c r="LGE6" s="79"/>
      <c r="LGF6" s="79"/>
      <c r="LGG6" s="79"/>
      <c r="LGH6" s="79"/>
      <c r="LGI6" s="79"/>
      <c r="LGJ6" s="79"/>
      <c r="LGK6" s="79"/>
      <c r="LGL6" s="79"/>
      <c r="LGM6" s="79"/>
      <c r="LGN6" s="79"/>
      <c r="LGO6" s="79"/>
      <c r="LGP6" s="79"/>
      <c r="LGQ6" s="79"/>
      <c r="LGR6" s="79"/>
      <c r="LGS6" s="79"/>
      <c r="LGT6" s="79"/>
      <c r="LGU6" s="79"/>
      <c r="LGV6" s="79"/>
      <c r="LGW6" s="79"/>
      <c r="LGX6" s="79"/>
      <c r="LGY6" s="79"/>
      <c r="LGZ6" s="79"/>
      <c r="LHA6" s="79"/>
      <c r="LHB6" s="79"/>
      <c r="LHC6" s="79"/>
      <c r="LHD6" s="79"/>
      <c r="LHE6" s="79"/>
      <c r="LHF6" s="79"/>
      <c r="LHG6" s="79"/>
      <c r="LHH6" s="79"/>
      <c r="LHI6" s="79"/>
      <c r="LHJ6" s="79"/>
      <c r="LHK6" s="79"/>
      <c r="LHL6" s="79"/>
      <c r="LHM6" s="79"/>
      <c r="LHN6" s="79"/>
      <c r="LHO6" s="79"/>
      <c r="LHP6" s="79"/>
      <c r="LHQ6" s="79"/>
      <c r="LHR6" s="79"/>
      <c r="LHS6" s="79"/>
      <c r="LHT6" s="79"/>
      <c r="LHU6" s="79"/>
      <c r="LHV6" s="79"/>
      <c r="LHW6" s="79"/>
      <c r="LHX6" s="79"/>
      <c r="LHY6" s="79"/>
      <c r="LHZ6" s="79"/>
      <c r="LIA6" s="79"/>
      <c r="LIB6" s="79"/>
      <c r="LIC6" s="79"/>
      <c r="LID6" s="79"/>
      <c r="LIE6" s="79"/>
      <c r="LIF6" s="79"/>
      <c r="LIG6" s="79"/>
      <c r="LIH6" s="79"/>
      <c r="LII6" s="79"/>
      <c r="LIJ6" s="79"/>
      <c r="LIK6" s="79"/>
      <c r="LIL6" s="79"/>
      <c r="LIM6" s="79"/>
      <c r="LIN6" s="79"/>
      <c r="LIO6" s="79"/>
      <c r="LIP6" s="79"/>
      <c r="LIQ6" s="79"/>
      <c r="LIR6" s="79"/>
      <c r="LIS6" s="79"/>
      <c r="LIT6" s="79"/>
      <c r="LIU6" s="79"/>
      <c r="LIV6" s="79"/>
      <c r="LIW6" s="79"/>
      <c r="LIX6" s="79"/>
      <c r="LIY6" s="79"/>
      <c r="LIZ6" s="79"/>
      <c r="LJA6" s="79"/>
      <c r="LJB6" s="79"/>
      <c r="LJC6" s="79"/>
      <c r="LJD6" s="79"/>
      <c r="LJE6" s="79"/>
      <c r="LJF6" s="79"/>
      <c r="LJG6" s="79"/>
      <c r="LJH6" s="79"/>
      <c r="LJI6" s="79"/>
      <c r="LJJ6" s="79"/>
      <c r="LJK6" s="79"/>
      <c r="LJL6" s="79"/>
      <c r="LJM6" s="79"/>
      <c r="LJN6" s="79"/>
      <c r="LJO6" s="79"/>
      <c r="LJP6" s="79"/>
      <c r="LJQ6" s="79"/>
      <c r="LJR6" s="79"/>
      <c r="LJS6" s="79"/>
      <c r="LJT6" s="79"/>
      <c r="LJU6" s="79"/>
      <c r="LJV6" s="79"/>
      <c r="LJW6" s="79"/>
      <c r="LJX6" s="79"/>
      <c r="LJY6" s="79"/>
      <c r="LJZ6" s="79"/>
      <c r="LKA6" s="79"/>
      <c r="LKB6" s="79"/>
      <c r="LKC6" s="79"/>
      <c r="LKD6" s="79"/>
      <c r="LKE6" s="79"/>
      <c r="LKF6" s="79"/>
      <c r="LKG6" s="79"/>
      <c r="LKH6" s="79"/>
      <c r="LKI6" s="79"/>
      <c r="LKJ6" s="79"/>
      <c r="LKK6" s="79"/>
      <c r="LKL6" s="79"/>
      <c r="LKM6" s="79"/>
      <c r="LKN6" s="79"/>
      <c r="LKO6" s="79"/>
      <c r="LKP6" s="79"/>
      <c r="LKQ6" s="79"/>
      <c r="LKR6" s="79"/>
      <c r="LKS6" s="79"/>
      <c r="LKT6" s="79"/>
      <c r="LKU6" s="79"/>
      <c r="LKV6" s="79"/>
      <c r="LKW6" s="79"/>
      <c r="LKX6" s="79"/>
      <c r="LKY6" s="79"/>
      <c r="LKZ6" s="79"/>
      <c r="LLA6" s="79"/>
      <c r="LLB6" s="79"/>
      <c r="LLC6" s="79"/>
      <c r="LLD6" s="79"/>
      <c r="LLE6" s="79"/>
      <c r="LLF6" s="79"/>
      <c r="LLG6" s="79"/>
      <c r="LLH6" s="79"/>
      <c r="LLI6" s="79"/>
      <c r="LLJ6" s="79"/>
      <c r="LLK6" s="79"/>
      <c r="LLL6" s="79"/>
      <c r="LLM6" s="79"/>
      <c r="LLN6" s="79"/>
      <c r="LLO6" s="79"/>
      <c r="LLP6" s="79"/>
      <c r="LLQ6" s="79"/>
      <c r="LLR6" s="79"/>
      <c r="LLS6" s="79"/>
      <c r="LLT6" s="79"/>
      <c r="LLU6" s="79"/>
      <c r="LLV6" s="79"/>
      <c r="LLW6" s="79"/>
      <c r="LLX6" s="79"/>
      <c r="LLY6" s="79"/>
      <c r="LLZ6" s="79"/>
      <c r="LMA6" s="79"/>
      <c r="LMB6" s="79"/>
      <c r="LMC6" s="79"/>
      <c r="LMD6" s="79"/>
      <c r="LME6" s="79"/>
      <c r="LMF6" s="79"/>
      <c r="LMG6" s="79"/>
      <c r="LMH6" s="79"/>
      <c r="LMI6" s="79"/>
      <c r="LMJ6" s="79"/>
      <c r="LMK6" s="79"/>
      <c r="LML6" s="79"/>
      <c r="LMM6" s="79"/>
      <c r="LMN6" s="79"/>
      <c r="LMO6" s="79"/>
      <c r="LMP6" s="79"/>
      <c r="LMQ6" s="79"/>
      <c r="LMR6" s="79"/>
      <c r="LMS6" s="79"/>
      <c r="LMT6" s="79"/>
      <c r="LMU6" s="79"/>
      <c r="LMV6" s="79"/>
      <c r="LMW6" s="79"/>
      <c r="LMX6" s="79"/>
      <c r="LMY6" s="79"/>
      <c r="LMZ6" s="79"/>
      <c r="LNA6" s="79"/>
      <c r="LNB6" s="79"/>
      <c r="LNC6" s="79"/>
      <c r="LND6" s="79"/>
      <c r="LNE6" s="79"/>
      <c r="LNF6" s="79"/>
      <c r="LNG6" s="79"/>
      <c r="LNH6" s="79"/>
      <c r="LNI6" s="79"/>
      <c r="LNJ6" s="79"/>
      <c r="LNK6" s="79"/>
      <c r="LNL6" s="79"/>
      <c r="LNM6" s="79"/>
      <c r="LNN6" s="79"/>
      <c r="LNO6" s="79"/>
      <c r="LNP6" s="79"/>
      <c r="LNQ6" s="79"/>
      <c r="LNR6" s="79"/>
      <c r="LNS6" s="79"/>
      <c r="LNT6" s="79"/>
      <c r="LNU6" s="79"/>
      <c r="LNV6" s="79"/>
      <c r="LNW6" s="79"/>
      <c r="LNX6" s="79"/>
      <c r="LNY6" s="79"/>
      <c r="LNZ6" s="79"/>
      <c r="LOA6" s="79"/>
      <c r="LOB6" s="79"/>
      <c r="LOC6" s="79"/>
      <c r="LOD6" s="79"/>
      <c r="LOE6" s="79"/>
      <c r="LOF6" s="79"/>
      <c r="LOG6" s="79"/>
      <c r="LOH6" s="79"/>
      <c r="LOI6" s="79"/>
      <c r="LOJ6" s="79"/>
      <c r="LOK6" s="79"/>
      <c r="LOL6" s="79"/>
      <c r="LOM6" s="79"/>
      <c r="LON6" s="79"/>
      <c r="LOO6" s="79"/>
      <c r="LOP6" s="79"/>
      <c r="LOQ6" s="79"/>
      <c r="LOR6" s="79"/>
      <c r="LOS6" s="79"/>
      <c r="LOT6" s="79"/>
      <c r="LOU6" s="79"/>
      <c r="LOV6" s="79"/>
      <c r="LOW6" s="79"/>
      <c r="LOX6" s="79"/>
      <c r="LOY6" s="79"/>
      <c r="LOZ6" s="79"/>
      <c r="LPA6" s="79"/>
      <c r="LPB6" s="79"/>
      <c r="LPC6" s="79"/>
      <c r="LPD6" s="79"/>
      <c r="LPE6" s="79"/>
      <c r="LPF6" s="79"/>
      <c r="LPG6" s="79"/>
      <c r="LPH6" s="79"/>
      <c r="LPI6" s="79"/>
      <c r="LPJ6" s="79"/>
      <c r="LPK6" s="79"/>
      <c r="LPL6" s="79"/>
      <c r="LPM6" s="79"/>
      <c r="LPN6" s="79"/>
      <c r="LPO6" s="79"/>
      <c r="LPP6" s="79"/>
      <c r="LPQ6" s="79"/>
      <c r="LPR6" s="79"/>
      <c r="LPS6" s="79"/>
      <c r="LPT6" s="79"/>
      <c r="LPU6" s="79"/>
      <c r="LPV6" s="79"/>
      <c r="LPW6" s="79"/>
      <c r="LPX6" s="79"/>
      <c r="LPY6" s="79"/>
      <c r="LPZ6" s="79"/>
      <c r="LQA6" s="79"/>
      <c r="LQB6" s="79"/>
      <c r="LQC6" s="79"/>
      <c r="LQD6" s="79"/>
      <c r="LQE6" s="79"/>
      <c r="LQF6" s="79"/>
      <c r="LQG6" s="79"/>
      <c r="LQH6" s="79"/>
      <c r="LQI6" s="79"/>
      <c r="LQJ6" s="79"/>
      <c r="LQK6" s="79"/>
      <c r="LQL6" s="79"/>
      <c r="LQM6" s="79"/>
      <c r="LQN6" s="79"/>
      <c r="LQO6" s="79"/>
      <c r="LQP6" s="79"/>
      <c r="LQQ6" s="79"/>
      <c r="LQR6" s="79"/>
      <c r="LQS6" s="79"/>
      <c r="LQT6" s="79"/>
      <c r="LQU6" s="79"/>
      <c r="LQV6" s="79"/>
      <c r="LQW6" s="79"/>
      <c r="LQX6" s="79"/>
      <c r="LQY6" s="79"/>
      <c r="LQZ6" s="79"/>
      <c r="LRA6" s="79"/>
      <c r="LRB6" s="79"/>
      <c r="LRC6" s="79"/>
      <c r="LRD6" s="79"/>
      <c r="LRE6" s="79"/>
      <c r="LRF6" s="79"/>
      <c r="LRG6" s="79"/>
      <c r="LRH6" s="79"/>
      <c r="LRI6" s="79"/>
      <c r="LRJ6" s="79"/>
      <c r="LRK6" s="79"/>
      <c r="LRL6" s="79"/>
      <c r="LRM6" s="79"/>
      <c r="LRN6" s="79"/>
      <c r="LRO6" s="79"/>
      <c r="LRP6" s="79"/>
      <c r="LRQ6" s="79"/>
      <c r="LRR6" s="79"/>
      <c r="LRS6" s="79"/>
      <c r="LRT6" s="79"/>
      <c r="LRU6" s="79"/>
      <c r="LRV6" s="79"/>
      <c r="LRW6" s="79"/>
      <c r="LRX6" s="79"/>
      <c r="LRY6" s="79"/>
      <c r="LRZ6" s="79"/>
      <c r="LSA6" s="79"/>
      <c r="LSB6" s="79"/>
      <c r="LSC6" s="79"/>
      <c r="LSD6" s="79"/>
      <c r="LSE6" s="79"/>
      <c r="LSF6" s="79"/>
      <c r="LSG6" s="79"/>
      <c r="LSH6" s="79"/>
      <c r="LSI6" s="79"/>
      <c r="LSJ6" s="79"/>
      <c r="LSK6" s="79"/>
      <c r="LSL6" s="79"/>
      <c r="LSM6" s="79"/>
      <c r="LSN6" s="79"/>
      <c r="LSO6" s="79"/>
      <c r="LSP6" s="79"/>
      <c r="LSQ6" s="79"/>
      <c r="LSR6" s="79"/>
      <c r="LSS6" s="79"/>
      <c r="LST6" s="79"/>
      <c r="LSU6" s="79"/>
      <c r="LSV6" s="79"/>
      <c r="LSW6" s="79"/>
      <c r="LSX6" s="79"/>
      <c r="LSY6" s="79"/>
      <c r="LSZ6" s="79"/>
      <c r="LTA6" s="79"/>
      <c r="LTB6" s="79"/>
      <c r="LTC6" s="79"/>
      <c r="LTD6" s="79"/>
      <c r="LTE6" s="79"/>
      <c r="LTF6" s="79"/>
      <c r="LTG6" s="79"/>
      <c r="LTH6" s="79"/>
      <c r="LTI6" s="79"/>
      <c r="LTJ6" s="79"/>
      <c r="LTK6" s="79"/>
      <c r="LTL6" s="79"/>
      <c r="LTM6" s="79"/>
      <c r="LTN6" s="79"/>
      <c r="LTO6" s="79"/>
      <c r="LTP6" s="79"/>
      <c r="LTQ6" s="79"/>
      <c r="LTR6" s="79"/>
      <c r="LTS6" s="79"/>
      <c r="LTT6" s="79"/>
      <c r="LTU6" s="79"/>
      <c r="LTV6" s="79"/>
      <c r="LTW6" s="79"/>
      <c r="LTX6" s="79"/>
      <c r="LTY6" s="79"/>
      <c r="LTZ6" s="79"/>
      <c r="LUA6" s="79"/>
      <c r="LUB6" s="79"/>
      <c r="LUC6" s="79"/>
      <c r="LUD6" s="79"/>
      <c r="LUE6" s="79"/>
      <c r="LUF6" s="79"/>
      <c r="LUG6" s="79"/>
      <c r="LUH6" s="79"/>
      <c r="LUI6" s="79"/>
      <c r="LUJ6" s="79"/>
      <c r="LUK6" s="79"/>
      <c r="LUL6" s="79"/>
      <c r="LUM6" s="79"/>
      <c r="LUN6" s="79"/>
      <c r="LUO6" s="79"/>
      <c r="LUP6" s="79"/>
      <c r="LUQ6" s="79"/>
      <c r="LUR6" s="79"/>
      <c r="LUS6" s="79"/>
      <c r="LUT6" s="79"/>
      <c r="LUU6" s="79"/>
      <c r="LUV6" s="79"/>
      <c r="LUW6" s="79"/>
      <c r="LUX6" s="79"/>
      <c r="LUY6" s="79"/>
      <c r="LUZ6" s="79"/>
      <c r="LVA6" s="79"/>
      <c r="LVB6" s="79"/>
      <c r="LVC6" s="79"/>
      <c r="LVD6" s="79"/>
      <c r="LVE6" s="79"/>
      <c r="LVF6" s="79"/>
      <c r="LVG6" s="79"/>
      <c r="LVH6" s="79"/>
      <c r="LVI6" s="79"/>
      <c r="LVJ6" s="79"/>
      <c r="LVK6" s="79"/>
      <c r="LVL6" s="79"/>
      <c r="LVM6" s="79"/>
      <c r="LVN6" s="79"/>
      <c r="LVO6" s="79"/>
      <c r="LVP6" s="79"/>
      <c r="LVQ6" s="79"/>
      <c r="LVR6" s="79"/>
      <c r="LVS6" s="79"/>
      <c r="LVT6" s="79"/>
      <c r="LVU6" s="79"/>
      <c r="LVV6" s="79"/>
      <c r="LVW6" s="79"/>
      <c r="LVX6" s="79"/>
      <c r="LVY6" s="79"/>
      <c r="LVZ6" s="79"/>
      <c r="LWA6" s="79"/>
      <c r="LWB6" s="79"/>
      <c r="LWC6" s="79"/>
      <c r="LWD6" s="79"/>
      <c r="LWE6" s="79"/>
      <c r="LWF6" s="79"/>
      <c r="LWG6" s="79"/>
      <c r="LWH6" s="79"/>
      <c r="LWI6" s="79"/>
      <c r="LWJ6" s="79"/>
      <c r="LWK6" s="79"/>
      <c r="LWL6" s="79"/>
      <c r="LWM6" s="79"/>
      <c r="LWN6" s="79"/>
      <c r="LWO6" s="79"/>
      <c r="LWP6" s="79"/>
      <c r="LWQ6" s="79"/>
      <c r="LWR6" s="79"/>
      <c r="LWS6" s="79"/>
      <c r="LWT6" s="79"/>
      <c r="LWU6" s="79"/>
      <c r="LWV6" s="79"/>
      <c r="LWW6" s="79"/>
      <c r="LWX6" s="79"/>
      <c r="LWY6" s="79"/>
      <c r="LWZ6" s="79"/>
      <c r="LXA6" s="79"/>
      <c r="LXB6" s="79"/>
      <c r="LXC6" s="79"/>
      <c r="LXD6" s="79"/>
      <c r="LXE6" s="79"/>
      <c r="LXF6" s="79"/>
      <c r="LXG6" s="79"/>
      <c r="LXH6" s="79"/>
      <c r="LXI6" s="79"/>
      <c r="LXJ6" s="79"/>
      <c r="LXK6" s="79"/>
      <c r="LXL6" s="79"/>
      <c r="LXM6" s="79"/>
      <c r="LXN6" s="79"/>
      <c r="LXO6" s="79"/>
      <c r="LXP6" s="79"/>
      <c r="LXQ6" s="79"/>
      <c r="LXR6" s="79"/>
      <c r="LXS6" s="79"/>
      <c r="LXT6" s="79"/>
      <c r="LXU6" s="79"/>
      <c r="LXV6" s="79"/>
      <c r="LXW6" s="79"/>
      <c r="LXX6" s="79"/>
      <c r="LXY6" s="79"/>
      <c r="LXZ6" s="79"/>
      <c r="LYA6" s="79"/>
      <c r="LYB6" s="79"/>
      <c r="LYC6" s="79"/>
      <c r="LYD6" s="79"/>
      <c r="LYE6" s="79"/>
      <c r="LYF6" s="79"/>
      <c r="LYG6" s="79"/>
      <c r="LYH6" s="79"/>
      <c r="LYI6" s="79"/>
      <c r="LYJ6" s="79"/>
      <c r="LYK6" s="79"/>
      <c r="LYL6" s="79"/>
      <c r="LYM6" s="79"/>
      <c r="LYN6" s="79"/>
      <c r="LYO6" s="79"/>
      <c r="LYP6" s="79"/>
      <c r="LYQ6" s="79"/>
      <c r="LYR6" s="79"/>
      <c r="LYS6" s="79"/>
      <c r="LYT6" s="79"/>
      <c r="LYU6" s="79"/>
      <c r="LYV6" s="79"/>
      <c r="LYW6" s="79"/>
      <c r="LYX6" s="79"/>
      <c r="LYY6" s="79"/>
      <c r="LYZ6" s="79"/>
      <c r="LZA6" s="79"/>
      <c r="LZB6" s="79"/>
      <c r="LZC6" s="79"/>
      <c r="LZD6" s="79"/>
      <c r="LZE6" s="79"/>
      <c r="LZF6" s="79"/>
      <c r="LZG6" s="79"/>
      <c r="LZH6" s="79"/>
      <c r="LZI6" s="79"/>
      <c r="LZJ6" s="79"/>
      <c r="LZK6" s="79"/>
      <c r="LZL6" s="79"/>
      <c r="LZM6" s="79"/>
      <c r="LZN6" s="79"/>
      <c r="LZO6" s="79"/>
      <c r="LZP6" s="79"/>
      <c r="LZQ6" s="79"/>
      <c r="LZR6" s="79"/>
      <c r="LZS6" s="79"/>
      <c r="LZT6" s="79"/>
      <c r="LZU6" s="79"/>
      <c r="LZV6" s="79"/>
      <c r="LZW6" s="79"/>
      <c r="LZX6" s="79"/>
      <c r="LZY6" s="79"/>
      <c r="LZZ6" s="79"/>
      <c r="MAA6" s="79"/>
      <c r="MAB6" s="79"/>
      <c r="MAC6" s="79"/>
      <c r="MAD6" s="79"/>
      <c r="MAE6" s="79"/>
      <c r="MAF6" s="79"/>
      <c r="MAG6" s="79"/>
      <c r="MAH6" s="79"/>
      <c r="MAI6" s="79"/>
      <c r="MAJ6" s="79"/>
      <c r="MAK6" s="79"/>
      <c r="MAL6" s="79"/>
      <c r="MAM6" s="79"/>
      <c r="MAN6" s="79"/>
      <c r="MAO6" s="79"/>
      <c r="MAP6" s="79"/>
      <c r="MAQ6" s="79"/>
      <c r="MAR6" s="79"/>
      <c r="MAS6" s="79"/>
      <c r="MAT6" s="79"/>
      <c r="MAU6" s="79"/>
      <c r="MAV6" s="79"/>
      <c r="MAW6" s="79"/>
      <c r="MAX6" s="79"/>
      <c r="MAY6" s="79"/>
      <c r="MAZ6" s="79"/>
      <c r="MBA6" s="79"/>
      <c r="MBB6" s="79"/>
      <c r="MBC6" s="79"/>
      <c r="MBD6" s="79"/>
      <c r="MBE6" s="79"/>
      <c r="MBF6" s="79"/>
      <c r="MBG6" s="79"/>
      <c r="MBH6" s="79"/>
      <c r="MBI6" s="79"/>
      <c r="MBJ6" s="79"/>
      <c r="MBK6" s="79"/>
      <c r="MBL6" s="79"/>
      <c r="MBM6" s="79"/>
      <c r="MBN6" s="79"/>
      <c r="MBO6" s="79"/>
      <c r="MBP6" s="79"/>
      <c r="MBQ6" s="79"/>
      <c r="MBR6" s="79"/>
      <c r="MBS6" s="79"/>
      <c r="MBT6" s="79"/>
      <c r="MBU6" s="79"/>
      <c r="MBV6" s="79"/>
      <c r="MBW6" s="79"/>
      <c r="MBX6" s="79"/>
      <c r="MBY6" s="79"/>
      <c r="MBZ6" s="79"/>
      <c r="MCA6" s="79"/>
      <c r="MCB6" s="79"/>
      <c r="MCC6" s="79"/>
      <c r="MCD6" s="79"/>
      <c r="MCE6" s="79"/>
      <c r="MCF6" s="79"/>
      <c r="MCG6" s="79"/>
      <c r="MCH6" s="79"/>
      <c r="MCI6" s="79"/>
      <c r="MCJ6" s="79"/>
      <c r="MCK6" s="79"/>
      <c r="MCL6" s="79"/>
      <c r="MCM6" s="79"/>
      <c r="MCN6" s="79"/>
      <c r="MCO6" s="79"/>
      <c r="MCP6" s="79"/>
      <c r="MCQ6" s="79"/>
      <c r="MCR6" s="79"/>
      <c r="MCS6" s="79"/>
      <c r="MCT6" s="79"/>
      <c r="MCU6" s="79"/>
      <c r="MCV6" s="79"/>
      <c r="MCW6" s="79"/>
      <c r="MCX6" s="79"/>
      <c r="MCY6" s="79"/>
      <c r="MCZ6" s="79"/>
      <c r="MDA6" s="79"/>
      <c r="MDB6" s="79"/>
      <c r="MDC6" s="79"/>
      <c r="MDD6" s="79"/>
      <c r="MDE6" s="79"/>
      <c r="MDF6" s="79"/>
      <c r="MDG6" s="79"/>
      <c r="MDH6" s="79"/>
      <c r="MDI6" s="79"/>
      <c r="MDJ6" s="79"/>
      <c r="MDK6" s="79"/>
      <c r="MDL6" s="79"/>
      <c r="MDM6" s="79"/>
      <c r="MDN6" s="79"/>
      <c r="MDO6" s="79"/>
      <c r="MDP6" s="79"/>
      <c r="MDQ6" s="79"/>
      <c r="MDR6" s="79"/>
      <c r="MDS6" s="79"/>
      <c r="MDT6" s="79"/>
      <c r="MDU6" s="79"/>
      <c r="MDV6" s="79"/>
      <c r="MDW6" s="79"/>
      <c r="MDX6" s="79"/>
      <c r="MDY6" s="79"/>
      <c r="MDZ6" s="79"/>
      <c r="MEA6" s="79"/>
      <c r="MEB6" s="79"/>
      <c r="MEC6" s="79"/>
      <c r="MED6" s="79"/>
      <c r="MEE6" s="79"/>
      <c r="MEF6" s="79"/>
      <c r="MEG6" s="79"/>
      <c r="MEH6" s="79"/>
      <c r="MEI6" s="79"/>
      <c r="MEJ6" s="79"/>
      <c r="MEK6" s="79"/>
      <c r="MEL6" s="79"/>
      <c r="MEM6" s="79"/>
      <c r="MEN6" s="79"/>
      <c r="MEO6" s="79"/>
      <c r="MEP6" s="79"/>
      <c r="MEQ6" s="79"/>
      <c r="MER6" s="79"/>
      <c r="MES6" s="79"/>
      <c r="MET6" s="79"/>
      <c r="MEU6" s="79"/>
      <c r="MEV6" s="79"/>
      <c r="MEW6" s="79"/>
      <c r="MEX6" s="79"/>
      <c r="MEY6" s="79"/>
      <c r="MEZ6" s="79"/>
      <c r="MFA6" s="79"/>
      <c r="MFB6" s="79"/>
      <c r="MFC6" s="79"/>
      <c r="MFD6" s="79"/>
      <c r="MFE6" s="79"/>
      <c r="MFF6" s="79"/>
      <c r="MFG6" s="79"/>
      <c r="MFH6" s="79"/>
      <c r="MFI6" s="79"/>
      <c r="MFJ6" s="79"/>
      <c r="MFK6" s="79"/>
      <c r="MFL6" s="79"/>
      <c r="MFM6" s="79"/>
      <c r="MFN6" s="79"/>
      <c r="MFO6" s="79"/>
      <c r="MFP6" s="79"/>
      <c r="MFQ6" s="79"/>
      <c r="MFR6" s="79"/>
      <c r="MFS6" s="79"/>
      <c r="MFT6" s="79"/>
      <c r="MFU6" s="79"/>
      <c r="MFV6" s="79"/>
      <c r="MFW6" s="79"/>
      <c r="MFX6" s="79"/>
      <c r="MFY6" s="79"/>
      <c r="MFZ6" s="79"/>
      <c r="MGA6" s="79"/>
      <c r="MGB6" s="79"/>
      <c r="MGC6" s="79"/>
      <c r="MGD6" s="79"/>
      <c r="MGE6" s="79"/>
      <c r="MGF6" s="79"/>
      <c r="MGG6" s="79"/>
      <c r="MGH6" s="79"/>
      <c r="MGI6" s="79"/>
      <c r="MGJ6" s="79"/>
      <c r="MGK6" s="79"/>
      <c r="MGL6" s="79"/>
      <c r="MGM6" s="79"/>
      <c r="MGN6" s="79"/>
      <c r="MGO6" s="79"/>
      <c r="MGP6" s="79"/>
      <c r="MGQ6" s="79"/>
      <c r="MGR6" s="79"/>
      <c r="MGS6" s="79"/>
      <c r="MGT6" s="79"/>
      <c r="MGU6" s="79"/>
      <c r="MGV6" s="79"/>
      <c r="MGW6" s="79"/>
      <c r="MGX6" s="79"/>
      <c r="MGY6" s="79"/>
      <c r="MGZ6" s="79"/>
      <c r="MHA6" s="79"/>
      <c r="MHB6" s="79"/>
      <c r="MHC6" s="79"/>
      <c r="MHD6" s="79"/>
      <c r="MHE6" s="79"/>
      <c r="MHF6" s="79"/>
      <c r="MHG6" s="79"/>
      <c r="MHH6" s="79"/>
      <c r="MHI6" s="79"/>
      <c r="MHJ6" s="79"/>
      <c r="MHK6" s="79"/>
      <c r="MHL6" s="79"/>
      <c r="MHM6" s="79"/>
      <c r="MHN6" s="79"/>
      <c r="MHO6" s="79"/>
      <c r="MHP6" s="79"/>
      <c r="MHQ6" s="79"/>
      <c r="MHR6" s="79"/>
      <c r="MHS6" s="79"/>
      <c r="MHT6" s="79"/>
      <c r="MHU6" s="79"/>
      <c r="MHV6" s="79"/>
      <c r="MHW6" s="79"/>
      <c r="MHX6" s="79"/>
      <c r="MHY6" s="79"/>
      <c r="MHZ6" s="79"/>
      <c r="MIA6" s="79"/>
      <c r="MIB6" s="79"/>
      <c r="MIC6" s="79"/>
      <c r="MID6" s="79"/>
      <c r="MIE6" s="79"/>
      <c r="MIF6" s="79"/>
      <c r="MIG6" s="79"/>
      <c r="MIH6" s="79"/>
      <c r="MII6" s="79"/>
      <c r="MIJ6" s="79"/>
      <c r="MIK6" s="79"/>
      <c r="MIL6" s="79"/>
      <c r="MIM6" s="79"/>
      <c r="MIN6" s="79"/>
      <c r="MIO6" s="79"/>
      <c r="MIP6" s="79"/>
      <c r="MIQ6" s="79"/>
      <c r="MIR6" s="79"/>
      <c r="MIS6" s="79"/>
      <c r="MIT6" s="79"/>
      <c r="MIU6" s="79"/>
      <c r="MIV6" s="79"/>
      <c r="MIW6" s="79"/>
      <c r="MIX6" s="79"/>
      <c r="MIY6" s="79"/>
      <c r="MIZ6" s="79"/>
      <c r="MJA6" s="79"/>
      <c r="MJB6" s="79"/>
      <c r="MJC6" s="79"/>
      <c r="MJD6" s="79"/>
      <c r="MJE6" s="79"/>
      <c r="MJF6" s="79"/>
      <c r="MJG6" s="79"/>
      <c r="MJH6" s="79"/>
      <c r="MJI6" s="79"/>
      <c r="MJJ6" s="79"/>
      <c r="MJK6" s="79"/>
      <c r="MJL6" s="79"/>
      <c r="MJM6" s="79"/>
      <c r="MJN6" s="79"/>
      <c r="MJO6" s="79"/>
      <c r="MJP6" s="79"/>
      <c r="MJQ6" s="79"/>
      <c r="MJR6" s="79"/>
      <c r="MJS6" s="79"/>
      <c r="MJT6" s="79"/>
      <c r="MJU6" s="79"/>
      <c r="MJV6" s="79"/>
      <c r="MJW6" s="79"/>
      <c r="MJX6" s="79"/>
      <c r="MJY6" s="79"/>
      <c r="MJZ6" s="79"/>
      <c r="MKA6" s="79"/>
      <c r="MKB6" s="79"/>
      <c r="MKC6" s="79"/>
      <c r="MKD6" s="79"/>
      <c r="MKE6" s="79"/>
      <c r="MKF6" s="79"/>
      <c r="MKG6" s="79"/>
      <c r="MKH6" s="79"/>
      <c r="MKI6" s="79"/>
      <c r="MKJ6" s="79"/>
      <c r="MKK6" s="79"/>
      <c r="MKL6" s="79"/>
      <c r="MKM6" s="79"/>
      <c r="MKN6" s="79"/>
      <c r="MKO6" s="79"/>
      <c r="MKP6" s="79"/>
      <c r="MKQ6" s="79"/>
      <c r="MKR6" s="79"/>
      <c r="MKS6" s="79"/>
      <c r="MKT6" s="79"/>
      <c r="MKU6" s="79"/>
      <c r="MKV6" s="79"/>
      <c r="MKW6" s="79"/>
      <c r="MKX6" s="79"/>
      <c r="MKY6" s="79"/>
      <c r="MKZ6" s="79"/>
      <c r="MLA6" s="79"/>
      <c r="MLB6" s="79"/>
      <c r="MLC6" s="79"/>
      <c r="MLD6" s="79"/>
      <c r="MLE6" s="79"/>
      <c r="MLF6" s="79"/>
      <c r="MLG6" s="79"/>
      <c r="MLH6" s="79"/>
      <c r="MLI6" s="79"/>
      <c r="MLJ6" s="79"/>
      <c r="MLK6" s="79"/>
      <c r="MLL6" s="79"/>
      <c r="MLM6" s="79"/>
      <c r="MLN6" s="79"/>
      <c r="MLO6" s="79"/>
      <c r="MLP6" s="79"/>
      <c r="MLQ6" s="79"/>
      <c r="MLR6" s="79"/>
      <c r="MLS6" s="79"/>
      <c r="MLT6" s="79"/>
      <c r="MLU6" s="79"/>
      <c r="MLV6" s="79"/>
      <c r="MLW6" s="79"/>
      <c r="MLX6" s="79"/>
      <c r="MLY6" s="79"/>
      <c r="MLZ6" s="79"/>
      <c r="MMA6" s="79"/>
      <c r="MMB6" s="79"/>
      <c r="MMC6" s="79"/>
      <c r="MMD6" s="79"/>
      <c r="MME6" s="79"/>
      <c r="MMF6" s="79"/>
      <c r="MMG6" s="79"/>
      <c r="MMH6" s="79"/>
      <c r="MMI6" s="79"/>
      <c r="MMJ6" s="79"/>
      <c r="MMK6" s="79"/>
      <c r="MML6" s="79"/>
      <c r="MMM6" s="79"/>
      <c r="MMN6" s="79"/>
      <c r="MMO6" s="79"/>
      <c r="MMP6" s="79"/>
      <c r="MMQ6" s="79"/>
      <c r="MMR6" s="79"/>
      <c r="MMS6" s="79"/>
      <c r="MMT6" s="79"/>
      <c r="MMU6" s="79"/>
      <c r="MMV6" s="79"/>
      <c r="MMW6" s="79"/>
      <c r="MMX6" s="79"/>
      <c r="MMY6" s="79"/>
      <c r="MMZ6" s="79"/>
      <c r="MNA6" s="79"/>
      <c r="MNB6" s="79"/>
      <c r="MNC6" s="79"/>
      <c r="MND6" s="79"/>
      <c r="MNE6" s="79"/>
      <c r="MNF6" s="79"/>
      <c r="MNG6" s="79"/>
      <c r="MNH6" s="79"/>
      <c r="MNI6" s="79"/>
      <c r="MNJ6" s="79"/>
      <c r="MNK6" s="79"/>
      <c r="MNL6" s="79"/>
      <c r="MNM6" s="79"/>
      <c r="MNN6" s="79"/>
      <c r="MNO6" s="79"/>
      <c r="MNP6" s="79"/>
      <c r="MNQ6" s="79"/>
      <c r="MNR6" s="79"/>
      <c r="MNS6" s="79"/>
      <c r="MNT6" s="79"/>
      <c r="MNU6" s="79"/>
      <c r="MNV6" s="79"/>
      <c r="MNW6" s="79"/>
      <c r="MNX6" s="79"/>
      <c r="MNY6" s="79"/>
      <c r="MNZ6" s="79"/>
      <c r="MOA6" s="79"/>
      <c r="MOB6" s="79"/>
      <c r="MOC6" s="79"/>
      <c r="MOD6" s="79"/>
      <c r="MOE6" s="79"/>
      <c r="MOF6" s="79"/>
      <c r="MOG6" s="79"/>
      <c r="MOH6" s="79"/>
      <c r="MOI6" s="79"/>
      <c r="MOJ6" s="79"/>
      <c r="MOK6" s="79"/>
      <c r="MOL6" s="79"/>
      <c r="MOM6" s="79"/>
      <c r="MON6" s="79"/>
      <c r="MOO6" s="79"/>
      <c r="MOP6" s="79"/>
      <c r="MOQ6" s="79"/>
      <c r="MOR6" s="79"/>
      <c r="MOS6" s="79"/>
      <c r="MOT6" s="79"/>
      <c r="MOU6" s="79"/>
      <c r="MOV6" s="79"/>
      <c r="MOW6" s="79"/>
      <c r="MOX6" s="79"/>
      <c r="MOY6" s="79"/>
      <c r="MOZ6" s="79"/>
      <c r="MPA6" s="79"/>
      <c r="MPB6" s="79"/>
      <c r="MPC6" s="79"/>
      <c r="MPD6" s="79"/>
      <c r="MPE6" s="79"/>
      <c r="MPF6" s="79"/>
      <c r="MPG6" s="79"/>
      <c r="MPH6" s="79"/>
      <c r="MPI6" s="79"/>
      <c r="MPJ6" s="79"/>
      <c r="MPK6" s="79"/>
      <c r="MPL6" s="79"/>
      <c r="MPM6" s="79"/>
      <c r="MPN6" s="79"/>
      <c r="MPO6" s="79"/>
      <c r="MPP6" s="79"/>
      <c r="MPQ6" s="79"/>
      <c r="MPR6" s="79"/>
      <c r="MPS6" s="79"/>
      <c r="MPT6" s="79"/>
      <c r="MPU6" s="79"/>
      <c r="MPV6" s="79"/>
      <c r="MPW6" s="79"/>
      <c r="MPX6" s="79"/>
      <c r="MPY6" s="79"/>
      <c r="MPZ6" s="79"/>
      <c r="MQA6" s="79"/>
      <c r="MQB6" s="79"/>
      <c r="MQC6" s="79"/>
      <c r="MQD6" s="79"/>
      <c r="MQE6" s="79"/>
      <c r="MQF6" s="79"/>
      <c r="MQG6" s="79"/>
      <c r="MQH6" s="79"/>
      <c r="MQI6" s="79"/>
      <c r="MQJ6" s="79"/>
      <c r="MQK6" s="79"/>
      <c r="MQL6" s="79"/>
      <c r="MQM6" s="79"/>
      <c r="MQN6" s="79"/>
      <c r="MQO6" s="79"/>
      <c r="MQP6" s="79"/>
      <c r="MQQ6" s="79"/>
      <c r="MQR6" s="79"/>
      <c r="MQS6" s="79"/>
      <c r="MQT6" s="79"/>
      <c r="MQU6" s="79"/>
      <c r="MQV6" s="79"/>
      <c r="MQW6" s="79"/>
      <c r="MQX6" s="79"/>
      <c r="MQY6" s="79"/>
      <c r="MQZ6" s="79"/>
      <c r="MRA6" s="79"/>
      <c r="MRB6" s="79"/>
      <c r="MRC6" s="79"/>
      <c r="MRD6" s="79"/>
      <c r="MRE6" s="79"/>
      <c r="MRF6" s="79"/>
      <c r="MRG6" s="79"/>
      <c r="MRH6" s="79"/>
      <c r="MRI6" s="79"/>
      <c r="MRJ6" s="79"/>
      <c r="MRK6" s="79"/>
      <c r="MRL6" s="79"/>
      <c r="MRM6" s="79"/>
      <c r="MRN6" s="79"/>
      <c r="MRO6" s="79"/>
      <c r="MRP6" s="79"/>
      <c r="MRQ6" s="79"/>
      <c r="MRR6" s="79"/>
      <c r="MRS6" s="79"/>
      <c r="MRT6" s="79"/>
      <c r="MRU6" s="79"/>
      <c r="MRV6" s="79"/>
      <c r="MRW6" s="79"/>
      <c r="MRX6" s="79"/>
      <c r="MRY6" s="79"/>
      <c r="MRZ6" s="79"/>
      <c r="MSA6" s="79"/>
      <c r="MSB6" s="79"/>
      <c r="MSC6" s="79"/>
      <c r="MSD6" s="79"/>
      <c r="MSE6" s="79"/>
      <c r="MSF6" s="79"/>
      <c r="MSG6" s="79"/>
      <c r="MSH6" s="79"/>
      <c r="MSI6" s="79"/>
      <c r="MSJ6" s="79"/>
      <c r="MSK6" s="79"/>
      <c r="MSL6" s="79"/>
      <c r="MSM6" s="79"/>
      <c r="MSN6" s="79"/>
      <c r="MSO6" s="79"/>
      <c r="MSP6" s="79"/>
      <c r="MSQ6" s="79"/>
      <c r="MSR6" s="79"/>
      <c r="MSS6" s="79"/>
      <c r="MST6" s="79"/>
      <c r="MSU6" s="79"/>
      <c r="MSV6" s="79"/>
      <c r="MSW6" s="79"/>
      <c r="MSX6" s="79"/>
      <c r="MSY6" s="79"/>
      <c r="MSZ6" s="79"/>
      <c r="MTA6" s="79"/>
      <c r="MTB6" s="79"/>
      <c r="MTC6" s="79"/>
      <c r="MTD6" s="79"/>
      <c r="MTE6" s="79"/>
      <c r="MTF6" s="79"/>
      <c r="MTG6" s="79"/>
      <c r="MTH6" s="79"/>
      <c r="MTI6" s="79"/>
      <c r="MTJ6" s="79"/>
      <c r="MTK6" s="79"/>
      <c r="MTL6" s="79"/>
      <c r="MTM6" s="79"/>
      <c r="MTN6" s="79"/>
      <c r="MTO6" s="79"/>
      <c r="MTP6" s="79"/>
      <c r="MTQ6" s="79"/>
      <c r="MTR6" s="79"/>
      <c r="MTS6" s="79"/>
      <c r="MTT6" s="79"/>
      <c r="MTU6" s="79"/>
      <c r="MTV6" s="79"/>
      <c r="MTW6" s="79"/>
      <c r="MTX6" s="79"/>
      <c r="MTY6" s="79"/>
      <c r="MTZ6" s="79"/>
      <c r="MUA6" s="79"/>
      <c r="MUB6" s="79"/>
      <c r="MUC6" s="79"/>
      <c r="MUD6" s="79"/>
      <c r="MUE6" s="79"/>
      <c r="MUF6" s="79"/>
      <c r="MUG6" s="79"/>
      <c r="MUH6" s="79"/>
      <c r="MUI6" s="79"/>
      <c r="MUJ6" s="79"/>
      <c r="MUK6" s="79"/>
      <c r="MUL6" s="79"/>
      <c r="MUM6" s="79"/>
      <c r="MUN6" s="79"/>
      <c r="MUO6" s="79"/>
      <c r="MUP6" s="79"/>
      <c r="MUQ6" s="79"/>
      <c r="MUR6" s="79"/>
      <c r="MUS6" s="79"/>
      <c r="MUT6" s="79"/>
      <c r="MUU6" s="79"/>
      <c r="MUV6" s="79"/>
      <c r="MUW6" s="79"/>
      <c r="MUX6" s="79"/>
      <c r="MUY6" s="79"/>
      <c r="MUZ6" s="79"/>
      <c r="MVA6" s="79"/>
      <c r="MVB6" s="79"/>
      <c r="MVC6" s="79"/>
      <c r="MVD6" s="79"/>
      <c r="MVE6" s="79"/>
      <c r="MVF6" s="79"/>
      <c r="MVG6" s="79"/>
      <c r="MVH6" s="79"/>
      <c r="MVI6" s="79"/>
      <c r="MVJ6" s="79"/>
      <c r="MVK6" s="79"/>
      <c r="MVL6" s="79"/>
      <c r="MVM6" s="79"/>
      <c r="MVN6" s="79"/>
      <c r="MVO6" s="79"/>
      <c r="MVP6" s="79"/>
      <c r="MVQ6" s="79"/>
      <c r="MVR6" s="79"/>
      <c r="MVS6" s="79"/>
      <c r="MVT6" s="79"/>
      <c r="MVU6" s="79"/>
      <c r="MVV6" s="79"/>
      <c r="MVW6" s="79"/>
      <c r="MVX6" s="79"/>
      <c r="MVY6" s="79"/>
      <c r="MVZ6" s="79"/>
      <c r="MWA6" s="79"/>
      <c r="MWB6" s="79"/>
      <c r="MWC6" s="79"/>
      <c r="MWD6" s="79"/>
      <c r="MWE6" s="79"/>
      <c r="MWF6" s="79"/>
      <c r="MWG6" s="79"/>
      <c r="MWH6" s="79"/>
      <c r="MWI6" s="79"/>
      <c r="MWJ6" s="79"/>
      <c r="MWK6" s="79"/>
      <c r="MWL6" s="79"/>
      <c r="MWM6" s="79"/>
      <c r="MWN6" s="79"/>
      <c r="MWO6" s="79"/>
      <c r="MWP6" s="79"/>
      <c r="MWQ6" s="79"/>
      <c r="MWR6" s="79"/>
      <c r="MWS6" s="79"/>
      <c r="MWT6" s="79"/>
      <c r="MWU6" s="79"/>
      <c r="MWV6" s="79"/>
      <c r="MWW6" s="79"/>
      <c r="MWX6" s="79"/>
      <c r="MWY6" s="79"/>
      <c r="MWZ6" s="79"/>
      <c r="MXA6" s="79"/>
      <c r="MXB6" s="79"/>
      <c r="MXC6" s="79"/>
      <c r="MXD6" s="79"/>
      <c r="MXE6" s="79"/>
      <c r="MXF6" s="79"/>
      <c r="MXG6" s="79"/>
      <c r="MXH6" s="79"/>
      <c r="MXI6" s="79"/>
      <c r="MXJ6" s="79"/>
      <c r="MXK6" s="79"/>
      <c r="MXL6" s="79"/>
      <c r="MXM6" s="79"/>
      <c r="MXN6" s="79"/>
      <c r="MXO6" s="79"/>
      <c r="MXP6" s="79"/>
      <c r="MXQ6" s="79"/>
      <c r="MXR6" s="79"/>
      <c r="MXS6" s="79"/>
      <c r="MXT6" s="79"/>
      <c r="MXU6" s="79"/>
      <c r="MXV6" s="79"/>
      <c r="MXW6" s="79"/>
      <c r="MXX6" s="79"/>
      <c r="MXY6" s="79"/>
      <c r="MXZ6" s="79"/>
      <c r="MYA6" s="79"/>
      <c r="MYB6" s="79"/>
      <c r="MYC6" s="79"/>
      <c r="MYD6" s="79"/>
      <c r="MYE6" s="79"/>
      <c r="MYF6" s="79"/>
      <c r="MYG6" s="79"/>
      <c r="MYH6" s="79"/>
      <c r="MYI6" s="79"/>
      <c r="MYJ6" s="79"/>
      <c r="MYK6" s="79"/>
      <c r="MYL6" s="79"/>
      <c r="MYM6" s="79"/>
      <c r="MYN6" s="79"/>
      <c r="MYO6" s="79"/>
      <c r="MYP6" s="79"/>
      <c r="MYQ6" s="79"/>
      <c r="MYR6" s="79"/>
      <c r="MYS6" s="79"/>
      <c r="MYT6" s="79"/>
      <c r="MYU6" s="79"/>
      <c r="MYV6" s="79"/>
      <c r="MYW6" s="79"/>
      <c r="MYX6" s="79"/>
      <c r="MYY6" s="79"/>
      <c r="MYZ6" s="79"/>
      <c r="MZA6" s="79"/>
      <c r="MZB6" s="79"/>
      <c r="MZC6" s="79"/>
      <c r="MZD6" s="79"/>
      <c r="MZE6" s="79"/>
      <c r="MZF6" s="79"/>
      <c r="MZG6" s="79"/>
      <c r="MZH6" s="79"/>
      <c r="MZI6" s="79"/>
      <c r="MZJ6" s="79"/>
      <c r="MZK6" s="79"/>
      <c r="MZL6" s="79"/>
      <c r="MZM6" s="79"/>
      <c r="MZN6" s="79"/>
      <c r="MZO6" s="79"/>
      <c r="MZP6" s="79"/>
      <c r="MZQ6" s="79"/>
      <c r="MZR6" s="79"/>
      <c r="MZS6" s="79"/>
      <c r="MZT6" s="79"/>
      <c r="MZU6" s="79"/>
      <c r="MZV6" s="79"/>
      <c r="MZW6" s="79"/>
      <c r="MZX6" s="79"/>
      <c r="MZY6" s="79"/>
      <c r="MZZ6" s="79"/>
      <c r="NAA6" s="79"/>
      <c r="NAB6" s="79"/>
      <c r="NAC6" s="79"/>
      <c r="NAD6" s="79"/>
      <c r="NAE6" s="79"/>
      <c r="NAF6" s="79"/>
      <c r="NAG6" s="79"/>
      <c r="NAH6" s="79"/>
      <c r="NAI6" s="79"/>
      <c r="NAJ6" s="79"/>
      <c r="NAK6" s="79"/>
      <c r="NAL6" s="79"/>
      <c r="NAM6" s="79"/>
      <c r="NAN6" s="79"/>
      <c r="NAO6" s="79"/>
      <c r="NAP6" s="79"/>
      <c r="NAQ6" s="79"/>
      <c r="NAR6" s="79"/>
      <c r="NAS6" s="79"/>
      <c r="NAT6" s="79"/>
      <c r="NAU6" s="79"/>
      <c r="NAV6" s="79"/>
      <c r="NAW6" s="79"/>
      <c r="NAX6" s="79"/>
      <c r="NAY6" s="79"/>
      <c r="NAZ6" s="79"/>
      <c r="NBA6" s="79"/>
      <c r="NBB6" s="79"/>
      <c r="NBC6" s="79"/>
      <c r="NBD6" s="79"/>
      <c r="NBE6" s="79"/>
      <c r="NBF6" s="79"/>
      <c r="NBG6" s="79"/>
      <c r="NBH6" s="79"/>
      <c r="NBI6" s="79"/>
      <c r="NBJ6" s="79"/>
      <c r="NBK6" s="79"/>
      <c r="NBL6" s="79"/>
      <c r="NBM6" s="79"/>
      <c r="NBN6" s="79"/>
      <c r="NBO6" s="79"/>
      <c r="NBP6" s="79"/>
      <c r="NBQ6" s="79"/>
      <c r="NBR6" s="79"/>
      <c r="NBS6" s="79"/>
      <c r="NBT6" s="79"/>
      <c r="NBU6" s="79"/>
      <c r="NBV6" s="79"/>
      <c r="NBW6" s="79"/>
      <c r="NBX6" s="79"/>
      <c r="NBY6" s="79"/>
      <c r="NBZ6" s="79"/>
      <c r="NCA6" s="79"/>
      <c r="NCB6" s="79"/>
      <c r="NCC6" s="79"/>
      <c r="NCD6" s="79"/>
      <c r="NCE6" s="79"/>
      <c r="NCF6" s="79"/>
      <c r="NCG6" s="79"/>
      <c r="NCH6" s="79"/>
      <c r="NCI6" s="79"/>
      <c r="NCJ6" s="79"/>
      <c r="NCK6" s="79"/>
      <c r="NCL6" s="79"/>
      <c r="NCM6" s="79"/>
      <c r="NCN6" s="79"/>
      <c r="NCO6" s="79"/>
      <c r="NCP6" s="79"/>
      <c r="NCQ6" s="79"/>
      <c r="NCR6" s="79"/>
      <c r="NCS6" s="79"/>
      <c r="NCT6" s="79"/>
      <c r="NCU6" s="79"/>
      <c r="NCV6" s="79"/>
      <c r="NCW6" s="79"/>
      <c r="NCX6" s="79"/>
      <c r="NCY6" s="79"/>
      <c r="NCZ6" s="79"/>
      <c r="NDA6" s="79"/>
      <c r="NDB6" s="79"/>
      <c r="NDC6" s="79"/>
      <c r="NDD6" s="79"/>
      <c r="NDE6" s="79"/>
      <c r="NDF6" s="79"/>
      <c r="NDG6" s="79"/>
      <c r="NDH6" s="79"/>
      <c r="NDI6" s="79"/>
      <c r="NDJ6" s="79"/>
      <c r="NDK6" s="79"/>
      <c r="NDL6" s="79"/>
      <c r="NDM6" s="79"/>
      <c r="NDN6" s="79"/>
      <c r="NDO6" s="79"/>
      <c r="NDP6" s="79"/>
      <c r="NDQ6" s="79"/>
      <c r="NDR6" s="79"/>
      <c r="NDS6" s="79"/>
      <c r="NDT6" s="79"/>
      <c r="NDU6" s="79"/>
      <c r="NDV6" s="79"/>
      <c r="NDW6" s="79"/>
      <c r="NDX6" s="79"/>
      <c r="NDY6" s="79"/>
      <c r="NDZ6" s="79"/>
      <c r="NEA6" s="79"/>
      <c r="NEB6" s="79"/>
      <c r="NEC6" s="79"/>
      <c r="NED6" s="79"/>
      <c r="NEE6" s="79"/>
      <c r="NEF6" s="79"/>
      <c r="NEG6" s="79"/>
      <c r="NEH6" s="79"/>
      <c r="NEI6" s="79"/>
      <c r="NEJ6" s="79"/>
      <c r="NEK6" s="79"/>
      <c r="NEL6" s="79"/>
      <c r="NEM6" s="79"/>
      <c r="NEN6" s="79"/>
      <c r="NEO6" s="79"/>
      <c r="NEP6" s="79"/>
      <c r="NEQ6" s="79"/>
      <c r="NER6" s="79"/>
      <c r="NES6" s="79"/>
      <c r="NET6" s="79"/>
      <c r="NEU6" s="79"/>
      <c r="NEV6" s="79"/>
      <c r="NEW6" s="79"/>
      <c r="NEX6" s="79"/>
      <c r="NEY6" s="79"/>
      <c r="NEZ6" s="79"/>
      <c r="NFA6" s="79"/>
      <c r="NFB6" s="79"/>
      <c r="NFC6" s="79"/>
      <c r="NFD6" s="79"/>
      <c r="NFE6" s="79"/>
      <c r="NFF6" s="79"/>
      <c r="NFG6" s="79"/>
      <c r="NFH6" s="79"/>
      <c r="NFI6" s="79"/>
      <c r="NFJ6" s="79"/>
      <c r="NFK6" s="79"/>
      <c r="NFL6" s="79"/>
      <c r="NFM6" s="79"/>
      <c r="NFN6" s="79"/>
      <c r="NFO6" s="79"/>
      <c r="NFP6" s="79"/>
      <c r="NFQ6" s="79"/>
      <c r="NFR6" s="79"/>
      <c r="NFS6" s="79"/>
      <c r="NFT6" s="79"/>
      <c r="NFU6" s="79"/>
      <c r="NFV6" s="79"/>
      <c r="NFW6" s="79"/>
      <c r="NFX6" s="79"/>
      <c r="NFY6" s="79"/>
      <c r="NFZ6" s="79"/>
      <c r="NGA6" s="79"/>
      <c r="NGB6" s="79"/>
      <c r="NGC6" s="79"/>
      <c r="NGD6" s="79"/>
      <c r="NGE6" s="79"/>
      <c r="NGF6" s="79"/>
      <c r="NGG6" s="79"/>
      <c r="NGH6" s="79"/>
      <c r="NGI6" s="79"/>
      <c r="NGJ6" s="79"/>
      <c r="NGK6" s="79"/>
      <c r="NGL6" s="79"/>
      <c r="NGM6" s="79"/>
      <c r="NGN6" s="79"/>
      <c r="NGO6" s="79"/>
      <c r="NGP6" s="79"/>
      <c r="NGQ6" s="79"/>
      <c r="NGR6" s="79"/>
      <c r="NGS6" s="79"/>
      <c r="NGT6" s="79"/>
      <c r="NGU6" s="79"/>
      <c r="NGV6" s="79"/>
      <c r="NGW6" s="79"/>
      <c r="NGX6" s="79"/>
      <c r="NGY6" s="79"/>
      <c r="NGZ6" s="79"/>
      <c r="NHA6" s="79"/>
      <c r="NHB6" s="79"/>
      <c r="NHC6" s="79"/>
      <c r="NHD6" s="79"/>
      <c r="NHE6" s="79"/>
      <c r="NHF6" s="79"/>
      <c r="NHG6" s="79"/>
      <c r="NHH6" s="79"/>
      <c r="NHI6" s="79"/>
      <c r="NHJ6" s="79"/>
      <c r="NHK6" s="79"/>
      <c r="NHL6" s="79"/>
      <c r="NHM6" s="79"/>
      <c r="NHN6" s="79"/>
      <c r="NHO6" s="79"/>
      <c r="NHP6" s="79"/>
      <c r="NHQ6" s="79"/>
      <c r="NHR6" s="79"/>
      <c r="NHS6" s="79"/>
      <c r="NHT6" s="79"/>
      <c r="NHU6" s="79"/>
      <c r="NHV6" s="79"/>
      <c r="NHW6" s="79"/>
      <c r="NHX6" s="79"/>
      <c r="NHY6" s="79"/>
      <c r="NHZ6" s="79"/>
      <c r="NIA6" s="79"/>
      <c r="NIB6" s="79"/>
      <c r="NIC6" s="79"/>
      <c r="NID6" s="79"/>
      <c r="NIE6" s="79"/>
      <c r="NIF6" s="79"/>
      <c r="NIG6" s="79"/>
      <c r="NIH6" s="79"/>
      <c r="NII6" s="79"/>
      <c r="NIJ6" s="79"/>
      <c r="NIK6" s="79"/>
      <c r="NIL6" s="79"/>
      <c r="NIM6" s="79"/>
      <c r="NIN6" s="79"/>
      <c r="NIO6" s="79"/>
      <c r="NIP6" s="79"/>
      <c r="NIQ6" s="79"/>
      <c r="NIR6" s="79"/>
      <c r="NIS6" s="79"/>
      <c r="NIT6" s="79"/>
      <c r="NIU6" s="79"/>
      <c r="NIV6" s="79"/>
      <c r="NIW6" s="79"/>
      <c r="NIX6" s="79"/>
      <c r="NIY6" s="79"/>
      <c r="NIZ6" s="79"/>
      <c r="NJA6" s="79"/>
      <c r="NJB6" s="79"/>
      <c r="NJC6" s="79"/>
      <c r="NJD6" s="79"/>
      <c r="NJE6" s="79"/>
      <c r="NJF6" s="79"/>
      <c r="NJG6" s="79"/>
      <c r="NJH6" s="79"/>
      <c r="NJI6" s="79"/>
      <c r="NJJ6" s="79"/>
      <c r="NJK6" s="79"/>
      <c r="NJL6" s="79"/>
      <c r="NJM6" s="79"/>
      <c r="NJN6" s="79"/>
      <c r="NJO6" s="79"/>
      <c r="NJP6" s="79"/>
      <c r="NJQ6" s="79"/>
      <c r="NJR6" s="79"/>
      <c r="NJS6" s="79"/>
      <c r="NJT6" s="79"/>
      <c r="NJU6" s="79"/>
      <c r="NJV6" s="79"/>
      <c r="NJW6" s="79"/>
      <c r="NJX6" s="79"/>
      <c r="NJY6" s="79"/>
      <c r="NJZ6" s="79"/>
      <c r="NKA6" s="79"/>
      <c r="NKB6" s="79"/>
      <c r="NKC6" s="79"/>
      <c r="NKD6" s="79"/>
      <c r="NKE6" s="79"/>
      <c r="NKF6" s="79"/>
      <c r="NKG6" s="79"/>
      <c r="NKH6" s="79"/>
      <c r="NKI6" s="79"/>
      <c r="NKJ6" s="79"/>
      <c r="NKK6" s="79"/>
      <c r="NKL6" s="79"/>
      <c r="NKM6" s="79"/>
      <c r="NKN6" s="79"/>
      <c r="NKO6" s="79"/>
      <c r="NKP6" s="79"/>
      <c r="NKQ6" s="79"/>
      <c r="NKR6" s="79"/>
      <c r="NKS6" s="79"/>
      <c r="NKT6" s="79"/>
      <c r="NKU6" s="79"/>
      <c r="NKV6" s="79"/>
      <c r="NKW6" s="79"/>
      <c r="NKX6" s="79"/>
      <c r="NKY6" s="79"/>
      <c r="NKZ6" s="79"/>
      <c r="NLA6" s="79"/>
      <c r="NLB6" s="79"/>
      <c r="NLC6" s="79"/>
      <c r="NLD6" s="79"/>
      <c r="NLE6" s="79"/>
      <c r="NLF6" s="79"/>
      <c r="NLG6" s="79"/>
      <c r="NLH6" s="79"/>
      <c r="NLI6" s="79"/>
      <c r="NLJ6" s="79"/>
      <c r="NLK6" s="79"/>
      <c r="NLL6" s="79"/>
      <c r="NLM6" s="79"/>
      <c r="NLN6" s="79"/>
      <c r="NLO6" s="79"/>
      <c r="NLP6" s="79"/>
      <c r="NLQ6" s="79"/>
      <c r="NLR6" s="79"/>
      <c r="NLS6" s="79"/>
      <c r="NLT6" s="79"/>
      <c r="NLU6" s="79"/>
      <c r="NLV6" s="79"/>
      <c r="NLW6" s="79"/>
      <c r="NLX6" s="79"/>
      <c r="NLY6" s="79"/>
      <c r="NLZ6" s="79"/>
      <c r="NMA6" s="79"/>
      <c r="NMB6" s="79"/>
      <c r="NMC6" s="79"/>
      <c r="NMD6" s="79"/>
      <c r="NME6" s="79"/>
      <c r="NMF6" s="79"/>
      <c r="NMG6" s="79"/>
      <c r="NMH6" s="79"/>
      <c r="NMI6" s="79"/>
      <c r="NMJ6" s="79"/>
      <c r="NMK6" s="79"/>
      <c r="NML6" s="79"/>
      <c r="NMM6" s="79"/>
      <c r="NMN6" s="79"/>
      <c r="NMO6" s="79"/>
      <c r="NMP6" s="79"/>
      <c r="NMQ6" s="79"/>
      <c r="NMR6" s="79"/>
      <c r="NMS6" s="79"/>
      <c r="NMT6" s="79"/>
      <c r="NMU6" s="79"/>
      <c r="NMV6" s="79"/>
      <c r="NMW6" s="79"/>
      <c r="NMX6" s="79"/>
      <c r="NMY6" s="79"/>
      <c r="NMZ6" s="79"/>
      <c r="NNA6" s="79"/>
      <c r="NNB6" s="79"/>
      <c r="NNC6" s="79"/>
      <c r="NND6" s="79"/>
      <c r="NNE6" s="79"/>
      <c r="NNF6" s="79"/>
      <c r="NNG6" s="79"/>
      <c r="NNH6" s="79"/>
      <c r="NNI6" s="79"/>
      <c r="NNJ6" s="79"/>
      <c r="NNK6" s="79"/>
      <c r="NNL6" s="79"/>
      <c r="NNM6" s="79"/>
      <c r="NNN6" s="79"/>
      <c r="NNO6" s="79"/>
      <c r="NNP6" s="79"/>
      <c r="NNQ6" s="79"/>
      <c r="NNR6" s="79"/>
      <c r="NNS6" s="79"/>
      <c r="NNT6" s="79"/>
      <c r="NNU6" s="79"/>
      <c r="NNV6" s="79"/>
      <c r="NNW6" s="79"/>
      <c r="NNX6" s="79"/>
      <c r="NNY6" s="79"/>
      <c r="NNZ6" s="79"/>
      <c r="NOA6" s="79"/>
      <c r="NOB6" s="79"/>
      <c r="NOC6" s="79"/>
      <c r="NOD6" s="79"/>
      <c r="NOE6" s="79"/>
      <c r="NOF6" s="79"/>
      <c r="NOG6" s="79"/>
      <c r="NOH6" s="79"/>
      <c r="NOI6" s="79"/>
      <c r="NOJ6" s="79"/>
      <c r="NOK6" s="79"/>
      <c r="NOL6" s="79"/>
      <c r="NOM6" s="79"/>
      <c r="NON6" s="79"/>
      <c r="NOO6" s="79"/>
      <c r="NOP6" s="79"/>
      <c r="NOQ6" s="79"/>
      <c r="NOR6" s="79"/>
      <c r="NOS6" s="79"/>
      <c r="NOT6" s="79"/>
      <c r="NOU6" s="79"/>
      <c r="NOV6" s="79"/>
      <c r="NOW6" s="79"/>
      <c r="NOX6" s="79"/>
      <c r="NOY6" s="79"/>
      <c r="NOZ6" s="79"/>
      <c r="NPA6" s="79"/>
      <c r="NPB6" s="79"/>
      <c r="NPC6" s="79"/>
      <c r="NPD6" s="79"/>
      <c r="NPE6" s="79"/>
      <c r="NPF6" s="79"/>
      <c r="NPG6" s="79"/>
      <c r="NPH6" s="79"/>
      <c r="NPI6" s="79"/>
      <c r="NPJ6" s="79"/>
      <c r="NPK6" s="79"/>
      <c r="NPL6" s="79"/>
      <c r="NPM6" s="79"/>
      <c r="NPN6" s="79"/>
      <c r="NPO6" s="79"/>
      <c r="NPP6" s="79"/>
      <c r="NPQ6" s="79"/>
      <c r="NPR6" s="79"/>
      <c r="NPS6" s="79"/>
      <c r="NPT6" s="79"/>
      <c r="NPU6" s="79"/>
      <c r="NPV6" s="79"/>
      <c r="NPW6" s="79"/>
      <c r="NPX6" s="79"/>
      <c r="NPY6" s="79"/>
      <c r="NPZ6" s="79"/>
      <c r="NQA6" s="79"/>
      <c r="NQB6" s="79"/>
      <c r="NQC6" s="79"/>
      <c r="NQD6" s="79"/>
      <c r="NQE6" s="79"/>
      <c r="NQF6" s="79"/>
      <c r="NQG6" s="79"/>
      <c r="NQH6" s="79"/>
      <c r="NQI6" s="79"/>
      <c r="NQJ6" s="79"/>
      <c r="NQK6" s="79"/>
      <c r="NQL6" s="79"/>
      <c r="NQM6" s="79"/>
      <c r="NQN6" s="79"/>
      <c r="NQO6" s="79"/>
      <c r="NQP6" s="79"/>
      <c r="NQQ6" s="79"/>
      <c r="NQR6" s="79"/>
      <c r="NQS6" s="79"/>
      <c r="NQT6" s="79"/>
      <c r="NQU6" s="79"/>
      <c r="NQV6" s="79"/>
      <c r="NQW6" s="79"/>
      <c r="NQX6" s="79"/>
      <c r="NQY6" s="79"/>
      <c r="NQZ6" s="79"/>
      <c r="NRA6" s="79"/>
      <c r="NRB6" s="79"/>
      <c r="NRC6" s="79"/>
      <c r="NRD6" s="79"/>
      <c r="NRE6" s="79"/>
      <c r="NRF6" s="79"/>
      <c r="NRG6" s="79"/>
      <c r="NRH6" s="79"/>
      <c r="NRI6" s="79"/>
      <c r="NRJ6" s="79"/>
      <c r="NRK6" s="79"/>
      <c r="NRL6" s="79"/>
      <c r="NRM6" s="79"/>
      <c r="NRN6" s="79"/>
      <c r="NRO6" s="79"/>
      <c r="NRP6" s="79"/>
      <c r="NRQ6" s="79"/>
      <c r="NRR6" s="79"/>
      <c r="NRS6" s="79"/>
      <c r="NRT6" s="79"/>
      <c r="NRU6" s="79"/>
      <c r="NRV6" s="79"/>
      <c r="NRW6" s="79"/>
      <c r="NRX6" s="79"/>
      <c r="NRY6" s="79"/>
      <c r="NRZ6" s="79"/>
      <c r="NSA6" s="79"/>
      <c r="NSB6" s="79"/>
      <c r="NSC6" s="79"/>
      <c r="NSD6" s="79"/>
      <c r="NSE6" s="79"/>
      <c r="NSF6" s="79"/>
      <c r="NSG6" s="79"/>
      <c r="NSH6" s="79"/>
      <c r="NSI6" s="79"/>
      <c r="NSJ6" s="79"/>
      <c r="NSK6" s="79"/>
      <c r="NSL6" s="79"/>
      <c r="NSM6" s="79"/>
      <c r="NSN6" s="79"/>
      <c r="NSO6" s="79"/>
      <c r="NSP6" s="79"/>
      <c r="NSQ6" s="79"/>
      <c r="NSR6" s="79"/>
      <c r="NSS6" s="79"/>
      <c r="NST6" s="79"/>
      <c r="NSU6" s="79"/>
      <c r="NSV6" s="79"/>
      <c r="NSW6" s="79"/>
      <c r="NSX6" s="79"/>
      <c r="NSY6" s="79"/>
      <c r="NSZ6" s="79"/>
      <c r="NTA6" s="79"/>
      <c r="NTB6" s="79"/>
      <c r="NTC6" s="79"/>
      <c r="NTD6" s="79"/>
      <c r="NTE6" s="79"/>
      <c r="NTF6" s="79"/>
      <c r="NTG6" s="79"/>
      <c r="NTH6" s="79"/>
      <c r="NTI6" s="79"/>
      <c r="NTJ6" s="79"/>
      <c r="NTK6" s="79"/>
      <c r="NTL6" s="79"/>
      <c r="NTM6" s="79"/>
      <c r="NTN6" s="79"/>
      <c r="NTO6" s="79"/>
      <c r="NTP6" s="79"/>
      <c r="NTQ6" s="79"/>
      <c r="NTR6" s="79"/>
      <c r="NTS6" s="79"/>
      <c r="NTT6" s="79"/>
      <c r="NTU6" s="79"/>
      <c r="NTV6" s="79"/>
      <c r="NTW6" s="79"/>
      <c r="NTX6" s="79"/>
      <c r="NTY6" s="79"/>
      <c r="NTZ6" s="79"/>
      <c r="NUA6" s="79"/>
      <c r="NUB6" s="79"/>
      <c r="NUC6" s="79"/>
      <c r="NUD6" s="79"/>
      <c r="NUE6" s="79"/>
      <c r="NUF6" s="79"/>
      <c r="NUG6" s="79"/>
      <c r="NUH6" s="79"/>
      <c r="NUI6" s="79"/>
      <c r="NUJ6" s="79"/>
      <c r="NUK6" s="79"/>
      <c r="NUL6" s="79"/>
      <c r="NUM6" s="79"/>
      <c r="NUN6" s="79"/>
      <c r="NUO6" s="79"/>
      <c r="NUP6" s="79"/>
      <c r="NUQ6" s="79"/>
      <c r="NUR6" s="79"/>
      <c r="NUS6" s="79"/>
      <c r="NUT6" s="79"/>
      <c r="NUU6" s="79"/>
      <c r="NUV6" s="79"/>
      <c r="NUW6" s="79"/>
      <c r="NUX6" s="79"/>
      <c r="NUY6" s="79"/>
      <c r="NUZ6" s="79"/>
      <c r="NVA6" s="79"/>
      <c r="NVB6" s="79"/>
      <c r="NVC6" s="79"/>
      <c r="NVD6" s="79"/>
      <c r="NVE6" s="79"/>
      <c r="NVF6" s="79"/>
      <c r="NVG6" s="79"/>
      <c r="NVH6" s="79"/>
      <c r="NVI6" s="79"/>
      <c r="NVJ6" s="79"/>
      <c r="NVK6" s="79"/>
      <c r="NVL6" s="79"/>
      <c r="NVM6" s="79"/>
      <c r="NVN6" s="79"/>
      <c r="NVO6" s="79"/>
      <c r="NVP6" s="79"/>
      <c r="NVQ6" s="79"/>
      <c r="NVR6" s="79"/>
      <c r="NVS6" s="79"/>
      <c r="NVT6" s="79"/>
      <c r="NVU6" s="79"/>
      <c r="NVV6" s="79"/>
      <c r="NVW6" s="79"/>
      <c r="NVX6" s="79"/>
      <c r="NVY6" s="79"/>
      <c r="NVZ6" s="79"/>
      <c r="NWA6" s="79"/>
      <c r="NWB6" s="79"/>
      <c r="NWC6" s="79"/>
      <c r="NWD6" s="79"/>
      <c r="NWE6" s="79"/>
      <c r="NWF6" s="79"/>
      <c r="NWG6" s="79"/>
      <c r="NWH6" s="79"/>
      <c r="NWI6" s="79"/>
      <c r="NWJ6" s="79"/>
      <c r="NWK6" s="79"/>
      <c r="NWL6" s="79"/>
      <c r="NWM6" s="79"/>
      <c r="NWN6" s="79"/>
      <c r="NWO6" s="79"/>
      <c r="NWP6" s="79"/>
      <c r="NWQ6" s="79"/>
      <c r="NWR6" s="79"/>
      <c r="NWS6" s="79"/>
      <c r="NWT6" s="79"/>
      <c r="NWU6" s="79"/>
      <c r="NWV6" s="79"/>
      <c r="NWW6" s="79"/>
      <c r="NWX6" s="79"/>
      <c r="NWY6" s="79"/>
      <c r="NWZ6" s="79"/>
      <c r="NXA6" s="79"/>
      <c r="NXB6" s="79"/>
      <c r="NXC6" s="79"/>
      <c r="NXD6" s="79"/>
      <c r="NXE6" s="79"/>
      <c r="NXF6" s="79"/>
      <c r="NXG6" s="79"/>
      <c r="NXH6" s="79"/>
      <c r="NXI6" s="79"/>
      <c r="NXJ6" s="79"/>
      <c r="NXK6" s="79"/>
      <c r="NXL6" s="79"/>
      <c r="NXM6" s="79"/>
      <c r="NXN6" s="79"/>
      <c r="NXO6" s="79"/>
      <c r="NXP6" s="79"/>
      <c r="NXQ6" s="79"/>
      <c r="NXR6" s="79"/>
      <c r="NXS6" s="79"/>
      <c r="NXT6" s="79"/>
      <c r="NXU6" s="79"/>
      <c r="NXV6" s="79"/>
      <c r="NXW6" s="79"/>
      <c r="NXX6" s="79"/>
      <c r="NXY6" s="79"/>
      <c r="NXZ6" s="79"/>
      <c r="NYA6" s="79"/>
      <c r="NYB6" s="79"/>
      <c r="NYC6" s="79"/>
      <c r="NYD6" s="79"/>
      <c r="NYE6" s="79"/>
      <c r="NYF6" s="79"/>
      <c r="NYG6" s="79"/>
      <c r="NYH6" s="79"/>
      <c r="NYI6" s="79"/>
      <c r="NYJ6" s="79"/>
      <c r="NYK6" s="79"/>
      <c r="NYL6" s="79"/>
      <c r="NYM6" s="79"/>
      <c r="NYN6" s="79"/>
      <c r="NYO6" s="79"/>
      <c r="NYP6" s="79"/>
      <c r="NYQ6" s="79"/>
      <c r="NYR6" s="79"/>
      <c r="NYS6" s="79"/>
      <c r="NYT6" s="79"/>
      <c r="NYU6" s="79"/>
      <c r="NYV6" s="79"/>
      <c r="NYW6" s="79"/>
      <c r="NYX6" s="79"/>
      <c r="NYY6" s="79"/>
      <c r="NYZ6" s="79"/>
      <c r="NZA6" s="79"/>
      <c r="NZB6" s="79"/>
      <c r="NZC6" s="79"/>
      <c r="NZD6" s="79"/>
      <c r="NZE6" s="79"/>
      <c r="NZF6" s="79"/>
      <c r="NZG6" s="79"/>
      <c r="NZH6" s="79"/>
      <c r="NZI6" s="79"/>
      <c r="NZJ6" s="79"/>
      <c r="NZK6" s="79"/>
      <c r="NZL6" s="79"/>
      <c r="NZM6" s="79"/>
      <c r="NZN6" s="79"/>
      <c r="NZO6" s="79"/>
      <c r="NZP6" s="79"/>
      <c r="NZQ6" s="79"/>
      <c r="NZR6" s="79"/>
      <c r="NZS6" s="79"/>
      <c r="NZT6" s="79"/>
      <c r="NZU6" s="79"/>
      <c r="NZV6" s="79"/>
      <c r="NZW6" s="79"/>
      <c r="NZX6" s="79"/>
      <c r="NZY6" s="79"/>
      <c r="NZZ6" s="79"/>
      <c r="OAA6" s="79"/>
      <c r="OAB6" s="79"/>
      <c r="OAC6" s="79"/>
      <c r="OAD6" s="79"/>
      <c r="OAE6" s="79"/>
      <c r="OAF6" s="79"/>
      <c r="OAG6" s="79"/>
      <c r="OAH6" s="79"/>
      <c r="OAI6" s="79"/>
      <c r="OAJ6" s="79"/>
      <c r="OAK6" s="79"/>
      <c r="OAL6" s="79"/>
      <c r="OAM6" s="79"/>
      <c r="OAN6" s="79"/>
      <c r="OAO6" s="79"/>
      <c r="OAP6" s="79"/>
      <c r="OAQ6" s="79"/>
      <c r="OAR6" s="79"/>
      <c r="OAS6" s="79"/>
      <c r="OAT6" s="79"/>
      <c r="OAU6" s="79"/>
      <c r="OAV6" s="79"/>
      <c r="OAW6" s="79"/>
      <c r="OAX6" s="79"/>
      <c r="OAY6" s="79"/>
      <c r="OAZ6" s="79"/>
      <c r="OBA6" s="79"/>
      <c r="OBB6" s="79"/>
      <c r="OBC6" s="79"/>
      <c r="OBD6" s="79"/>
      <c r="OBE6" s="79"/>
      <c r="OBF6" s="79"/>
      <c r="OBG6" s="79"/>
      <c r="OBH6" s="79"/>
      <c r="OBI6" s="79"/>
      <c r="OBJ6" s="79"/>
      <c r="OBK6" s="79"/>
      <c r="OBL6" s="79"/>
      <c r="OBM6" s="79"/>
      <c r="OBN6" s="79"/>
      <c r="OBO6" s="79"/>
      <c r="OBP6" s="79"/>
      <c r="OBQ6" s="79"/>
      <c r="OBR6" s="79"/>
      <c r="OBS6" s="79"/>
      <c r="OBT6" s="79"/>
      <c r="OBU6" s="79"/>
      <c r="OBV6" s="79"/>
      <c r="OBW6" s="79"/>
      <c r="OBX6" s="79"/>
      <c r="OBY6" s="79"/>
      <c r="OBZ6" s="79"/>
      <c r="OCA6" s="79"/>
      <c r="OCB6" s="79"/>
      <c r="OCC6" s="79"/>
      <c r="OCD6" s="79"/>
      <c r="OCE6" s="79"/>
      <c r="OCF6" s="79"/>
      <c r="OCG6" s="79"/>
      <c r="OCH6" s="79"/>
      <c r="OCI6" s="79"/>
      <c r="OCJ6" s="79"/>
      <c r="OCK6" s="79"/>
      <c r="OCL6" s="79"/>
      <c r="OCM6" s="79"/>
      <c r="OCN6" s="79"/>
      <c r="OCO6" s="79"/>
      <c r="OCP6" s="79"/>
      <c r="OCQ6" s="79"/>
      <c r="OCR6" s="79"/>
      <c r="OCS6" s="79"/>
      <c r="OCT6" s="79"/>
      <c r="OCU6" s="79"/>
      <c r="OCV6" s="79"/>
      <c r="OCW6" s="79"/>
      <c r="OCX6" s="79"/>
      <c r="OCY6" s="79"/>
      <c r="OCZ6" s="79"/>
      <c r="ODA6" s="79"/>
      <c r="ODB6" s="79"/>
      <c r="ODC6" s="79"/>
      <c r="ODD6" s="79"/>
      <c r="ODE6" s="79"/>
      <c r="ODF6" s="79"/>
      <c r="ODG6" s="79"/>
      <c r="ODH6" s="79"/>
      <c r="ODI6" s="79"/>
      <c r="ODJ6" s="79"/>
      <c r="ODK6" s="79"/>
      <c r="ODL6" s="79"/>
      <c r="ODM6" s="79"/>
      <c r="ODN6" s="79"/>
      <c r="ODO6" s="79"/>
      <c r="ODP6" s="79"/>
      <c r="ODQ6" s="79"/>
      <c r="ODR6" s="79"/>
      <c r="ODS6" s="79"/>
      <c r="ODT6" s="79"/>
      <c r="ODU6" s="79"/>
      <c r="ODV6" s="79"/>
      <c r="ODW6" s="79"/>
      <c r="ODX6" s="79"/>
      <c r="ODY6" s="79"/>
      <c r="ODZ6" s="79"/>
      <c r="OEA6" s="79"/>
      <c r="OEB6" s="79"/>
      <c r="OEC6" s="79"/>
      <c r="OED6" s="79"/>
      <c r="OEE6" s="79"/>
      <c r="OEF6" s="79"/>
      <c r="OEG6" s="79"/>
      <c r="OEH6" s="79"/>
      <c r="OEI6" s="79"/>
      <c r="OEJ6" s="79"/>
      <c r="OEK6" s="79"/>
      <c r="OEL6" s="79"/>
      <c r="OEM6" s="79"/>
      <c r="OEN6" s="79"/>
      <c r="OEO6" s="79"/>
      <c r="OEP6" s="79"/>
      <c r="OEQ6" s="79"/>
      <c r="OER6" s="79"/>
      <c r="OES6" s="79"/>
      <c r="OET6" s="79"/>
      <c r="OEU6" s="79"/>
      <c r="OEV6" s="79"/>
      <c r="OEW6" s="79"/>
      <c r="OEX6" s="79"/>
      <c r="OEY6" s="79"/>
      <c r="OEZ6" s="79"/>
      <c r="OFA6" s="79"/>
      <c r="OFB6" s="79"/>
      <c r="OFC6" s="79"/>
      <c r="OFD6" s="79"/>
      <c r="OFE6" s="79"/>
      <c r="OFF6" s="79"/>
      <c r="OFG6" s="79"/>
      <c r="OFH6" s="79"/>
      <c r="OFI6" s="79"/>
      <c r="OFJ6" s="79"/>
      <c r="OFK6" s="79"/>
      <c r="OFL6" s="79"/>
      <c r="OFM6" s="79"/>
      <c r="OFN6" s="79"/>
      <c r="OFO6" s="79"/>
      <c r="OFP6" s="79"/>
      <c r="OFQ6" s="79"/>
      <c r="OFR6" s="79"/>
      <c r="OFS6" s="79"/>
      <c r="OFT6" s="79"/>
      <c r="OFU6" s="79"/>
      <c r="OFV6" s="79"/>
      <c r="OFW6" s="79"/>
      <c r="OFX6" s="79"/>
      <c r="OFY6" s="79"/>
      <c r="OFZ6" s="79"/>
      <c r="OGA6" s="79"/>
      <c r="OGB6" s="79"/>
      <c r="OGC6" s="79"/>
      <c r="OGD6" s="79"/>
      <c r="OGE6" s="79"/>
      <c r="OGF6" s="79"/>
      <c r="OGG6" s="79"/>
      <c r="OGH6" s="79"/>
      <c r="OGI6" s="79"/>
      <c r="OGJ6" s="79"/>
      <c r="OGK6" s="79"/>
      <c r="OGL6" s="79"/>
      <c r="OGM6" s="79"/>
      <c r="OGN6" s="79"/>
      <c r="OGO6" s="79"/>
      <c r="OGP6" s="79"/>
      <c r="OGQ6" s="79"/>
      <c r="OGR6" s="79"/>
      <c r="OGS6" s="79"/>
      <c r="OGT6" s="79"/>
      <c r="OGU6" s="79"/>
      <c r="OGV6" s="79"/>
      <c r="OGW6" s="79"/>
      <c r="OGX6" s="79"/>
      <c r="OGY6" s="79"/>
      <c r="OGZ6" s="79"/>
      <c r="OHA6" s="79"/>
      <c r="OHB6" s="79"/>
      <c r="OHC6" s="79"/>
      <c r="OHD6" s="79"/>
      <c r="OHE6" s="79"/>
      <c r="OHF6" s="79"/>
      <c r="OHG6" s="79"/>
      <c r="OHH6" s="79"/>
      <c r="OHI6" s="79"/>
      <c r="OHJ6" s="79"/>
      <c r="OHK6" s="79"/>
      <c r="OHL6" s="79"/>
      <c r="OHM6" s="79"/>
      <c r="OHN6" s="79"/>
      <c r="OHO6" s="79"/>
      <c r="OHP6" s="79"/>
      <c r="OHQ6" s="79"/>
      <c r="OHR6" s="79"/>
      <c r="OHS6" s="79"/>
      <c r="OHT6" s="79"/>
      <c r="OHU6" s="79"/>
      <c r="OHV6" s="79"/>
      <c r="OHW6" s="79"/>
      <c r="OHX6" s="79"/>
      <c r="OHY6" s="79"/>
      <c r="OHZ6" s="79"/>
      <c r="OIA6" s="79"/>
      <c r="OIB6" s="79"/>
      <c r="OIC6" s="79"/>
      <c r="OID6" s="79"/>
      <c r="OIE6" s="79"/>
      <c r="OIF6" s="79"/>
      <c r="OIG6" s="79"/>
      <c r="OIH6" s="79"/>
      <c r="OII6" s="79"/>
      <c r="OIJ6" s="79"/>
      <c r="OIK6" s="79"/>
      <c r="OIL6" s="79"/>
      <c r="OIM6" s="79"/>
      <c r="OIN6" s="79"/>
      <c r="OIO6" s="79"/>
      <c r="OIP6" s="79"/>
      <c r="OIQ6" s="79"/>
      <c r="OIR6" s="79"/>
      <c r="OIS6" s="79"/>
      <c r="OIT6" s="79"/>
      <c r="OIU6" s="79"/>
      <c r="OIV6" s="79"/>
      <c r="OIW6" s="79"/>
      <c r="OIX6" s="79"/>
      <c r="OIY6" s="79"/>
      <c r="OIZ6" s="79"/>
      <c r="OJA6" s="79"/>
      <c r="OJB6" s="79"/>
      <c r="OJC6" s="79"/>
      <c r="OJD6" s="79"/>
      <c r="OJE6" s="79"/>
      <c r="OJF6" s="79"/>
      <c r="OJG6" s="79"/>
      <c r="OJH6" s="79"/>
      <c r="OJI6" s="79"/>
      <c r="OJJ6" s="79"/>
      <c r="OJK6" s="79"/>
      <c r="OJL6" s="79"/>
      <c r="OJM6" s="79"/>
      <c r="OJN6" s="79"/>
      <c r="OJO6" s="79"/>
      <c r="OJP6" s="79"/>
      <c r="OJQ6" s="79"/>
      <c r="OJR6" s="79"/>
      <c r="OJS6" s="79"/>
      <c r="OJT6" s="79"/>
      <c r="OJU6" s="79"/>
      <c r="OJV6" s="79"/>
      <c r="OJW6" s="79"/>
      <c r="OJX6" s="79"/>
      <c r="OJY6" s="79"/>
      <c r="OJZ6" s="79"/>
      <c r="OKA6" s="79"/>
      <c r="OKB6" s="79"/>
      <c r="OKC6" s="79"/>
      <c r="OKD6" s="79"/>
      <c r="OKE6" s="79"/>
      <c r="OKF6" s="79"/>
      <c r="OKG6" s="79"/>
      <c r="OKH6" s="79"/>
      <c r="OKI6" s="79"/>
      <c r="OKJ6" s="79"/>
      <c r="OKK6" s="79"/>
      <c r="OKL6" s="79"/>
      <c r="OKM6" s="79"/>
      <c r="OKN6" s="79"/>
      <c r="OKO6" s="79"/>
      <c r="OKP6" s="79"/>
      <c r="OKQ6" s="79"/>
      <c r="OKR6" s="79"/>
      <c r="OKS6" s="79"/>
      <c r="OKT6" s="79"/>
      <c r="OKU6" s="79"/>
      <c r="OKV6" s="79"/>
      <c r="OKW6" s="79"/>
      <c r="OKX6" s="79"/>
      <c r="OKY6" s="79"/>
      <c r="OKZ6" s="79"/>
      <c r="OLA6" s="79"/>
      <c r="OLB6" s="79"/>
      <c r="OLC6" s="79"/>
      <c r="OLD6" s="79"/>
      <c r="OLE6" s="79"/>
      <c r="OLF6" s="79"/>
      <c r="OLG6" s="79"/>
      <c r="OLH6" s="79"/>
      <c r="OLI6" s="79"/>
      <c r="OLJ6" s="79"/>
      <c r="OLK6" s="79"/>
      <c r="OLL6" s="79"/>
      <c r="OLM6" s="79"/>
      <c r="OLN6" s="79"/>
      <c r="OLO6" s="79"/>
      <c r="OLP6" s="79"/>
      <c r="OLQ6" s="79"/>
      <c r="OLR6" s="79"/>
      <c r="OLS6" s="79"/>
      <c r="OLT6" s="79"/>
      <c r="OLU6" s="79"/>
      <c r="OLV6" s="79"/>
      <c r="OLW6" s="79"/>
      <c r="OLX6" s="79"/>
      <c r="OLY6" s="79"/>
      <c r="OLZ6" s="79"/>
      <c r="OMA6" s="79"/>
      <c r="OMB6" s="79"/>
      <c r="OMC6" s="79"/>
      <c r="OMD6" s="79"/>
      <c r="OME6" s="79"/>
      <c r="OMF6" s="79"/>
      <c r="OMG6" s="79"/>
      <c r="OMH6" s="79"/>
      <c r="OMI6" s="79"/>
      <c r="OMJ6" s="79"/>
      <c r="OMK6" s="79"/>
      <c r="OML6" s="79"/>
      <c r="OMM6" s="79"/>
      <c r="OMN6" s="79"/>
      <c r="OMO6" s="79"/>
      <c r="OMP6" s="79"/>
      <c r="OMQ6" s="79"/>
      <c r="OMR6" s="79"/>
      <c r="OMS6" s="79"/>
      <c r="OMT6" s="79"/>
      <c r="OMU6" s="79"/>
      <c r="OMV6" s="79"/>
      <c r="OMW6" s="79"/>
      <c r="OMX6" s="79"/>
      <c r="OMY6" s="79"/>
      <c r="OMZ6" s="79"/>
      <c r="ONA6" s="79"/>
      <c r="ONB6" s="79"/>
      <c r="ONC6" s="79"/>
      <c r="OND6" s="79"/>
      <c r="ONE6" s="79"/>
      <c r="ONF6" s="79"/>
      <c r="ONG6" s="79"/>
      <c r="ONH6" s="79"/>
      <c r="ONI6" s="79"/>
      <c r="ONJ6" s="79"/>
      <c r="ONK6" s="79"/>
      <c r="ONL6" s="79"/>
      <c r="ONM6" s="79"/>
      <c r="ONN6" s="79"/>
      <c r="ONO6" s="79"/>
      <c r="ONP6" s="79"/>
      <c r="ONQ6" s="79"/>
      <c r="ONR6" s="79"/>
      <c r="ONS6" s="79"/>
      <c r="ONT6" s="79"/>
      <c r="ONU6" s="79"/>
      <c r="ONV6" s="79"/>
      <c r="ONW6" s="79"/>
      <c r="ONX6" s="79"/>
      <c r="ONY6" s="79"/>
      <c r="ONZ6" s="79"/>
      <c r="OOA6" s="79"/>
      <c r="OOB6" s="79"/>
      <c r="OOC6" s="79"/>
      <c r="OOD6" s="79"/>
      <c r="OOE6" s="79"/>
      <c r="OOF6" s="79"/>
      <c r="OOG6" s="79"/>
      <c r="OOH6" s="79"/>
      <c r="OOI6" s="79"/>
      <c r="OOJ6" s="79"/>
      <c r="OOK6" s="79"/>
      <c r="OOL6" s="79"/>
      <c r="OOM6" s="79"/>
      <c r="OON6" s="79"/>
      <c r="OOO6" s="79"/>
      <c r="OOP6" s="79"/>
      <c r="OOQ6" s="79"/>
      <c r="OOR6" s="79"/>
      <c r="OOS6" s="79"/>
      <c r="OOT6" s="79"/>
      <c r="OOU6" s="79"/>
      <c r="OOV6" s="79"/>
      <c r="OOW6" s="79"/>
      <c r="OOX6" s="79"/>
      <c r="OOY6" s="79"/>
      <c r="OOZ6" s="79"/>
      <c r="OPA6" s="79"/>
      <c r="OPB6" s="79"/>
      <c r="OPC6" s="79"/>
      <c r="OPD6" s="79"/>
      <c r="OPE6" s="79"/>
      <c r="OPF6" s="79"/>
      <c r="OPG6" s="79"/>
      <c r="OPH6" s="79"/>
      <c r="OPI6" s="79"/>
      <c r="OPJ6" s="79"/>
      <c r="OPK6" s="79"/>
      <c r="OPL6" s="79"/>
      <c r="OPM6" s="79"/>
      <c r="OPN6" s="79"/>
      <c r="OPO6" s="79"/>
      <c r="OPP6" s="79"/>
      <c r="OPQ6" s="79"/>
      <c r="OPR6" s="79"/>
      <c r="OPS6" s="79"/>
      <c r="OPT6" s="79"/>
      <c r="OPU6" s="79"/>
      <c r="OPV6" s="79"/>
      <c r="OPW6" s="79"/>
      <c r="OPX6" s="79"/>
      <c r="OPY6" s="79"/>
      <c r="OPZ6" s="79"/>
      <c r="OQA6" s="79"/>
      <c r="OQB6" s="79"/>
      <c r="OQC6" s="79"/>
      <c r="OQD6" s="79"/>
      <c r="OQE6" s="79"/>
      <c r="OQF6" s="79"/>
      <c r="OQG6" s="79"/>
      <c r="OQH6" s="79"/>
      <c r="OQI6" s="79"/>
      <c r="OQJ6" s="79"/>
      <c r="OQK6" s="79"/>
      <c r="OQL6" s="79"/>
      <c r="OQM6" s="79"/>
      <c r="OQN6" s="79"/>
      <c r="OQO6" s="79"/>
      <c r="OQP6" s="79"/>
      <c r="OQQ6" s="79"/>
      <c r="OQR6" s="79"/>
      <c r="OQS6" s="79"/>
      <c r="OQT6" s="79"/>
      <c r="OQU6" s="79"/>
      <c r="OQV6" s="79"/>
      <c r="OQW6" s="79"/>
      <c r="OQX6" s="79"/>
      <c r="OQY6" s="79"/>
      <c r="OQZ6" s="79"/>
      <c r="ORA6" s="79"/>
      <c r="ORB6" s="79"/>
      <c r="ORC6" s="79"/>
      <c r="ORD6" s="79"/>
      <c r="ORE6" s="79"/>
      <c r="ORF6" s="79"/>
      <c r="ORG6" s="79"/>
      <c r="ORH6" s="79"/>
      <c r="ORI6" s="79"/>
      <c r="ORJ6" s="79"/>
      <c r="ORK6" s="79"/>
      <c r="ORL6" s="79"/>
      <c r="ORM6" s="79"/>
      <c r="ORN6" s="79"/>
      <c r="ORO6" s="79"/>
      <c r="ORP6" s="79"/>
      <c r="ORQ6" s="79"/>
      <c r="ORR6" s="79"/>
      <c r="ORS6" s="79"/>
      <c r="ORT6" s="79"/>
      <c r="ORU6" s="79"/>
      <c r="ORV6" s="79"/>
      <c r="ORW6" s="79"/>
      <c r="ORX6" s="79"/>
      <c r="ORY6" s="79"/>
      <c r="ORZ6" s="79"/>
      <c r="OSA6" s="79"/>
      <c r="OSB6" s="79"/>
      <c r="OSC6" s="79"/>
      <c r="OSD6" s="79"/>
      <c r="OSE6" s="79"/>
      <c r="OSF6" s="79"/>
      <c r="OSG6" s="79"/>
      <c r="OSH6" s="79"/>
      <c r="OSI6" s="79"/>
      <c r="OSJ6" s="79"/>
      <c r="OSK6" s="79"/>
      <c r="OSL6" s="79"/>
      <c r="OSM6" s="79"/>
      <c r="OSN6" s="79"/>
      <c r="OSO6" s="79"/>
      <c r="OSP6" s="79"/>
      <c r="OSQ6" s="79"/>
      <c r="OSR6" s="79"/>
      <c r="OSS6" s="79"/>
      <c r="OST6" s="79"/>
      <c r="OSU6" s="79"/>
      <c r="OSV6" s="79"/>
      <c r="OSW6" s="79"/>
      <c r="OSX6" s="79"/>
      <c r="OSY6" s="79"/>
      <c r="OSZ6" s="79"/>
      <c r="OTA6" s="79"/>
      <c r="OTB6" s="79"/>
      <c r="OTC6" s="79"/>
      <c r="OTD6" s="79"/>
      <c r="OTE6" s="79"/>
      <c r="OTF6" s="79"/>
      <c r="OTG6" s="79"/>
      <c r="OTH6" s="79"/>
      <c r="OTI6" s="79"/>
      <c r="OTJ6" s="79"/>
      <c r="OTK6" s="79"/>
      <c r="OTL6" s="79"/>
      <c r="OTM6" s="79"/>
      <c r="OTN6" s="79"/>
      <c r="OTO6" s="79"/>
      <c r="OTP6" s="79"/>
      <c r="OTQ6" s="79"/>
      <c r="OTR6" s="79"/>
      <c r="OTS6" s="79"/>
      <c r="OTT6" s="79"/>
      <c r="OTU6" s="79"/>
      <c r="OTV6" s="79"/>
      <c r="OTW6" s="79"/>
      <c r="OTX6" s="79"/>
      <c r="OTY6" s="79"/>
      <c r="OTZ6" s="79"/>
      <c r="OUA6" s="79"/>
      <c r="OUB6" s="79"/>
      <c r="OUC6" s="79"/>
      <c r="OUD6" s="79"/>
      <c r="OUE6" s="79"/>
      <c r="OUF6" s="79"/>
      <c r="OUG6" s="79"/>
      <c r="OUH6" s="79"/>
      <c r="OUI6" s="79"/>
      <c r="OUJ6" s="79"/>
      <c r="OUK6" s="79"/>
      <c r="OUL6" s="79"/>
      <c r="OUM6" s="79"/>
      <c r="OUN6" s="79"/>
      <c r="OUO6" s="79"/>
      <c r="OUP6" s="79"/>
      <c r="OUQ6" s="79"/>
      <c r="OUR6" s="79"/>
      <c r="OUS6" s="79"/>
      <c r="OUT6" s="79"/>
      <c r="OUU6" s="79"/>
      <c r="OUV6" s="79"/>
      <c r="OUW6" s="79"/>
      <c r="OUX6" s="79"/>
      <c r="OUY6" s="79"/>
      <c r="OUZ6" s="79"/>
      <c r="OVA6" s="79"/>
      <c r="OVB6" s="79"/>
      <c r="OVC6" s="79"/>
      <c r="OVD6" s="79"/>
      <c r="OVE6" s="79"/>
      <c r="OVF6" s="79"/>
      <c r="OVG6" s="79"/>
      <c r="OVH6" s="79"/>
      <c r="OVI6" s="79"/>
      <c r="OVJ6" s="79"/>
      <c r="OVK6" s="79"/>
      <c r="OVL6" s="79"/>
      <c r="OVM6" s="79"/>
      <c r="OVN6" s="79"/>
      <c r="OVO6" s="79"/>
      <c r="OVP6" s="79"/>
      <c r="OVQ6" s="79"/>
      <c r="OVR6" s="79"/>
      <c r="OVS6" s="79"/>
      <c r="OVT6" s="79"/>
      <c r="OVU6" s="79"/>
      <c r="OVV6" s="79"/>
      <c r="OVW6" s="79"/>
      <c r="OVX6" s="79"/>
      <c r="OVY6" s="79"/>
      <c r="OVZ6" s="79"/>
      <c r="OWA6" s="79"/>
      <c r="OWB6" s="79"/>
      <c r="OWC6" s="79"/>
      <c r="OWD6" s="79"/>
      <c r="OWE6" s="79"/>
      <c r="OWF6" s="79"/>
      <c r="OWG6" s="79"/>
      <c r="OWH6" s="79"/>
      <c r="OWI6" s="79"/>
      <c r="OWJ6" s="79"/>
      <c r="OWK6" s="79"/>
      <c r="OWL6" s="79"/>
      <c r="OWM6" s="79"/>
      <c r="OWN6" s="79"/>
      <c r="OWO6" s="79"/>
      <c r="OWP6" s="79"/>
      <c r="OWQ6" s="79"/>
      <c r="OWR6" s="79"/>
      <c r="OWS6" s="79"/>
      <c r="OWT6" s="79"/>
      <c r="OWU6" s="79"/>
      <c r="OWV6" s="79"/>
      <c r="OWW6" s="79"/>
      <c r="OWX6" s="79"/>
      <c r="OWY6" s="79"/>
      <c r="OWZ6" s="79"/>
      <c r="OXA6" s="79"/>
      <c r="OXB6" s="79"/>
      <c r="OXC6" s="79"/>
      <c r="OXD6" s="79"/>
      <c r="OXE6" s="79"/>
      <c r="OXF6" s="79"/>
      <c r="OXG6" s="79"/>
      <c r="OXH6" s="79"/>
      <c r="OXI6" s="79"/>
      <c r="OXJ6" s="79"/>
      <c r="OXK6" s="79"/>
      <c r="OXL6" s="79"/>
      <c r="OXM6" s="79"/>
      <c r="OXN6" s="79"/>
      <c r="OXO6" s="79"/>
      <c r="OXP6" s="79"/>
      <c r="OXQ6" s="79"/>
      <c r="OXR6" s="79"/>
      <c r="OXS6" s="79"/>
      <c r="OXT6" s="79"/>
      <c r="OXU6" s="79"/>
      <c r="OXV6" s="79"/>
      <c r="OXW6" s="79"/>
      <c r="OXX6" s="79"/>
      <c r="OXY6" s="79"/>
      <c r="OXZ6" s="79"/>
      <c r="OYA6" s="79"/>
      <c r="OYB6" s="79"/>
      <c r="OYC6" s="79"/>
      <c r="OYD6" s="79"/>
      <c r="OYE6" s="79"/>
      <c r="OYF6" s="79"/>
      <c r="OYG6" s="79"/>
      <c r="OYH6" s="79"/>
      <c r="OYI6" s="79"/>
      <c r="OYJ6" s="79"/>
      <c r="OYK6" s="79"/>
      <c r="OYL6" s="79"/>
      <c r="OYM6" s="79"/>
      <c r="OYN6" s="79"/>
      <c r="OYO6" s="79"/>
      <c r="OYP6" s="79"/>
      <c r="OYQ6" s="79"/>
      <c r="OYR6" s="79"/>
      <c r="OYS6" s="79"/>
      <c r="OYT6" s="79"/>
      <c r="OYU6" s="79"/>
      <c r="OYV6" s="79"/>
      <c r="OYW6" s="79"/>
      <c r="OYX6" s="79"/>
      <c r="OYY6" s="79"/>
      <c r="OYZ6" s="79"/>
      <c r="OZA6" s="79"/>
      <c r="OZB6" s="79"/>
      <c r="OZC6" s="79"/>
      <c r="OZD6" s="79"/>
      <c r="OZE6" s="79"/>
      <c r="OZF6" s="79"/>
      <c r="OZG6" s="79"/>
      <c r="OZH6" s="79"/>
      <c r="OZI6" s="79"/>
      <c r="OZJ6" s="79"/>
      <c r="OZK6" s="79"/>
      <c r="OZL6" s="79"/>
      <c r="OZM6" s="79"/>
      <c r="OZN6" s="79"/>
      <c r="OZO6" s="79"/>
      <c r="OZP6" s="79"/>
      <c r="OZQ6" s="79"/>
      <c r="OZR6" s="79"/>
      <c r="OZS6" s="79"/>
      <c r="OZT6" s="79"/>
      <c r="OZU6" s="79"/>
      <c r="OZV6" s="79"/>
      <c r="OZW6" s="79"/>
      <c r="OZX6" s="79"/>
      <c r="OZY6" s="79"/>
      <c r="OZZ6" s="79"/>
      <c r="PAA6" s="79"/>
      <c r="PAB6" s="79"/>
      <c r="PAC6" s="79"/>
      <c r="PAD6" s="79"/>
      <c r="PAE6" s="79"/>
      <c r="PAF6" s="79"/>
      <c r="PAG6" s="79"/>
      <c r="PAH6" s="79"/>
      <c r="PAI6" s="79"/>
      <c r="PAJ6" s="79"/>
      <c r="PAK6" s="79"/>
      <c r="PAL6" s="79"/>
      <c r="PAM6" s="79"/>
      <c r="PAN6" s="79"/>
      <c r="PAO6" s="79"/>
      <c r="PAP6" s="79"/>
      <c r="PAQ6" s="79"/>
      <c r="PAR6" s="79"/>
      <c r="PAS6" s="79"/>
      <c r="PAT6" s="79"/>
      <c r="PAU6" s="79"/>
      <c r="PAV6" s="79"/>
      <c r="PAW6" s="79"/>
      <c r="PAX6" s="79"/>
      <c r="PAY6" s="79"/>
      <c r="PAZ6" s="79"/>
      <c r="PBA6" s="79"/>
      <c r="PBB6" s="79"/>
      <c r="PBC6" s="79"/>
      <c r="PBD6" s="79"/>
      <c r="PBE6" s="79"/>
      <c r="PBF6" s="79"/>
      <c r="PBG6" s="79"/>
      <c r="PBH6" s="79"/>
      <c r="PBI6" s="79"/>
      <c r="PBJ6" s="79"/>
      <c r="PBK6" s="79"/>
      <c r="PBL6" s="79"/>
      <c r="PBM6" s="79"/>
      <c r="PBN6" s="79"/>
      <c r="PBO6" s="79"/>
      <c r="PBP6" s="79"/>
      <c r="PBQ6" s="79"/>
      <c r="PBR6" s="79"/>
      <c r="PBS6" s="79"/>
      <c r="PBT6" s="79"/>
      <c r="PBU6" s="79"/>
      <c r="PBV6" s="79"/>
      <c r="PBW6" s="79"/>
      <c r="PBX6" s="79"/>
      <c r="PBY6" s="79"/>
      <c r="PBZ6" s="79"/>
      <c r="PCA6" s="79"/>
      <c r="PCB6" s="79"/>
      <c r="PCC6" s="79"/>
      <c r="PCD6" s="79"/>
      <c r="PCE6" s="79"/>
      <c r="PCF6" s="79"/>
      <c r="PCG6" s="79"/>
      <c r="PCH6" s="79"/>
      <c r="PCI6" s="79"/>
      <c r="PCJ6" s="79"/>
      <c r="PCK6" s="79"/>
      <c r="PCL6" s="79"/>
      <c r="PCM6" s="79"/>
      <c r="PCN6" s="79"/>
      <c r="PCO6" s="79"/>
      <c r="PCP6" s="79"/>
      <c r="PCQ6" s="79"/>
      <c r="PCR6" s="79"/>
      <c r="PCS6" s="79"/>
      <c r="PCT6" s="79"/>
      <c r="PCU6" s="79"/>
      <c r="PCV6" s="79"/>
      <c r="PCW6" s="79"/>
      <c r="PCX6" s="79"/>
      <c r="PCY6" s="79"/>
      <c r="PCZ6" s="79"/>
      <c r="PDA6" s="79"/>
      <c r="PDB6" s="79"/>
      <c r="PDC6" s="79"/>
      <c r="PDD6" s="79"/>
      <c r="PDE6" s="79"/>
      <c r="PDF6" s="79"/>
      <c r="PDG6" s="79"/>
      <c r="PDH6" s="79"/>
      <c r="PDI6" s="79"/>
      <c r="PDJ6" s="79"/>
      <c r="PDK6" s="79"/>
      <c r="PDL6" s="79"/>
      <c r="PDM6" s="79"/>
      <c r="PDN6" s="79"/>
      <c r="PDO6" s="79"/>
      <c r="PDP6" s="79"/>
      <c r="PDQ6" s="79"/>
      <c r="PDR6" s="79"/>
      <c r="PDS6" s="79"/>
      <c r="PDT6" s="79"/>
      <c r="PDU6" s="79"/>
      <c r="PDV6" s="79"/>
      <c r="PDW6" s="79"/>
      <c r="PDX6" s="79"/>
      <c r="PDY6" s="79"/>
      <c r="PDZ6" s="79"/>
      <c r="PEA6" s="79"/>
      <c r="PEB6" s="79"/>
      <c r="PEC6" s="79"/>
      <c r="PED6" s="79"/>
      <c r="PEE6" s="79"/>
      <c r="PEF6" s="79"/>
      <c r="PEG6" s="79"/>
      <c r="PEH6" s="79"/>
      <c r="PEI6" s="79"/>
      <c r="PEJ6" s="79"/>
      <c r="PEK6" s="79"/>
      <c r="PEL6" s="79"/>
      <c r="PEM6" s="79"/>
      <c r="PEN6" s="79"/>
      <c r="PEO6" s="79"/>
      <c r="PEP6" s="79"/>
      <c r="PEQ6" s="79"/>
      <c r="PER6" s="79"/>
      <c r="PES6" s="79"/>
      <c r="PET6" s="79"/>
      <c r="PEU6" s="79"/>
      <c r="PEV6" s="79"/>
      <c r="PEW6" s="79"/>
      <c r="PEX6" s="79"/>
      <c r="PEY6" s="79"/>
      <c r="PEZ6" s="79"/>
      <c r="PFA6" s="79"/>
      <c r="PFB6" s="79"/>
      <c r="PFC6" s="79"/>
      <c r="PFD6" s="79"/>
      <c r="PFE6" s="79"/>
      <c r="PFF6" s="79"/>
      <c r="PFG6" s="79"/>
      <c r="PFH6" s="79"/>
      <c r="PFI6" s="79"/>
      <c r="PFJ6" s="79"/>
      <c r="PFK6" s="79"/>
      <c r="PFL6" s="79"/>
      <c r="PFM6" s="79"/>
      <c r="PFN6" s="79"/>
      <c r="PFO6" s="79"/>
      <c r="PFP6" s="79"/>
      <c r="PFQ6" s="79"/>
      <c r="PFR6" s="79"/>
      <c r="PFS6" s="79"/>
      <c r="PFT6" s="79"/>
      <c r="PFU6" s="79"/>
      <c r="PFV6" s="79"/>
      <c r="PFW6" s="79"/>
      <c r="PFX6" s="79"/>
      <c r="PFY6" s="79"/>
      <c r="PFZ6" s="79"/>
      <c r="PGA6" s="79"/>
      <c r="PGB6" s="79"/>
      <c r="PGC6" s="79"/>
      <c r="PGD6" s="79"/>
      <c r="PGE6" s="79"/>
      <c r="PGF6" s="79"/>
      <c r="PGG6" s="79"/>
      <c r="PGH6" s="79"/>
      <c r="PGI6" s="79"/>
      <c r="PGJ6" s="79"/>
      <c r="PGK6" s="79"/>
      <c r="PGL6" s="79"/>
      <c r="PGM6" s="79"/>
      <c r="PGN6" s="79"/>
      <c r="PGO6" s="79"/>
      <c r="PGP6" s="79"/>
      <c r="PGQ6" s="79"/>
      <c r="PGR6" s="79"/>
      <c r="PGS6" s="79"/>
      <c r="PGT6" s="79"/>
      <c r="PGU6" s="79"/>
      <c r="PGV6" s="79"/>
      <c r="PGW6" s="79"/>
      <c r="PGX6" s="79"/>
      <c r="PGY6" s="79"/>
      <c r="PGZ6" s="79"/>
      <c r="PHA6" s="79"/>
      <c r="PHB6" s="79"/>
      <c r="PHC6" s="79"/>
      <c r="PHD6" s="79"/>
      <c r="PHE6" s="79"/>
      <c r="PHF6" s="79"/>
      <c r="PHG6" s="79"/>
      <c r="PHH6" s="79"/>
      <c r="PHI6" s="79"/>
      <c r="PHJ6" s="79"/>
      <c r="PHK6" s="79"/>
      <c r="PHL6" s="79"/>
      <c r="PHM6" s="79"/>
      <c r="PHN6" s="79"/>
      <c r="PHO6" s="79"/>
      <c r="PHP6" s="79"/>
      <c r="PHQ6" s="79"/>
      <c r="PHR6" s="79"/>
      <c r="PHS6" s="79"/>
      <c r="PHT6" s="79"/>
      <c r="PHU6" s="79"/>
      <c r="PHV6" s="79"/>
      <c r="PHW6" s="79"/>
      <c r="PHX6" s="79"/>
      <c r="PHY6" s="79"/>
      <c r="PHZ6" s="79"/>
      <c r="PIA6" s="79"/>
      <c r="PIB6" s="79"/>
      <c r="PIC6" s="79"/>
      <c r="PID6" s="79"/>
      <c r="PIE6" s="79"/>
      <c r="PIF6" s="79"/>
      <c r="PIG6" s="79"/>
      <c r="PIH6" s="79"/>
      <c r="PII6" s="79"/>
      <c r="PIJ6" s="79"/>
      <c r="PIK6" s="79"/>
      <c r="PIL6" s="79"/>
      <c r="PIM6" s="79"/>
      <c r="PIN6" s="79"/>
      <c r="PIO6" s="79"/>
      <c r="PIP6" s="79"/>
      <c r="PIQ6" s="79"/>
      <c r="PIR6" s="79"/>
      <c r="PIS6" s="79"/>
      <c r="PIT6" s="79"/>
      <c r="PIU6" s="79"/>
      <c r="PIV6" s="79"/>
      <c r="PIW6" s="79"/>
      <c r="PIX6" s="79"/>
      <c r="PIY6" s="79"/>
      <c r="PIZ6" s="79"/>
      <c r="PJA6" s="79"/>
      <c r="PJB6" s="79"/>
      <c r="PJC6" s="79"/>
      <c r="PJD6" s="79"/>
      <c r="PJE6" s="79"/>
      <c r="PJF6" s="79"/>
      <c r="PJG6" s="79"/>
      <c r="PJH6" s="79"/>
      <c r="PJI6" s="79"/>
      <c r="PJJ6" s="79"/>
      <c r="PJK6" s="79"/>
      <c r="PJL6" s="79"/>
      <c r="PJM6" s="79"/>
      <c r="PJN6" s="79"/>
      <c r="PJO6" s="79"/>
      <c r="PJP6" s="79"/>
      <c r="PJQ6" s="79"/>
      <c r="PJR6" s="79"/>
      <c r="PJS6" s="79"/>
      <c r="PJT6" s="79"/>
      <c r="PJU6" s="79"/>
      <c r="PJV6" s="79"/>
      <c r="PJW6" s="79"/>
      <c r="PJX6" s="79"/>
      <c r="PJY6" s="79"/>
      <c r="PJZ6" s="79"/>
      <c r="PKA6" s="79"/>
      <c r="PKB6" s="79"/>
      <c r="PKC6" s="79"/>
      <c r="PKD6" s="79"/>
      <c r="PKE6" s="79"/>
      <c r="PKF6" s="79"/>
      <c r="PKG6" s="79"/>
      <c r="PKH6" s="79"/>
      <c r="PKI6" s="79"/>
      <c r="PKJ6" s="79"/>
      <c r="PKK6" s="79"/>
      <c r="PKL6" s="79"/>
      <c r="PKM6" s="79"/>
      <c r="PKN6" s="79"/>
      <c r="PKO6" s="79"/>
      <c r="PKP6" s="79"/>
      <c r="PKQ6" s="79"/>
      <c r="PKR6" s="79"/>
      <c r="PKS6" s="79"/>
      <c r="PKT6" s="79"/>
      <c r="PKU6" s="79"/>
      <c r="PKV6" s="79"/>
      <c r="PKW6" s="79"/>
      <c r="PKX6" s="79"/>
      <c r="PKY6" s="79"/>
      <c r="PKZ6" s="79"/>
      <c r="PLA6" s="79"/>
      <c r="PLB6" s="79"/>
      <c r="PLC6" s="79"/>
      <c r="PLD6" s="79"/>
      <c r="PLE6" s="79"/>
      <c r="PLF6" s="79"/>
      <c r="PLG6" s="79"/>
      <c r="PLH6" s="79"/>
      <c r="PLI6" s="79"/>
      <c r="PLJ6" s="79"/>
      <c r="PLK6" s="79"/>
      <c r="PLL6" s="79"/>
      <c r="PLM6" s="79"/>
      <c r="PLN6" s="79"/>
      <c r="PLO6" s="79"/>
      <c r="PLP6" s="79"/>
      <c r="PLQ6" s="79"/>
      <c r="PLR6" s="79"/>
      <c r="PLS6" s="79"/>
      <c r="PLT6" s="79"/>
      <c r="PLU6" s="79"/>
      <c r="PLV6" s="79"/>
      <c r="PLW6" s="79"/>
      <c r="PLX6" s="79"/>
      <c r="PLY6" s="79"/>
      <c r="PLZ6" s="79"/>
      <c r="PMA6" s="79"/>
      <c r="PMB6" s="79"/>
      <c r="PMC6" s="79"/>
      <c r="PMD6" s="79"/>
      <c r="PME6" s="79"/>
      <c r="PMF6" s="79"/>
      <c r="PMG6" s="79"/>
      <c r="PMH6" s="79"/>
      <c r="PMI6" s="79"/>
      <c r="PMJ6" s="79"/>
      <c r="PMK6" s="79"/>
      <c r="PML6" s="79"/>
      <c r="PMM6" s="79"/>
      <c r="PMN6" s="79"/>
      <c r="PMO6" s="79"/>
      <c r="PMP6" s="79"/>
      <c r="PMQ6" s="79"/>
      <c r="PMR6" s="79"/>
      <c r="PMS6" s="79"/>
      <c r="PMT6" s="79"/>
      <c r="PMU6" s="79"/>
      <c r="PMV6" s="79"/>
      <c r="PMW6" s="79"/>
      <c r="PMX6" s="79"/>
      <c r="PMY6" s="79"/>
      <c r="PMZ6" s="79"/>
      <c r="PNA6" s="79"/>
      <c r="PNB6" s="79"/>
      <c r="PNC6" s="79"/>
      <c r="PND6" s="79"/>
      <c r="PNE6" s="79"/>
      <c r="PNF6" s="79"/>
      <c r="PNG6" s="79"/>
      <c r="PNH6" s="79"/>
      <c r="PNI6" s="79"/>
      <c r="PNJ6" s="79"/>
      <c r="PNK6" s="79"/>
      <c r="PNL6" s="79"/>
      <c r="PNM6" s="79"/>
      <c r="PNN6" s="79"/>
      <c r="PNO6" s="79"/>
      <c r="PNP6" s="79"/>
      <c r="PNQ6" s="79"/>
      <c r="PNR6" s="79"/>
      <c r="PNS6" s="79"/>
      <c r="PNT6" s="79"/>
      <c r="PNU6" s="79"/>
      <c r="PNV6" s="79"/>
      <c r="PNW6" s="79"/>
      <c r="PNX6" s="79"/>
      <c r="PNY6" s="79"/>
      <c r="PNZ6" s="79"/>
      <c r="POA6" s="79"/>
      <c r="POB6" s="79"/>
      <c r="POC6" s="79"/>
      <c r="POD6" s="79"/>
      <c r="POE6" s="79"/>
      <c r="POF6" s="79"/>
      <c r="POG6" s="79"/>
      <c r="POH6" s="79"/>
      <c r="POI6" s="79"/>
      <c r="POJ6" s="79"/>
      <c r="POK6" s="79"/>
      <c r="POL6" s="79"/>
      <c r="POM6" s="79"/>
      <c r="PON6" s="79"/>
      <c r="POO6" s="79"/>
      <c r="POP6" s="79"/>
      <c r="POQ6" s="79"/>
      <c r="POR6" s="79"/>
      <c r="POS6" s="79"/>
      <c r="POT6" s="79"/>
      <c r="POU6" s="79"/>
      <c r="POV6" s="79"/>
      <c r="POW6" s="79"/>
      <c r="POX6" s="79"/>
      <c r="POY6" s="79"/>
      <c r="POZ6" s="79"/>
      <c r="PPA6" s="79"/>
      <c r="PPB6" s="79"/>
      <c r="PPC6" s="79"/>
      <c r="PPD6" s="79"/>
      <c r="PPE6" s="79"/>
      <c r="PPF6" s="79"/>
      <c r="PPG6" s="79"/>
      <c r="PPH6" s="79"/>
      <c r="PPI6" s="79"/>
      <c r="PPJ6" s="79"/>
      <c r="PPK6" s="79"/>
      <c r="PPL6" s="79"/>
      <c r="PPM6" s="79"/>
      <c r="PPN6" s="79"/>
      <c r="PPO6" s="79"/>
      <c r="PPP6" s="79"/>
      <c r="PPQ6" s="79"/>
      <c r="PPR6" s="79"/>
      <c r="PPS6" s="79"/>
      <c r="PPT6" s="79"/>
      <c r="PPU6" s="79"/>
      <c r="PPV6" s="79"/>
      <c r="PPW6" s="79"/>
      <c r="PPX6" s="79"/>
      <c r="PPY6" s="79"/>
      <c r="PPZ6" s="79"/>
      <c r="PQA6" s="79"/>
      <c r="PQB6" s="79"/>
      <c r="PQC6" s="79"/>
      <c r="PQD6" s="79"/>
      <c r="PQE6" s="79"/>
      <c r="PQF6" s="79"/>
      <c r="PQG6" s="79"/>
      <c r="PQH6" s="79"/>
      <c r="PQI6" s="79"/>
      <c r="PQJ6" s="79"/>
      <c r="PQK6" s="79"/>
      <c r="PQL6" s="79"/>
      <c r="PQM6" s="79"/>
      <c r="PQN6" s="79"/>
      <c r="PQO6" s="79"/>
      <c r="PQP6" s="79"/>
      <c r="PQQ6" s="79"/>
      <c r="PQR6" s="79"/>
      <c r="PQS6" s="79"/>
      <c r="PQT6" s="79"/>
      <c r="PQU6" s="79"/>
      <c r="PQV6" s="79"/>
      <c r="PQW6" s="79"/>
      <c r="PQX6" s="79"/>
      <c r="PQY6" s="79"/>
      <c r="PQZ6" s="79"/>
      <c r="PRA6" s="79"/>
      <c r="PRB6" s="79"/>
      <c r="PRC6" s="79"/>
      <c r="PRD6" s="79"/>
      <c r="PRE6" s="79"/>
      <c r="PRF6" s="79"/>
      <c r="PRG6" s="79"/>
      <c r="PRH6" s="79"/>
      <c r="PRI6" s="79"/>
      <c r="PRJ6" s="79"/>
      <c r="PRK6" s="79"/>
      <c r="PRL6" s="79"/>
      <c r="PRM6" s="79"/>
      <c r="PRN6" s="79"/>
      <c r="PRO6" s="79"/>
      <c r="PRP6" s="79"/>
      <c r="PRQ6" s="79"/>
      <c r="PRR6" s="79"/>
      <c r="PRS6" s="79"/>
      <c r="PRT6" s="79"/>
      <c r="PRU6" s="79"/>
      <c r="PRV6" s="79"/>
      <c r="PRW6" s="79"/>
      <c r="PRX6" s="79"/>
      <c r="PRY6" s="79"/>
      <c r="PRZ6" s="79"/>
      <c r="PSA6" s="79"/>
      <c r="PSB6" s="79"/>
      <c r="PSC6" s="79"/>
      <c r="PSD6" s="79"/>
      <c r="PSE6" s="79"/>
      <c r="PSF6" s="79"/>
      <c r="PSG6" s="79"/>
      <c r="PSH6" s="79"/>
      <c r="PSI6" s="79"/>
      <c r="PSJ6" s="79"/>
      <c r="PSK6" s="79"/>
      <c r="PSL6" s="79"/>
      <c r="PSM6" s="79"/>
      <c r="PSN6" s="79"/>
      <c r="PSO6" s="79"/>
      <c r="PSP6" s="79"/>
      <c r="PSQ6" s="79"/>
      <c r="PSR6" s="79"/>
      <c r="PSS6" s="79"/>
      <c r="PST6" s="79"/>
      <c r="PSU6" s="79"/>
      <c r="PSV6" s="79"/>
      <c r="PSW6" s="79"/>
      <c r="PSX6" s="79"/>
      <c r="PSY6" s="79"/>
      <c r="PSZ6" s="79"/>
      <c r="PTA6" s="79"/>
      <c r="PTB6" s="79"/>
      <c r="PTC6" s="79"/>
      <c r="PTD6" s="79"/>
      <c r="PTE6" s="79"/>
      <c r="PTF6" s="79"/>
      <c r="PTG6" s="79"/>
      <c r="PTH6" s="79"/>
      <c r="PTI6" s="79"/>
      <c r="PTJ6" s="79"/>
      <c r="PTK6" s="79"/>
      <c r="PTL6" s="79"/>
      <c r="PTM6" s="79"/>
      <c r="PTN6" s="79"/>
      <c r="PTO6" s="79"/>
      <c r="PTP6" s="79"/>
      <c r="PTQ6" s="79"/>
      <c r="PTR6" s="79"/>
      <c r="PTS6" s="79"/>
      <c r="PTT6" s="79"/>
      <c r="PTU6" s="79"/>
      <c r="PTV6" s="79"/>
      <c r="PTW6" s="79"/>
      <c r="PTX6" s="79"/>
      <c r="PTY6" s="79"/>
      <c r="PTZ6" s="79"/>
      <c r="PUA6" s="79"/>
      <c r="PUB6" s="79"/>
      <c r="PUC6" s="79"/>
      <c r="PUD6" s="79"/>
      <c r="PUE6" s="79"/>
      <c r="PUF6" s="79"/>
      <c r="PUG6" s="79"/>
      <c r="PUH6" s="79"/>
      <c r="PUI6" s="79"/>
      <c r="PUJ6" s="79"/>
      <c r="PUK6" s="79"/>
      <c r="PUL6" s="79"/>
      <c r="PUM6" s="79"/>
      <c r="PUN6" s="79"/>
      <c r="PUO6" s="79"/>
      <c r="PUP6" s="79"/>
      <c r="PUQ6" s="79"/>
      <c r="PUR6" s="79"/>
      <c r="PUS6" s="79"/>
      <c r="PUT6" s="79"/>
      <c r="PUU6" s="79"/>
      <c r="PUV6" s="79"/>
      <c r="PUW6" s="79"/>
      <c r="PUX6" s="79"/>
      <c r="PUY6" s="79"/>
      <c r="PUZ6" s="79"/>
      <c r="PVA6" s="79"/>
      <c r="PVB6" s="79"/>
      <c r="PVC6" s="79"/>
      <c r="PVD6" s="79"/>
      <c r="PVE6" s="79"/>
      <c r="PVF6" s="79"/>
      <c r="PVG6" s="79"/>
      <c r="PVH6" s="79"/>
      <c r="PVI6" s="79"/>
      <c r="PVJ6" s="79"/>
      <c r="PVK6" s="79"/>
      <c r="PVL6" s="79"/>
      <c r="PVM6" s="79"/>
      <c r="PVN6" s="79"/>
      <c r="PVO6" s="79"/>
      <c r="PVP6" s="79"/>
      <c r="PVQ6" s="79"/>
      <c r="PVR6" s="79"/>
      <c r="PVS6" s="79"/>
      <c r="PVT6" s="79"/>
      <c r="PVU6" s="79"/>
      <c r="PVV6" s="79"/>
      <c r="PVW6" s="79"/>
      <c r="PVX6" s="79"/>
      <c r="PVY6" s="79"/>
      <c r="PVZ6" s="79"/>
      <c r="PWA6" s="79"/>
      <c r="PWB6" s="79"/>
      <c r="PWC6" s="79"/>
      <c r="PWD6" s="79"/>
      <c r="PWE6" s="79"/>
      <c r="PWF6" s="79"/>
      <c r="PWG6" s="79"/>
      <c r="PWH6" s="79"/>
      <c r="PWI6" s="79"/>
      <c r="PWJ6" s="79"/>
      <c r="PWK6" s="79"/>
      <c r="PWL6" s="79"/>
      <c r="PWM6" s="79"/>
      <c r="PWN6" s="79"/>
      <c r="PWO6" s="79"/>
      <c r="PWP6" s="79"/>
      <c r="PWQ6" s="79"/>
      <c r="PWR6" s="79"/>
      <c r="PWS6" s="79"/>
      <c r="PWT6" s="79"/>
      <c r="PWU6" s="79"/>
      <c r="PWV6" s="79"/>
      <c r="PWW6" s="79"/>
      <c r="PWX6" s="79"/>
      <c r="PWY6" s="79"/>
      <c r="PWZ6" s="79"/>
      <c r="PXA6" s="79"/>
      <c r="PXB6" s="79"/>
      <c r="PXC6" s="79"/>
      <c r="PXD6" s="79"/>
      <c r="PXE6" s="79"/>
      <c r="PXF6" s="79"/>
      <c r="PXG6" s="79"/>
      <c r="PXH6" s="79"/>
      <c r="PXI6" s="79"/>
      <c r="PXJ6" s="79"/>
      <c r="PXK6" s="79"/>
      <c r="PXL6" s="79"/>
      <c r="PXM6" s="79"/>
      <c r="PXN6" s="79"/>
      <c r="PXO6" s="79"/>
      <c r="PXP6" s="79"/>
      <c r="PXQ6" s="79"/>
      <c r="PXR6" s="79"/>
      <c r="PXS6" s="79"/>
      <c r="PXT6" s="79"/>
      <c r="PXU6" s="79"/>
      <c r="PXV6" s="79"/>
      <c r="PXW6" s="79"/>
      <c r="PXX6" s="79"/>
      <c r="PXY6" s="79"/>
      <c r="PXZ6" s="79"/>
      <c r="PYA6" s="79"/>
      <c r="PYB6" s="79"/>
      <c r="PYC6" s="79"/>
      <c r="PYD6" s="79"/>
      <c r="PYE6" s="79"/>
      <c r="PYF6" s="79"/>
      <c r="PYG6" s="79"/>
      <c r="PYH6" s="79"/>
      <c r="PYI6" s="79"/>
      <c r="PYJ6" s="79"/>
      <c r="PYK6" s="79"/>
      <c r="PYL6" s="79"/>
      <c r="PYM6" s="79"/>
      <c r="PYN6" s="79"/>
      <c r="PYO6" s="79"/>
      <c r="PYP6" s="79"/>
      <c r="PYQ6" s="79"/>
      <c r="PYR6" s="79"/>
      <c r="PYS6" s="79"/>
      <c r="PYT6" s="79"/>
      <c r="PYU6" s="79"/>
      <c r="PYV6" s="79"/>
      <c r="PYW6" s="79"/>
      <c r="PYX6" s="79"/>
      <c r="PYY6" s="79"/>
      <c r="PYZ6" s="79"/>
      <c r="PZA6" s="79"/>
      <c r="PZB6" s="79"/>
      <c r="PZC6" s="79"/>
      <c r="PZD6" s="79"/>
      <c r="PZE6" s="79"/>
      <c r="PZF6" s="79"/>
      <c r="PZG6" s="79"/>
      <c r="PZH6" s="79"/>
      <c r="PZI6" s="79"/>
      <c r="PZJ6" s="79"/>
      <c r="PZK6" s="79"/>
      <c r="PZL6" s="79"/>
      <c r="PZM6" s="79"/>
      <c r="PZN6" s="79"/>
      <c r="PZO6" s="79"/>
      <c r="PZP6" s="79"/>
      <c r="PZQ6" s="79"/>
      <c r="PZR6" s="79"/>
      <c r="PZS6" s="79"/>
      <c r="PZT6" s="79"/>
      <c r="PZU6" s="79"/>
      <c r="PZV6" s="79"/>
      <c r="PZW6" s="79"/>
      <c r="PZX6" s="79"/>
      <c r="PZY6" s="79"/>
      <c r="PZZ6" s="79"/>
      <c r="QAA6" s="79"/>
      <c r="QAB6" s="79"/>
      <c r="QAC6" s="79"/>
      <c r="QAD6" s="79"/>
      <c r="QAE6" s="79"/>
      <c r="QAF6" s="79"/>
      <c r="QAG6" s="79"/>
      <c r="QAH6" s="79"/>
      <c r="QAI6" s="79"/>
      <c r="QAJ6" s="79"/>
      <c r="QAK6" s="79"/>
      <c r="QAL6" s="79"/>
      <c r="QAM6" s="79"/>
      <c r="QAN6" s="79"/>
      <c r="QAO6" s="79"/>
      <c r="QAP6" s="79"/>
      <c r="QAQ6" s="79"/>
      <c r="QAR6" s="79"/>
      <c r="QAS6" s="79"/>
      <c r="QAT6" s="79"/>
      <c r="QAU6" s="79"/>
      <c r="QAV6" s="79"/>
      <c r="QAW6" s="79"/>
      <c r="QAX6" s="79"/>
      <c r="QAY6" s="79"/>
      <c r="QAZ6" s="79"/>
      <c r="QBA6" s="79"/>
      <c r="QBB6" s="79"/>
      <c r="QBC6" s="79"/>
      <c r="QBD6" s="79"/>
      <c r="QBE6" s="79"/>
      <c r="QBF6" s="79"/>
      <c r="QBG6" s="79"/>
      <c r="QBH6" s="79"/>
      <c r="QBI6" s="79"/>
      <c r="QBJ6" s="79"/>
      <c r="QBK6" s="79"/>
      <c r="QBL6" s="79"/>
      <c r="QBM6" s="79"/>
      <c r="QBN6" s="79"/>
      <c r="QBO6" s="79"/>
      <c r="QBP6" s="79"/>
      <c r="QBQ6" s="79"/>
      <c r="QBR6" s="79"/>
      <c r="QBS6" s="79"/>
      <c r="QBT6" s="79"/>
      <c r="QBU6" s="79"/>
      <c r="QBV6" s="79"/>
      <c r="QBW6" s="79"/>
      <c r="QBX6" s="79"/>
      <c r="QBY6" s="79"/>
      <c r="QBZ6" s="79"/>
      <c r="QCA6" s="79"/>
      <c r="QCB6" s="79"/>
      <c r="QCC6" s="79"/>
      <c r="QCD6" s="79"/>
      <c r="QCE6" s="79"/>
      <c r="QCF6" s="79"/>
      <c r="QCG6" s="79"/>
      <c r="QCH6" s="79"/>
      <c r="QCI6" s="79"/>
      <c r="QCJ6" s="79"/>
      <c r="QCK6" s="79"/>
      <c r="QCL6" s="79"/>
      <c r="QCM6" s="79"/>
      <c r="QCN6" s="79"/>
      <c r="QCO6" s="79"/>
      <c r="QCP6" s="79"/>
      <c r="QCQ6" s="79"/>
      <c r="QCR6" s="79"/>
      <c r="QCS6" s="79"/>
      <c r="QCT6" s="79"/>
      <c r="QCU6" s="79"/>
      <c r="QCV6" s="79"/>
      <c r="QCW6" s="79"/>
      <c r="QCX6" s="79"/>
      <c r="QCY6" s="79"/>
      <c r="QCZ6" s="79"/>
      <c r="QDA6" s="79"/>
      <c r="QDB6" s="79"/>
      <c r="QDC6" s="79"/>
      <c r="QDD6" s="79"/>
      <c r="QDE6" s="79"/>
      <c r="QDF6" s="79"/>
      <c r="QDG6" s="79"/>
      <c r="QDH6" s="79"/>
      <c r="QDI6" s="79"/>
      <c r="QDJ6" s="79"/>
      <c r="QDK6" s="79"/>
      <c r="QDL6" s="79"/>
      <c r="QDM6" s="79"/>
      <c r="QDN6" s="79"/>
      <c r="QDO6" s="79"/>
      <c r="QDP6" s="79"/>
      <c r="QDQ6" s="79"/>
      <c r="QDR6" s="79"/>
      <c r="QDS6" s="79"/>
      <c r="QDT6" s="79"/>
      <c r="QDU6" s="79"/>
      <c r="QDV6" s="79"/>
      <c r="QDW6" s="79"/>
      <c r="QDX6" s="79"/>
      <c r="QDY6" s="79"/>
      <c r="QDZ6" s="79"/>
      <c r="QEA6" s="79"/>
      <c r="QEB6" s="79"/>
      <c r="QEC6" s="79"/>
      <c r="QED6" s="79"/>
      <c r="QEE6" s="79"/>
      <c r="QEF6" s="79"/>
      <c r="QEG6" s="79"/>
      <c r="QEH6" s="79"/>
      <c r="QEI6" s="79"/>
      <c r="QEJ6" s="79"/>
      <c r="QEK6" s="79"/>
      <c r="QEL6" s="79"/>
      <c r="QEM6" s="79"/>
      <c r="QEN6" s="79"/>
      <c r="QEO6" s="79"/>
      <c r="QEP6" s="79"/>
      <c r="QEQ6" s="79"/>
      <c r="QER6" s="79"/>
      <c r="QES6" s="79"/>
      <c r="QET6" s="79"/>
      <c r="QEU6" s="79"/>
      <c r="QEV6" s="79"/>
      <c r="QEW6" s="79"/>
      <c r="QEX6" s="79"/>
      <c r="QEY6" s="79"/>
      <c r="QEZ6" s="79"/>
      <c r="QFA6" s="79"/>
      <c r="QFB6" s="79"/>
      <c r="QFC6" s="79"/>
      <c r="QFD6" s="79"/>
      <c r="QFE6" s="79"/>
      <c r="QFF6" s="79"/>
      <c r="QFG6" s="79"/>
      <c r="QFH6" s="79"/>
      <c r="QFI6" s="79"/>
      <c r="QFJ6" s="79"/>
      <c r="QFK6" s="79"/>
      <c r="QFL6" s="79"/>
      <c r="QFM6" s="79"/>
      <c r="QFN6" s="79"/>
      <c r="QFO6" s="79"/>
      <c r="QFP6" s="79"/>
      <c r="QFQ6" s="79"/>
      <c r="QFR6" s="79"/>
      <c r="QFS6" s="79"/>
      <c r="QFT6" s="79"/>
      <c r="QFU6" s="79"/>
      <c r="QFV6" s="79"/>
      <c r="QFW6" s="79"/>
      <c r="QFX6" s="79"/>
      <c r="QFY6" s="79"/>
      <c r="QFZ6" s="79"/>
      <c r="QGA6" s="79"/>
      <c r="QGB6" s="79"/>
      <c r="QGC6" s="79"/>
      <c r="QGD6" s="79"/>
      <c r="QGE6" s="79"/>
      <c r="QGF6" s="79"/>
      <c r="QGG6" s="79"/>
      <c r="QGH6" s="79"/>
      <c r="QGI6" s="79"/>
      <c r="QGJ6" s="79"/>
      <c r="QGK6" s="79"/>
      <c r="QGL6" s="79"/>
      <c r="QGM6" s="79"/>
      <c r="QGN6" s="79"/>
      <c r="QGO6" s="79"/>
      <c r="QGP6" s="79"/>
      <c r="QGQ6" s="79"/>
      <c r="QGR6" s="79"/>
      <c r="QGS6" s="79"/>
      <c r="QGT6" s="79"/>
      <c r="QGU6" s="79"/>
      <c r="QGV6" s="79"/>
      <c r="QGW6" s="79"/>
      <c r="QGX6" s="79"/>
      <c r="QGY6" s="79"/>
      <c r="QGZ6" s="79"/>
      <c r="QHA6" s="79"/>
      <c r="QHB6" s="79"/>
      <c r="QHC6" s="79"/>
      <c r="QHD6" s="79"/>
      <c r="QHE6" s="79"/>
      <c r="QHF6" s="79"/>
      <c r="QHG6" s="79"/>
      <c r="QHH6" s="79"/>
      <c r="QHI6" s="79"/>
      <c r="QHJ6" s="79"/>
      <c r="QHK6" s="79"/>
      <c r="QHL6" s="79"/>
      <c r="QHM6" s="79"/>
      <c r="QHN6" s="79"/>
      <c r="QHO6" s="79"/>
      <c r="QHP6" s="79"/>
      <c r="QHQ6" s="79"/>
      <c r="QHR6" s="79"/>
      <c r="QHS6" s="79"/>
      <c r="QHT6" s="79"/>
      <c r="QHU6" s="79"/>
      <c r="QHV6" s="79"/>
      <c r="QHW6" s="79"/>
      <c r="QHX6" s="79"/>
      <c r="QHY6" s="79"/>
      <c r="QHZ6" s="79"/>
      <c r="QIA6" s="79"/>
      <c r="QIB6" s="79"/>
      <c r="QIC6" s="79"/>
      <c r="QID6" s="79"/>
      <c r="QIE6" s="79"/>
      <c r="QIF6" s="79"/>
      <c r="QIG6" s="79"/>
      <c r="QIH6" s="79"/>
      <c r="QII6" s="79"/>
      <c r="QIJ6" s="79"/>
      <c r="QIK6" s="79"/>
      <c r="QIL6" s="79"/>
      <c r="QIM6" s="79"/>
      <c r="QIN6" s="79"/>
      <c r="QIO6" s="79"/>
      <c r="QIP6" s="79"/>
      <c r="QIQ6" s="79"/>
      <c r="QIR6" s="79"/>
      <c r="QIS6" s="79"/>
      <c r="QIT6" s="79"/>
      <c r="QIU6" s="79"/>
      <c r="QIV6" s="79"/>
      <c r="QIW6" s="79"/>
      <c r="QIX6" s="79"/>
      <c r="QIY6" s="79"/>
      <c r="QIZ6" s="79"/>
      <c r="QJA6" s="79"/>
      <c r="QJB6" s="79"/>
      <c r="QJC6" s="79"/>
      <c r="QJD6" s="79"/>
      <c r="QJE6" s="79"/>
      <c r="QJF6" s="79"/>
      <c r="QJG6" s="79"/>
      <c r="QJH6" s="79"/>
      <c r="QJI6" s="79"/>
      <c r="QJJ6" s="79"/>
      <c r="QJK6" s="79"/>
      <c r="QJL6" s="79"/>
      <c r="QJM6" s="79"/>
      <c r="QJN6" s="79"/>
      <c r="QJO6" s="79"/>
      <c r="QJP6" s="79"/>
      <c r="QJQ6" s="79"/>
      <c r="QJR6" s="79"/>
      <c r="QJS6" s="79"/>
      <c r="QJT6" s="79"/>
      <c r="QJU6" s="79"/>
      <c r="QJV6" s="79"/>
      <c r="QJW6" s="79"/>
      <c r="QJX6" s="79"/>
      <c r="QJY6" s="79"/>
      <c r="QJZ6" s="79"/>
      <c r="QKA6" s="79"/>
      <c r="QKB6" s="79"/>
      <c r="QKC6" s="79"/>
      <c r="QKD6" s="79"/>
      <c r="QKE6" s="79"/>
      <c r="QKF6" s="79"/>
      <c r="QKG6" s="79"/>
      <c r="QKH6" s="79"/>
      <c r="QKI6" s="79"/>
      <c r="QKJ6" s="79"/>
      <c r="QKK6" s="79"/>
      <c r="QKL6" s="79"/>
      <c r="QKM6" s="79"/>
      <c r="QKN6" s="79"/>
      <c r="QKO6" s="79"/>
      <c r="QKP6" s="79"/>
      <c r="QKQ6" s="79"/>
      <c r="QKR6" s="79"/>
      <c r="QKS6" s="79"/>
      <c r="QKT6" s="79"/>
      <c r="QKU6" s="79"/>
      <c r="QKV6" s="79"/>
      <c r="QKW6" s="79"/>
      <c r="QKX6" s="79"/>
      <c r="QKY6" s="79"/>
      <c r="QKZ6" s="79"/>
      <c r="QLA6" s="79"/>
      <c r="QLB6" s="79"/>
      <c r="QLC6" s="79"/>
      <c r="QLD6" s="79"/>
      <c r="QLE6" s="79"/>
      <c r="QLF6" s="79"/>
      <c r="QLG6" s="79"/>
      <c r="QLH6" s="79"/>
      <c r="QLI6" s="79"/>
      <c r="QLJ6" s="79"/>
      <c r="QLK6" s="79"/>
      <c r="QLL6" s="79"/>
      <c r="QLM6" s="79"/>
      <c r="QLN6" s="79"/>
      <c r="QLO6" s="79"/>
      <c r="QLP6" s="79"/>
      <c r="QLQ6" s="79"/>
      <c r="QLR6" s="79"/>
      <c r="QLS6" s="79"/>
      <c r="QLT6" s="79"/>
      <c r="QLU6" s="79"/>
      <c r="QLV6" s="79"/>
      <c r="QLW6" s="79"/>
      <c r="QLX6" s="79"/>
      <c r="QLY6" s="79"/>
      <c r="QLZ6" s="79"/>
      <c r="QMA6" s="79"/>
      <c r="QMB6" s="79"/>
      <c r="QMC6" s="79"/>
      <c r="QMD6" s="79"/>
      <c r="QME6" s="79"/>
      <c r="QMF6" s="79"/>
      <c r="QMG6" s="79"/>
      <c r="QMH6" s="79"/>
      <c r="QMI6" s="79"/>
      <c r="QMJ6" s="79"/>
      <c r="QMK6" s="79"/>
      <c r="QML6" s="79"/>
      <c r="QMM6" s="79"/>
      <c r="QMN6" s="79"/>
      <c r="QMO6" s="79"/>
      <c r="QMP6" s="79"/>
      <c r="QMQ6" s="79"/>
      <c r="QMR6" s="79"/>
      <c r="QMS6" s="79"/>
      <c r="QMT6" s="79"/>
      <c r="QMU6" s="79"/>
      <c r="QMV6" s="79"/>
      <c r="QMW6" s="79"/>
      <c r="QMX6" s="79"/>
      <c r="QMY6" s="79"/>
      <c r="QMZ6" s="79"/>
      <c r="QNA6" s="79"/>
      <c r="QNB6" s="79"/>
      <c r="QNC6" s="79"/>
      <c r="QND6" s="79"/>
      <c r="QNE6" s="79"/>
      <c r="QNF6" s="79"/>
      <c r="QNG6" s="79"/>
      <c r="QNH6" s="79"/>
      <c r="QNI6" s="79"/>
      <c r="QNJ6" s="79"/>
      <c r="QNK6" s="79"/>
      <c r="QNL6" s="79"/>
      <c r="QNM6" s="79"/>
      <c r="QNN6" s="79"/>
      <c r="QNO6" s="79"/>
      <c r="QNP6" s="79"/>
      <c r="QNQ6" s="79"/>
      <c r="QNR6" s="79"/>
      <c r="QNS6" s="79"/>
      <c r="QNT6" s="79"/>
      <c r="QNU6" s="79"/>
      <c r="QNV6" s="79"/>
      <c r="QNW6" s="79"/>
      <c r="QNX6" s="79"/>
      <c r="QNY6" s="79"/>
      <c r="QNZ6" s="79"/>
      <c r="QOA6" s="79"/>
      <c r="QOB6" s="79"/>
      <c r="QOC6" s="79"/>
      <c r="QOD6" s="79"/>
      <c r="QOE6" s="79"/>
      <c r="QOF6" s="79"/>
      <c r="QOG6" s="79"/>
      <c r="QOH6" s="79"/>
      <c r="QOI6" s="79"/>
      <c r="QOJ6" s="79"/>
      <c r="QOK6" s="79"/>
      <c r="QOL6" s="79"/>
      <c r="QOM6" s="79"/>
      <c r="QON6" s="79"/>
      <c r="QOO6" s="79"/>
      <c r="QOP6" s="79"/>
      <c r="QOQ6" s="79"/>
      <c r="QOR6" s="79"/>
      <c r="QOS6" s="79"/>
      <c r="QOT6" s="79"/>
      <c r="QOU6" s="79"/>
      <c r="QOV6" s="79"/>
      <c r="QOW6" s="79"/>
      <c r="QOX6" s="79"/>
      <c r="QOY6" s="79"/>
      <c r="QOZ6" s="79"/>
      <c r="QPA6" s="79"/>
      <c r="QPB6" s="79"/>
      <c r="QPC6" s="79"/>
      <c r="QPD6" s="79"/>
      <c r="QPE6" s="79"/>
      <c r="QPF6" s="79"/>
      <c r="QPG6" s="79"/>
      <c r="QPH6" s="79"/>
      <c r="QPI6" s="79"/>
      <c r="QPJ6" s="79"/>
      <c r="QPK6" s="79"/>
      <c r="QPL6" s="79"/>
      <c r="QPM6" s="79"/>
      <c r="QPN6" s="79"/>
      <c r="QPO6" s="79"/>
      <c r="QPP6" s="79"/>
      <c r="QPQ6" s="79"/>
      <c r="QPR6" s="79"/>
      <c r="QPS6" s="79"/>
      <c r="QPT6" s="79"/>
      <c r="QPU6" s="79"/>
      <c r="QPV6" s="79"/>
      <c r="QPW6" s="79"/>
      <c r="QPX6" s="79"/>
      <c r="QPY6" s="79"/>
      <c r="QPZ6" s="79"/>
      <c r="QQA6" s="79"/>
      <c r="QQB6" s="79"/>
      <c r="QQC6" s="79"/>
      <c r="QQD6" s="79"/>
      <c r="QQE6" s="79"/>
      <c r="QQF6" s="79"/>
      <c r="QQG6" s="79"/>
      <c r="QQH6" s="79"/>
      <c r="QQI6" s="79"/>
      <c r="QQJ6" s="79"/>
      <c r="QQK6" s="79"/>
      <c r="QQL6" s="79"/>
      <c r="QQM6" s="79"/>
      <c r="QQN6" s="79"/>
      <c r="QQO6" s="79"/>
      <c r="QQP6" s="79"/>
      <c r="QQQ6" s="79"/>
      <c r="QQR6" s="79"/>
      <c r="QQS6" s="79"/>
      <c r="QQT6" s="79"/>
      <c r="QQU6" s="79"/>
      <c r="QQV6" s="79"/>
      <c r="QQW6" s="79"/>
      <c r="QQX6" s="79"/>
      <c r="QQY6" s="79"/>
      <c r="QQZ6" s="79"/>
      <c r="QRA6" s="79"/>
      <c r="QRB6" s="79"/>
      <c r="QRC6" s="79"/>
      <c r="QRD6" s="79"/>
      <c r="QRE6" s="79"/>
      <c r="QRF6" s="79"/>
      <c r="QRG6" s="79"/>
      <c r="QRH6" s="79"/>
      <c r="QRI6" s="79"/>
      <c r="QRJ6" s="79"/>
      <c r="QRK6" s="79"/>
      <c r="QRL6" s="79"/>
      <c r="QRM6" s="79"/>
      <c r="QRN6" s="79"/>
      <c r="QRO6" s="79"/>
      <c r="QRP6" s="79"/>
      <c r="QRQ6" s="79"/>
      <c r="QRR6" s="79"/>
      <c r="QRS6" s="79"/>
      <c r="QRT6" s="79"/>
      <c r="QRU6" s="79"/>
      <c r="QRV6" s="79"/>
      <c r="QRW6" s="79"/>
      <c r="QRX6" s="79"/>
      <c r="QRY6" s="79"/>
      <c r="QRZ6" s="79"/>
      <c r="QSA6" s="79"/>
      <c r="QSB6" s="79"/>
      <c r="QSC6" s="79"/>
      <c r="QSD6" s="79"/>
      <c r="QSE6" s="79"/>
      <c r="QSF6" s="79"/>
      <c r="QSG6" s="79"/>
      <c r="QSH6" s="79"/>
      <c r="QSI6" s="79"/>
      <c r="QSJ6" s="79"/>
      <c r="QSK6" s="79"/>
      <c r="QSL6" s="79"/>
      <c r="QSM6" s="79"/>
      <c r="QSN6" s="79"/>
      <c r="QSO6" s="79"/>
      <c r="QSP6" s="79"/>
      <c r="QSQ6" s="79"/>
      <c r="QSR6" s="79"/>
      <c r="QSS6" s="79"/>
      <c r="QST6" s="79"/>
      <c r="QSU6" s="79"/>
      <c r="QSV6" s="79"/>
      <c r="QSW6" s="79"/>
      <c r="QSX6" s="79"/>
      <c r="QSY6" s="79"/>
      <c r="QSZ6" s="79"/>
      <c r="QTA6" s="79"/>
      <c r="QTB6" s="79"/>
      <c r="QTC6" s="79"/>
      <c r="QTD6" s="79"/>
      <c r="QTE6" s="79"/>
      <c r="QTF6" s="79"/>
      <c r="QTG6" s="79"/>
      <c r="QTH6" s="79"/>
      <c r="QTI6" s="79"/>
      <c r="QTJ6" s="79"/>
      <c r="QTK6" s="79"/>
      <c r="QTL6" s="79"/>
      <c r="QTM6" s="79"/>
      <c r="QTN6" s="79"/>
      <c r="QTO6" s="79"/>
      <c r="QTP6" s="79"/>
      <c r="QTQ6" s="79"/>
      <c r="QTR6" s="79"/>
      <c r="QTS6" s="79"/>
      <c r="QTT6" s="79"/>
      <c r="QTU6" s="79"/>
      <c r="QTV6" s="79"/>
      <c r="QTW6" s="79"/>
      <c r="QTX6" s="79"/>
      <c r="QTY6" s="79"/>
      <c r="QTZ6" s="79"/>
      <c r="QUA6" s="79"/>
      <c r="QUB6" s="79"/>
      <c r="QUC6" s="79"/>
      <c r="QUD6" s="79"/>
      <c r="QUE6" s="79"/>
      <c r="QUF6" s="79"/>
      <c r="QUG6" s="79"/>
      <c r="QUH6" s="79"/>
      <c r="QUI6" s="79"/>
      <c r="QUJ6" s="79"/>
      <c r="QUK6" s="79"/>
      <c r="QUL6" s="79"/>
      <c r="QUM6" s="79"/>
      <c r="QUN6" s="79"/>
      <c r="QUO6" s="79"/>
      <c r="QUP6" s="79"/>
      <c r="QUQ6" s="79"/>
      <c r="QUR6" s="79"/>
      <c r="QUS6" s="79"/>
      <c r="QUT6" s="79"/>
      <c r="QUU6" s="79"/>
      <c r="QUV6" s="79"/>
      <c r="QUW6" s="79"/>
      <c r="QUX6" s="79"/>
      <c r="QUY6" s="79"/>
      <c r="QUZ6" s="79"/>
      <c r="QVA6" s="79"/>
      <c r="QVB6" s="79"/>
      <c r="QVC6" s="79"/>
      <c r="QVD6" s="79"/>
      <c r="QVE6" s="79"/>
      <c r="QVF6" s="79"/>
      <c r="QVG6" s="79"/>
      <c r="QVH6" s="79"/>
      <c r="QVI6" s="79"/>
      <c r="QVJ6" s="79"/>
      <c r="QVK6" s="79"/>
      <c r="QVL6" s="79"/>
      <c r="QVM6" s="79"/>
      <c r="QVN6" s="79"/>
      <c r="QVO6" s="79"/>
      <c r="QVP6" s="79"/>
      <c r="QVQ6" s="79"/>
      <c r="QVR6" s="79"/>
      <c r="QVS6" s="79"/>
      <c r="QVT6" s="79"/>
      <c r="QVU6" s="79"/>
      <c r="QVV6" s="79"/>
      <c r="QVW6" s="79"/>
      <c r="QVX6" s="79"/>
      <c r="QVY6" s="79"/>
      <c r="QVZ6" s="79"/>
      <c r="QWA6" s="79"/>
      <c r="QWB6" s="79"/>
      <c r="QWC6" s="79"/>
      <c r="QWD6" s="79"/>
      <c r="QWE6" s="79"/>
      <c r="QWF6" s="79"/>
      <c r="QWG6" s="79"/>
      <c r="QWH6" s="79"/>
      <c r="QWI6" s="79"/>
      <c r="QWJ6" s="79"/>
      <c r="QWK6" s="79"/>
      <c r="QWL6" s="79"/>
      <c r="QWM6" s="79"/>
      <c r="QWN6" s="79"/>
      <c r="QWO6" s="79"/>
      <c r="QWP6" s="79"/>
      <c r="QWQ6" s="79"/>
      <c r="QWR6" s="79"/>
      <c r="QWS6" s="79"/>
      <c r="QWT6" s="79"/>
      <c r="QWU6" s="79"/>
      <c r="QWV6" s="79"/>
      <c r="QWW6" s="79"/>
      <c r="QWX6" s="79"/>
      <c r="QWY6" s="79"/>
      <c r="QWZ6" s="79"/>
      <c r="QXA6" s="79"/>
      <c r="QXB6" s="79"/>
      <c r="QXC6" s="79"/>
      <c r="QXD6" s="79"/>
      <c r="QXE6" s="79"/>
      <c r="QXF6" s="79"/>
      <c r="QXG6" s="79"/>
      <c r="QXH6" s="79"/>
      <c r="QXI6" s="79"/>
      <c r="QXJ6" s="79"/>
      <c r="QXK6" s="79"/>
      <c r="QXL6" s="79"/>
      <c r="QXM6" s="79"/>
      <c r="QXN6" s="79"/>
      <c r="QXO6" s="79"/>
      <c r="QXP6" s="79"/>
      <c r="QXQ6" s="79"/>
      <c r="QXR6" s="79"/>
      <c r="QXS6" s="79"/>
      <c r="QXT6" s="79"/>
      <c r="QXU6" s="79"/>
      <c r="QXV6" s="79"/>
      <c r="QXW6" s="79"/>
      <c r="QXX6" s="79"/>
      <c r="QXY6" s="79"/>
      <c r="QXZ6" s="79"/>
      <c r="QYA6" s="79"/>
      <c r="QYB6" s="79"/>
      <c r="QYC6" s="79"/>
      <c r="QYD6" s="79"/>
      <c r="QYE6" s="79"/>
      <c r="QYF6" s="79"/>
      <c r="QYG6" s="79"/>
      <c r="QYH6" s="79"/>
      <c r="QYI6" s="79"/>
      <c r="QYJ6" s="79"/>
      <c r="QYK6" s="79"/>
      <c r="QYL6" s="79"/>
      <c r="QYM6" s="79"/>
      <c r="QYN6" s="79"/>
      <c r="QYO6" s="79"/>
      <c r="QYP6" s="79"/>
      <c r="QYQ6" s="79"/>
      <c r="QYR6" s="79"/>
      <c r="QYS6" s="79"/>
      <c r="QYT6" s="79"/>
      <c r="QYU6" s="79"/>
      <c r="QYV6" s="79"/>
      <c r="QYW6" s="79"/>
      <c r="QYX6" s="79"/>
      <c r="QYY6" s="79"/>
      <c r="QYZ6" s="79"/>
      <c r="QZA6" s="79"/>
      <c r="QZB6" s="79"/>
      <c r="QZC6" s="79"/>
      <c r="QZD6" s="79"/>
      <c r="QZE6" s="79"/>
      <c r="QZF6" s="79"/>
      <c r="QZG6" s="79"/>
      <c r="QZH6" s="79"/>
      <c r="QZI6" s="79"/>
      <c r="QZJ6" s="79"/>
      <c r="QZK6" s="79"/>
      <c r="QZL6" s="79"/>
      <c r="QZM6" s="79"/>
      <c r="QZN6" s="79"/>
      <c r="QZO6" s="79"/>
      <c r="QZP6" s="79"/>
      <c r="QZQ6" s="79"/>
      <c r="QZR6" s="79"/>
      <c r="QZS6" s="79"/>
      <c r="QZT6" s="79"/>
      <c r="QZU6" s="79"/>
      <c r="QZV6" s="79"/>
      <c r="QZW6" s="79"/>
      <c r="QZX6" s="79"/>
      <c r="QZY6" s="79"/>
      <c r="QZZ6" s="79"/>
      <c r="RAA6" s="79"/>
      <c r="RAB6" s="79"/>
      <c r="RAC6" s="79"/>
      <c r="RAD6" s="79"/>
      <c r="RAE6" s="79"/>
      <c r="RAF6" s="79"/>
      <c r="RAG6" s="79"/>
      <c r="RAH6" s="79"/>
      <c r="RAI6" s="79"/>
      <c r="RAJ6" s="79"/>
      <c r="RAK6" s="79"/>
      <c r="RAL6" s="79"/>
      <c r="RAM6" s="79"/>
      <c r="RAN6" s="79"/>
      <c r="RAO6" s="79"/>
      <c r="RAP6" s="79"/>
      <c r="RAQ6" s="79"/>
      <c r="RAR6" s="79"/>
      <c r="RAS6" s="79"/>
      <c r="RAT6" s="79"/>
      <c r="RAU6" s="79"/>
      <c r="RAV6" s="79"/>
      <c r="RAW6" s="79"/>
      <c r="RAX6" s="79"/>
      <c r="RAY6" s="79"/>
      <c r="RAZ6" s="79"/>
      <c r="RBA6" s="79"/>
      <c r="RBB6" s="79"/>
      <c r="RBC6" s="79"/>
      <c r="RBD6" s="79"/>
      <c r="RBE6" s="79"/>
      <c r="RBF6" s="79"/>
      <c r="RBG6" s="79"/>
      <c r="RBH6" s="79"/>
      <c r="RBI6" s="79"/>
      <c r="RBJ6" s="79"/>
      <c r="RBK6" s="79"/>
      <c r="RBL6" s="79"/>
      <c r="RBM6" s="79"/>
      <c r="RBN6" s="79"/>
      <c r="RBO6" s="79"/>
      <c r="RBP6" s="79"/>
      <c r="RBQ6" s="79"/>
      <c r="RBR6" s="79"/>
      <c r="RBS6" s="79"/>
      <c r="RBT6" s="79"/>
      <c r="RBU6" s="79"/>
      <c r="RBV6" s="79"/>
      <c r="RBW6" s="79"/>
      <c r="RBX6" s="79"/>
      <c r="RBY6" s="79"/>
      <c r="RBZ6" s="79"/>
      <c r="RCA6" s="79"/>
      <c r="RCB6" s="79"/>
      <c r="RCC6" s="79"/>
      <c r="RCD6" s="79"/>
      <c r="RCE6" s="79"/>
      <c r="RCF6" s="79"/>
      <c r="RCG6" s="79"/>
      <c r="RCH6" s="79"/>
      <c r="RCI6" s="79"/>
      <c r="RCJ6" s="79"/>
      <c r="RCK6" s="79"/>
      <c r="RCL6" s="79"/>
      <c r="RCM6" s="79"/>
      <c r="RCN6" s="79"/>
      <c r="RCO6" s="79"/>
      <c r="RCP6" s="79"/>
      <c r="RCQ6" s="79"/>
      <c r="RCR6" s="79"/>
      <c r="RCS6" s="79"/>
      <c r="RCT6" s="79"/>
      <c r="RCU6" s="79"/>
      <c r="RCV6" s="79"/>
      <c r="RCW6" s="79"/>
      <c r="RCX6" s="79"/>
      <c r="RCY6" s="79"/>
      <c r="RCZ6" s="79"/>
      <c r="RDA6" s="79"/>
      <c r="RDB6" s="79"/>
      <c r="RDC6" s="79"/>
      <c r="RDD6" s="79"/>
      <c r="RDE6" s="79"/>
      <c r="RDF6" s="79"/>
      <c r="RDG6" s="79"/>
      <c r="RDH6" s="79"/>
      <c r="RDI6" s="79"/>
      <c r="RDJ6" s="79"/>
      <c r="RDK6" s="79"/>
      <c r="RDL6" s="79"/>
      <c r="RDM6" s="79"/>
      <c r="RDN6" s="79"/>
      <c r="RDO6" s="79"/>
      <c r="RDP6" s="79"/>
      <c r="RDQ6" s="79"/>
      <c r="RDR6" s="79"/>
      <c r="RDS6" s="79"/>
      <c r="RDT6" s="79"/>
      <c r="RDU6" s="79"/>
      <c r="RDV6" s="79"/>
      <c r="RDW6" s="79"/>
      <c r="RDX6" s="79"/>
      <c r="RDY6" s="79"/>
      <c r="RDZ6" s="79"/>
      <c r="REA6" s="79"/>
      <c r="REB6" s="79"/>
      <c r="REC6" s="79"/>
      <c r="RED6" s="79"/>
      <c r="REE6" s="79"/>
      <c r="REF6" s="79"/>
      <c r="REG6" s="79"/>
      <c r="REH6" s="79"/>
      <c r="REI6" s="79"/>
      <c r="REJ6" s="79"/>
      <c r="REK6" s="79"/>
      <c r="REL6" s="79"/>
      <c r="REM6" s="79"/>
      <c r="REN6" s="79"/>
      <c r="REO6" s="79"/>
      <c r="REP6" s="79"/>
      <c r="REQ6" s="79"/>
      <c r="RER6" s="79"/>
      <c r="RES6" s="79"/>
      <c r="RET6" s="79"/>
      <c r="REU6" s="79"/>
      <c r="REV6" s="79"/>
      <c r="REW6" s="79"/>
      <c r="REX6" s="79"/>
      <c r="REY6" s="79"/>
      <c r="REZ6" s="79"/>
      <c r="RFA6" s="79"/>
      <c r="RFB6" s="79"/>
      <c r="RFC6" s="79"/>
      <c r="RFD6" s="79"/>
      <c r="RFE6" s="79"/>
      <c r="RFF6" s="79"/>
      <c r="RFG6" s="79"/>
      <c r="RFH6" s="79"/>
      <c r="RFI6" s="79"/>
      <c r="RFJ6" s="79"/>
      <c r="RFK6" s="79"/>
      <c r="RFL6" s="79"/>
      <c r="RFM6" s="79"/>
      <c r="RFN6" s="79"/>
      <c r="RFO6" s="79"/>
      <c r="RFP6" s="79"/>
      <c r="RFQ6" s="79"/>
      <c r="RFR6" s="79"/>
      <c r="RFS6" s="79"/>
      <c r="RFT6" s="79"/>
      <c r="RFU6" s="79"/>
      <c r="RFV6" s="79"/>
      <c r="RFW6" s="79"/>
      <c r="RFX6" s="79"/>
      <c r="RFY6" s="79"/>
      <c r="RFZ6" s="79"/>
      <c r="RGA6" s="79"/>
      <c r="RGB6" s="79"/>
      <c r="RGC6" s="79"/>
      <c r="RGD6" s="79"/>
      <c r="RGE6" s="79"/>
      <c r="RGF6" s="79"/>
      <c r="RGG6" s="79"/>
      <c r="RGH6" s="79"/>
      <c r="RGI6" s="79"/>
      <c r="RGJ6" s="79"/>
      <c r="RGK6" s="79"/>
      <c r="RGL6" s="79"/>
      <c r="RGM6" s="79"/>
      <c r="RGN6" s="79"/>
      <c r="RGO6" s="79"/>
      <c r="RGP6" s="79"/>
      <c r="RGQ6" s="79"/>
      <c r="RGR6" s="79"/>
      <c r="RGS6" s="79"/>
      <c r="RGT6" s="79"/>
      <c r="RGU6" s="79"/>
      <c r="RGV6" s="79"/>
      <c r="RGW6" s="79"/>
      <c r="RGX6" s="79"/>
      <c r="RGY6" s="79"/>
      <c r="RGZ6" s="79"/>
      <c r="RHA6" s="79"/>
      <c r="RHB6" s="79"/>
      <c r="RHC6" s="79"/>
      <c r="RHD6" s="79"/>
      <c r="RHE6" s="79"/>
      <c r="RHF6" s="79"/>
      <c r="RHG6" s="79"/>
      <c r="RHH6" s="79"/>
      <c r="RHI6" s="79"/>
      <c r="RHJ6" s="79"/>
      <c r="RHK6" s="79"/>
      <c r="RHL6" s="79"/>
      <c r="RHM6" s="79"/>
      <c r="RHN6" s="79"/>
      <c r="RHO6" s="79"/>
      <c r="RHP6" s="79"/>
      <c r="RHQ6" s="79"/>
      <c r="RHR6" s="79"/>
      <c r="RHS6" s="79"/>
      <c r="RHT6" s="79"/>
      <c r="RHU6" s="79"/>
      <c r="RHV6" s="79"/>
      <c r="RHW6" s="79"/>
      <c r="RHX6" s="79"/>
      <c r="RHY6" s="79"/>
      <c r="RHZ6" s="79"/>
      <c r="RIA6" s="79"/>
      <c r="RIB6" s="79"/>
      <c r="RIC6" s="79"/>
      <c r="RID6" s="79"/>
      <c r="RIE6" s="79"/>
      <c r="RIF6" s="79"/>
      <c r="RIG6" s="79"/>
      <c r="RIH6" s="79"/>
      <c r="RII6" s="79"/>
      <c r="RIJ6" s="79"/>
      <c r="RIK6" s="79"/>
      <c r="RIL6" s="79"/>
      <c r="RIM6" s="79"/>
      <c r="RIN6" s="79"/>
      <c r="RIO6" s="79"/>
      <c r="RIP6" s="79"/>
      <c r="RIQ6" s="79"/>
      <c r="RIR6" s="79"/>
      <c r="RIS6" s="79"/>
      <c r="RIT6" s="79"/>
      <c r="RIU6" s="79"/>
      <c r="RIV6" s="79"/>
      <c r="RIW6" s="79"/>
      <c r="RIX6" s="79"/>
      <c r="RIY6" s="79"/>
      <c r="RIZ6" s="79"/>
      <c r="RJA6" s="79"/>
      <c r="RJB6" s="79"/>
      <c r="RJC6" s="79"/>
      <c r="RJD6" s="79"/>
      <c r="RJE6" s="79"/>
      <c r="RJF6" s="79"/>
      <c r="RJG6" s="79"/>
      <c r="RJH6" s="79"/>
      <c r="RJI6" s="79"/>
      <c r="RJJ6" s="79"/>
      <c r="RJK6" s="79"/>
      <c r="RJL6" s="79"/>
      <c r="RJM6" s="79"/>
      <c r="RJN6" s="79"/>
      <c r="RJO6" s="79"/>
      <c r="RJP6" s="79"/>
      <c r="RJQ6" s="79"/>
      <c r="RJR6" s="79"/>
      <c r="RJS6" s="79"/>
      <c r="RJT6" s="79"/>
      <c r="RJU6" s="79"/>
      <c r="RJV6" s="79"/>
      <c r="RJW6" s="79"/>
      <c r="RJX6" s="79"/>
      <c r="RJY6" s="79"/>
      <c r="RJZ6" s="79"/>
      <c r="RKA6" s="79"/>
      <c r="RKB6" s="79"/>
      <c r="RKC6" s="79"/>
      <c r="RKD6" s="79"/>
      <c r="RKE6" s="79"/>
      <c r="RKF6" s="79"/>
      <c r="RKG6" s="79"/>
      <c r="RKH6" s="79"/>
      <c r="RKI6" s="79"/>
      <c r="RKJ6" s="79"/>
      <c r="RKK6" s="79"/>
      <c r="RKL6" s="79"/>
      <c r="RKM6" s="79"/>
      <c r="RKN6" s="79"/>
      <c r="RKO6" s="79"/>
      <c r="RKP6" s="79"/>
      <c r="RKQ6" s="79"/>
      <c r="RKR6" s="79"/>
      <c r="RKS6" s="79"/>
      <c r="RKT6" s="79"/>
      <c r="RKU6" s="79"/>
      <c r="RKV6" s="79"/>
      <c r="RKW6" s="79"/>
      <c r="RKX6" s="79"/>
      <c r="RKY6" s="79"/>
      <c r="RKZ6" s="79"/>
      <c r="RLA6" s="79"/>
      <c r="RLB6" s="79"/>
      <c r="RLC6" s="79"/>
      <c r="RLD6" s="79"/>
      <c r="RLE6" s="79"/>
      <c r="RLF6" s="79"/>
      <c r="RLG6" s="79"/>
      <c r="RLH6" s="79"/>
      <c r="RLI6" s="79"/>
      <c r="RLJ6" s="79"/>
      <c r="RLK6" s="79"/>
      <c r="RLL6" s="79"/>
      <c r="RLM6" s="79"/>
      <c r="RLN6" s="79"/>
      <c r="RLO6" s="79"/>
      <c r="RLP6" s="79"/>
      <c r="RLQ6" s="79"/>
      <c r="RLR6" s="79"/>
      <c r="RLS6" s="79"/>
      <c r="RLT6" s="79"/>
      <c r="RLU6" s="79"/>
      <c r="RLV6" s="79"/>
      <c r="RLW6" s="79"/>
      <c r="RLX6" s="79"/>
      <c r="RLY6" s="79"/>
      <c r="RLZ6" s="79"/>
      <c r="RMA6" s="79"/>
      <c r="RMB6" s="79"/>
      <c r="RMC6" s="79"/>
      <c r="RMD6" s="79"/>
      <c r="RME6" s="79"/>
      <c r="RMF6" s="79"/>
      <c r="RMG6" s="79"/>
      <c r="RMH6" s="79"/>
      <c r="RMI6" s="79"/>
      <c r="RMJ6" s="79"/>
      <c r="RMK6" s="79"/>
      <c r="RML6" s="79"/>
      <c r="RMM6" s="79"/>
      <c r="RMN6" s="79"/>
      <c r="RMO6" s="79"/>
      <c r="RMP6" s="79"/>
      <c r="RMQ6" s="79"/>
      <c r="RMR6" s="79"/>
      <c r="RMS6" s="79"/>
      <c r="RMT6" s="79"/>
      <c r="RMU6" s="79"/>
      <c r="RMV6" s="79"/>
      <c r="RMW6" s="79"/>
      <c r="RMX6" s="79"/>
      <c r="RMY6" s="79"/>
      <c r="RMZ6" s="79"/>
      <c r="RNA6" s="79"/>
      <c r="RNB6" s="79"/>
      <c r="RNC6" s="79"/>
      <c r="RND6" s="79"/>
      <c r="RNE6" s="79"/>
      <c r="RNF6" s="79"/>
      <c r="RNG6" s="79"/>
      <c r="RNH6" s="79"/>
      <c r="RNI6" s="79"/>
      <c r="RNJ6" s="79"/>
      <c r="RNK6" s="79"/>
      <c r="RNL6" s="79"/>
      <c r="RNM6" s="79"/>
      <c r="RNN6" s="79"/>
      <c r="RNO6" s="79"/>
      <c r="RNP6" s="79"/>
      <c r="RNQ6" s="79"/>
      <c r="RNR6" s="79"/>
      <c r="RNS6" s="79"/>
      <c r="RNT6" s="79"/>
      <c r="RNU6" s="79"/>
      <c r="RNV6" s="79"/>
      <c r="RNW6" s="79"/>
      <c r="RNX6" s="79"/>
      <c r="RNY6" s="79"/>
      <c r="RNZ6" s="79"/>
      <c r="ROA6" s="79"/>
      <c r="ROB6" s="79"/>
      <c r="ROC6" s="79"/>
      <c r="ROD6" s="79"/>
      <c r="ROE6" s="79"/>
      <c r="ROF6" s="79"/>
      <c r="ROG6" s="79"/>
      <c r="ROH6" s="79"/>
      <c r="ROI6" s="79"/>
      <c r="ROJ6" s="79"/>
      <c r="ROK6" s="79"/>
      <c r="ROL6" s="79"/>
      <c r="ROM6" s="79"/>
      <c r="RON6" s="79"/>
      <c r="ROO6" s="79"/>
      <c r="ROP6" s="79"/>
      <c r="ROQ6" s="79"/>
      <c r="ROR6" s="79"/>
      <c r="ROS6" s="79"/>
      <c r="ROT6" s="79"/>
      <c r="ROU6" s="79"/>
      <c r="ROV6" s="79"/>
      <c r="ROW6" s="79"/>
      <c r="ROX6" s="79"/>
      <c r="ROY6" s="79"/>
      <c r="ROZ6" s="79"/>
      <c r="RPA6" s="79"/>
      <c r="RPB6" s="79"/>
      <c r="RPC6" s="79"/>
      <c r="RPD6" s="79"/>
      <c r="RPE6" s="79"/>
      <c r="RPF6" s="79"/>
      <c r="RPG6" s="79"/>
      <c r="RPH6" s="79"/>
      <c r="RPI6" s="79"/>
      <c r="RPJ6" s="79"/>
      <c r="RPK6" s="79"/>
      <c r="RPL6" s="79"/>
      <c r="RPM6" s="79"/>
      <c r="RPN6" s="79"/>
      <c r="RPO6" s="79"/>
      <c r="RPP6" s="79"/>
      <c r="RPQ6" s="79"/>
      <c r="RPR6" s="79"/>
      <c r="RPS6" s="79"/>
      <c r="RPT6" s="79"/>
      <c r="RPU6" s="79"/>
      <c r="RPV6" s="79"/>
      <c r="RPW6" s="79"/>
      <c r="RPX6" s="79"/>
      <c r="RPY6" s="79"/>
      <c r="RPZ6" s="79"/>
      <c r="RQA6" s="79"/>
      <c r="RQB6" s="79"/>
      <c r="RQC6" s="79"/>
      <c r="RQD6" s="79"/>
      <c r="RQE6" s="79"/>
      <c r="RQF6" s="79"/>
      <c r="RQG6" s="79"/>
      <c r="RQH6" s="79"/>
      <c r="RQI6" s="79"/>
      <c r="RQJ6" s="79"/>
      <c r="RQK6" s="79"/>
      <c r="RQL6" s="79"/>
      <c r="RQM6" s="79"/>
      <c r="RQN6" s="79"/>
      <c r="RQO6" s="79"/>
      <c r="RQP6" s="79"/>
      <c r="RQQ6" s="79"/>
      <c r="RQR6" s="79"/>
      <c r="RQS6" s="79"/>
      <c r="RQT6" s="79"/>
      <c r="RQU6" s="79"/>
      <c r="RQV6" s="79"/>
      <c r="RQW6" s="79"/>
      <c r="RQX6" s="79"/>
      <c r="RQY6" s="79"/>
      <c r="RQZ6" s="79"/>
      <c r="RRA6" s="79"/>
      <c r="RRB6" s="79"/>
      <c r="RRC6" s="79"/>
      <c r="RRD6" s="79"/>
      <c r="RRE6" s="79"/>
      <c r="RRF6" s="79"/>
      <c r="RRG6" s="79"/>
      <c r="RRH6" s="79"/>
      <c r="RRI6" s="79"/>
      <c r="RRJ6" s="79"/>
      <c r="RRK6" s="79"/>
      <c r="RRL6" s="79"/>
      <c r="RRM6" s="79"/>
      <c r="RRN6" s="79"/>
      <c r="RRO6" s="79"/>
      <c r="RRP6" s="79"/>
      <c r="RRQ6" s="79"/>
      <c r="RRR6" s="79"/>
      <c r="RRS6" s="79"/>
      <c r="RRT6" s="79"/>
      <c r="RRU6" s="79"/>
      <c r="RRV6" s="79"/>
      <c r="RRW6" s="79"/>
      <c r="RRX6" s="79"/>
      <c r="RRY6" s="79"/>
      <c r="RRZ6" s="79"/>
      <c r="RSA6" s="79"/>
      <c r="RSB6" s="79"/>
      <c r="RSC6" s="79"/>
      <c r="RSD6" s="79"/>
      <c r="RSE6" s="79"/>
      <c r="RSF6" s="79"/>
      <c r="RSG6" s="79"/>
      <c r="RSH6" s="79"/>
      <c r="RSI6" s="79"/>
      <c r="RSJ6" s="79"/>
      <c r="RSK6" s="79"/>
      <c r="RSL6" s="79"/>
      <c r="RSM6" s="79"/>
      <c r="RSN6" s="79"/>
      <c r="RSO6" s="79"/>
      <c r="RSP6" s="79"/>
      <c r="RSQ6" s="79"/>
      <c r="RSR6" s="79"/>
      <c r="RSS6" s="79"/>
      <c r="RST6" s="79"/>
      <c r="RSU6" s="79"/>
      <c r="RSV6" s="79"/>
      <c r="RSW6" s="79"/>
      <c r="RSX6" s="79"/>
      <c r="RSY6" s="79"/>
      <c r="RSZ6" s="79"/>
      <c r="RTA6" s="79"/>
      <c r="RTB6" s="79"/>
      <c r="RTC6" s="79"/>
      <c r="RTD6" s="79"/>
      <c r="RTE6" s="79"/>
      <c r="RTF6" s="79"/>
      <c r="RTG6" s="79"/>
      <c r="RTH6" s="79"/>
      <c r="RTI6" s="79"/>
      <c r="RTJ6" s="79"/>
      <c r="RTK6" s="79"/>
      <c r="RTL6" s="79"/>
      <c r="RTM6" s="79"/>
      <c r="RTN6" s="79"/>
      <c r="RTO6" s="79"/>
      <c r="RTP6" s="79"/>
      <c r="RTQ6" s="79"/>
      <c r="RTR6" s="79"/>
      <c r="RTS6" s="79"/>
      <c r="RTT6" s="79"/>
      <c r="RTU6" s="79"/>
      <c r="RTV6" s="79"/>
      <c r="RTW6" s="79"/>
      <c r="RTX6" s="79"/>
      <c r="RTY6" s="79"/>
      <c r="RTZ6" s="79"/>
      <c r="RUA6" s="79"/>
      <c r="RUB6" s="79"/>
      <c r="RUC6" s="79"/>
      <c r="RUD6" s="79"/>
      <c r="RUE6" s="79"/>
      <c r="RUF6" s="79"/>
      <c r="RUG6" s="79"/>
      <c r="RUH6" s="79"/>
      <c r="RUI6" s="79"/>
      <c r="RUJ6" s="79"/>
      <c r="RUK6" s="79"/>
      <c r="RUL6" s="79"/>
      <c r="RUM6" s="79"/>
      <c r="RUN6" s="79"/>
      <c r="RUO6" s="79"/>
      <c r="RUP6" s="79"/>
      <c r="RUQ6" s="79"/>
      <c r="RUR6" s="79"/>
      <c r="RUS6" s="79"/>
      <c r="RUT6" s="79"/>
      <c r="RUU6" s="79"/>
      <c r="RUV6" s="79"/>
      <c r="RUW6" s="79"/>
      <c r="RUX6" s="79"/>
      <c r="RUY6" s="79"/>
      <c r="RUZ6" s="79"/>
      <c r="RVA6" s="79"/>
      <c r="RVB6" s="79"/>
      <c r="RVC6" s="79"/>
      <c r="RVD6" s="79"/>
      <c r="RVE6" s="79"/>
      <c r="RVF6" s="79"/>
      <c r="RVG6" s="79"/>
      <c r="RVH6" s="79"/>
      <c r="RVI6" s="79"/>
      <c r="RVJ6" s="79"/>
      <c r="RVK6" s="79"/>
      <c r="RVL6" s="79"/>
      <c r="RVM6" s="79"/>
      <c r="RVN6" s="79"/>
      <c r="RVO6" s="79"/>
      <c r="RVP6" s="79"/>
      <c r="RVQ6" s="79"/>
      <c r="RVR6" s="79"/>
      <c r="RVS6" s="79"/>
      <c r="RVT6" s="79"/>
      <c r="RVU6" s="79"/>
      <c r="RVV6" s="79"/>
      <c r="RVW6" s="79"/>
      <c r="RVX6" s="79"/>
      <c r="RVY6" s="79"/>
      <c r="RVZ6" s="79"/>
      <c r="RWA6" s="79"/>
      <c r="RWB6" s="79"/>
      <c r="RWC6" s="79"/>
      <c r="RWD6" s="79"/>
      <c r="RWE6" s="79"/>
      <c r="RWF6" s="79"/>
      <c r="RWG6" s="79"/>
      <c r="RWH6" s="79"/>
      <c r="RWI6" s="79"/>
      <c r="RWJ6" s="79"/>
      <c r="RWK6" s="79"/>
      <c r="RWL6" s="79"/>
      <c r="RWM6" s="79"/>
      <c r="RWN6" s="79"/>
      <c r="RWO6" s="79"/>
      <c r="RWP6" s="79"/>
      <c r="RWQ6" s="79"/>
      <c r="RWR6" s="79"/>
      <c r="RWS6" s="79"/>
      <c r="RWT6" s="79"/>
      <c r="RWU6" s="79"/>
      <c r="RWV6" s="79"/>
      <c r="RWW6" s="79"/>
      <c r="RWX6" s="79"/>
      <c r="RWY6" s="79"/>
      <c r="RWZ6" s="79"/>
      <c r="RXA6" s="79"/>
      <c r="RXB6" s="79"/>
      <c r="RXC6" s="79"/>
      <c r="RXD6" s="79"/>
      <c r="RXE6" s="79"/>
      <c r="RXF6" s="79"/>
      <c r="RXG6" s="79"/>
      <c r="RXH6" s="79"/>
      <c r="RXI6" s="79"/>
      <c r="RXJ6" s="79"/>
      <c r="RXK6" s="79"/>
      <c r="RXL6" s="79"/>
      <c r="RXM6" s="79"/>
      <c r="RXN6" s="79"/>
      <c r="RXO6" s="79"/>
      <c r="RXP6" s="79"/>
      <c r="RXQ6" s="79"/>
      <c r="RXR6" s="79"/>
      <c r="RXS6" s="79"/>
      <c r="RXT6" s="79"/>
      <c r="RXU6" s="79"/>
      <c r="RXV6" s="79"/>
      <c r="RXW6" s="79"/>
      <c r="RXX6" s="79"/>
      <c r="RXY6" s="79"/>
      <c r="RXZ6" s="79"/>
      <c r="RYA6" s="79"/>
      <c r="RYB6" s="79"/>
      <c r="RYC6" s="79"/>
      <c r="RYD6" s="79"/>
      <c r="RYE6" s="79"/>
      <c r="RYF6" s="79"/>
      <c r="RYG6" s="79"/>
      <c r="RYH6" s="79"/>
      <c r="RYI6" s="79"/>
      <c r="RYJ6" s="79"/>
      <c r="RYK6" s="79"/>
      <c r="RYL6" s="79"/>
      <c r="RYM6" s="79"/>
      <c r="RYN6" s="79"/>
      <c r="RYO6" s="79"/>
      <c r="RYP6" s="79"/>
      <c r="RYQ6" s="79"/>
      <c r="RYR6" s="79"/>
      <c r="RYS6" s="79"/>
      <c r="RYT6" s="79"/>
      <c r="RYU6" s="79"/>
      <c r="RYV6" s="79"/>
      <c r="RYW6" s="79"/>
      <c r="RYX6" s="79"/>
      <c r="RYY6" s="79"/>
      <c r="RYZ6" s="79"/>
      <c r="RZA6" s="79"/>
      <c r="RZB6" s="79"/>
      <c r="RZC6" s="79"/>
      <c r="RZD6" s="79"/>
      <c r="RZE6" s="79"/>
      <c r="RZF6" s="79"/>
      <c r="RZG6" s="79"/>
      <c r="RZH6" s="79"/>
      <c r="RZI6" s="79"/>
      <c r="RZJ6" s="79"/>
      <c r="RZK6" s="79"/>
      <c r="RZL6" s="79"/>
      <c r="RZM6" s="79"/>
      <c r="RZN6" s="79"/>
      <c r="RZO6" s="79"/>
      <c r="RZP6" s="79"/>
      <c r="RZQ6" s="79"/>
      <c r="RZR6" s="79"/>
      <c r="RZS6" s="79"/>
      <c r="RZT6" s="79"/>
      <c r="RZU6" s="79"/>
      <c r="RZV6" s="79"/>
      <c r="RZW6" s="79"/>
      <c r="RZX6" s="79"/>
      <c r="RZY6" s="79"/>
      <c r="RZZ6" s="79"/>
      <c r="SAA6" s="79"/>
      <c r="SAB6" s="79"/>
      <c r="SAC6" s="79"/>
      <c r="SAD6" s="79"/>
      <c r="SAE6" s="79"/>
      <c r="SAF6" s="79"/>
      <c r="SAG6" s="79"/>
      <c r="SAH6" s="79"/>
      <c r="SAI6" s="79"/>
      <c r="SAJ6" s="79"/>
      <c r="SAK6" s="79"/>
      <c r="SAL6" s="79"/>
      <c r="SAM6" s="79"/>
      <c r="SAN6" s="79"/>
      <c r="SAO6" s="79"/>
      <c r="SAP6" s="79"/>
      <c r="SAQ6" s="79"/>
      <c r="SAR6" s="79"/>
      <c r="SAS6" s="79"/>
      <c r="SAT6" s="79"/>
      <c r="SAU6" s="79"/>
      <c r="SAV6" s="79"/>
      <c r="SAW6" s="79"/>
      <c r="SAX6" s="79"/>
      <c r="SAY6" s="79"/>
      <c r="SAZ6" s="79"/>
      <c r="SBA6" s="79"/>
      <c r="SBB6" s="79"/>
      <c r="SBC6" s="79"/>
      <c r="SBD6" s="79"/>
      <c r="SBE6" s="79"/>
      <c r="SBF6" s="79"/>
      <c r="SBG6" s="79"/>
      <c r="SBH6" s="79"/>
      <c r="SBI6" s="79"/>
      <c r="SBJ6" s="79"/>
      <c r="SBK6" s="79"/>
      <c r="SBL6" s="79"/>
      <c r="SBM6" s="79"/>
      <c r="SBN6" s="79"/>
      <c r="SBO6" s="79"/>
      <c r="SBP6" s="79"/>
      <c r="SBQ6" s="79"/>
      <c r="SBR6" s="79"/>
      <c r="SBS6" s="79"/>
      <c r="SBT6" s="79"/>
      <c r="SBU6" s="79"/>
      <c r="SBV6" s="79"/>
      <c r="SBW6" s="79"/>
      <c r="SBX6" s="79"/>
      <c r="SBY6" s="79"/>
      <c r="SBZ6" s="79"/>
      <c r="SCA6" s="79"/>
      <c r="SCB6" s="79"/>
      <c r="SCC6" s="79"/>
      <c r="SCD6" s="79"/>
      <c r="SCE6" s="79"/>
      <c r="SCF6" s="79"/>
      <c r="SCG6" s="79"/>
      <c r="SCH6" s="79"/>
      <c r="SCI6" s="79"/>
      <c r="SCJ6" s="79"/>
      <c r="SCK6" s="79"/>
      <c r="SCL6" s="79"/>
      <c r="SCM6" s="79"/>
      <c r="SCN6" s="79"/>
      <c r="SCO6" s="79"/>
      <c r="SCP6" s="79"/>
      <c r="SCQ6" s="79"/>
      <c r="SCR6" s="79"/>
      <c r="SCS6" s="79"/>
      <c r="SCT6" s="79"/>
      <c r="SCU6" s="79"/>
      <c r="SCV6" s="79"/>
      <c r="SCW6" s="79"/>
      <c r="SCX6" s="79"/>
      <c r="SCY6" s="79"/>
      <c r="SCZ6" s="79"/>
      <c r="SDA6" s="79"/>
      <c r="SDB6" s="79"/>
      <c r="SDC6" s="79"/>
      <c r="SDD6" s="79"/>
      <c r="SDE6" s="79"/>
      <c r="SDF6" s="79"/>
      <c r="SDG6" s="79"/>
      <c r="SDH6" s="79"/>
      <c r="SDI6" s="79"/>
      <c r="SDJ6" s="79"/>
      <c r="SDK6" s="79"/>
      <c r="SDL6" s="79"/>
      <c r="SDM6" s="79"/>
      <c r="SDN6" s="79"/>
      <c r="SDO6" s="79"/>
      <c r="SDP6" s="79"/>
      <c r="SDQ6" s="79"/>
      <c r="SDR6" s="79"/>
      <c r="SDS6" s="79"/>
      <c r="SDT6" s="79"/>
      <c r="SDU6" s="79"/>
      <c r="SDV6" s="79"/>
      <c r="SDW6" s="79"/>
      <c r="SDX6" s="79"/>
      <c r="SDY6" s="79"/>
      <c r="SDZ6" s="79"/>
      <c r="SEA6" s="79"/>
      <c r="SEB6" s="79"/>
      <c r="SEC6" s="79"/>
      <c r="SED6" s="79"/>
      <c r="SEE6" s="79"/>
      <c r="SEF6" s="79"/>
      <c r="SEG6" s="79"/>
      <c r="SEH6" s="79"/>
      <c r="SEI6" s="79"/>
      <c r="SEJ6" s="79"/>
      <c r="SEK6" s="79"/>
      <c r="SEL6" s="79"/>
      <c r="SEM6" s="79"/>
      <c r="SEN6" s="79"/>
      <c r="SEO6" s="79"/>
      <c r="SEP6" s="79"/>
      <c r="SEQ6" s="79"/>
      <c r="SER6" s="79"/>
      <c r="SES6" s="79"/>
      <c r="SET6" s="79"/>
      <c r="SEU6" s="79"/>
      <c r="SEV6" s="79"/>
      <c r="SEW6" s="79"/>
      <c r="SEX6" s="79"/>
      <c r="SEY6" s="79"/>
      <c r="SEZ6" s="79"/>
      <c r="SFA6" s="79"/>
      <c r="SFB6" s="79"/>
      <c r="SFC6" s="79"/>
      <c r="SFD6" s="79"/>
      <c r="SFE6" s="79"/>
      <c r="SFF6" s="79"/>
      <c r="SFG6" s="79"/>
      <c r="SFH6" s="79"/>
      <c r="SFI6" s="79"/>
      <c r="SFJ6" s="79"/>
      <c r="SFK6" s="79"/>
      <c r="SFL6" s="79"/>
      <c r="SFM6" s="79"/>
      <c r="SFN6" s="79"/>
      <c r="SFO6" s="79"/>
      <c r="SFP6" s="79"/>
      <c r="SFQ6" s="79"/>
      <c r="SFR6" s="79"/>
      <c r="SFS6" s="79"/>
      <c r="SFT6" s="79"/>
      <c r="SFU6" s="79"/>
      <c r="SFV6" s="79"/>
      <c r="SFW6" s="79"/>
      <c r="SFX6" s="79"/>
      <c r="SFY6" s="79"/>
      <c r="SFZ6" s="79"/>
      <c r="SGA6" s="79"/>
      <c r="SGB6" s="79"/>
      <c r="SGC6" s="79"/>
      <c r="SGD6" s="79"/>
      <c r="SGE6" s="79"/>
      <c r="SGF6" s="79"/>
      <c r="SGG6" s="79"/>
      <c r="SGH6" s="79"/>
      <c r="SGI6" s="79"/>
      <c r="SGJ6" s="79"/>
      <c r="SGK6" s="79"/>
      <c r="SGL6" s="79"/>
      <c r="SGM6" s="79"/>
      <c r="SGN6" s="79"/>
      <c r="SGO6" s="79"/>
      <c r="SGP6" s="79"/>
      <c r="SGQ6" s="79"/>
      <c r="SGR6" s="79"/>
      <c r="SGS6" s="79"/>
      <c r="SGT6" s="79"/>
      <c r="SGU6" s="79"/>
      <c r="SGV6" s="79"/>
      <c r="SGW6" s="79"/>
      <c r="SGX6" s="79"/>
      <c r="SGY6" s="79"/>
      <c r="SGZ6" s="79"/>
      <c r="SHA6" s="79"/>
      <c r="SHB6" s="79"/>
      <c r="SHC6" s="79"/>
      <c r="SHD6" s="79"/>
      <c r="SHE6" s="79"/>
      <c r="SHF6" s="79"/>
      <c r="SHG6" s="79"/>
      <c r="SHH6" s="79"/>
      <c r="SHI6" s="79"/>
      <c r="SHJ6" s="79"/>
      <c r="SHK6" s="79"/>
      <c r="SHL6" s="79"/>
      <c r="SHM6" s="79"/>
      <c r="SHN6" s="79"/>
      <c r="SHO6" s="79"/>
      <c r="SHP6" s="79"/>
      <c r="SHQ6" s="79"/>
      <c r="SHR6" s="79"/>
      <c r="SHS6" s="79"/>
      <c r="SHT6" s="79"/>
      <c r="SHU6" s="79"/>
      <c r="SHV6" s="79"/>
      <c r="SHW6" s="79"/>
      <c r="SHX6" s="79"/>
      <c r="SHY6" s="79"/>
      <c r="SHZ6" s="79"/>
      <c r="SIA6" s="79"/>
      <c r="SIB6" s="79"/>
      <c r="SIC6" s="79"/>
      <c r="SID6" s="79"/>
      <c r="SIE6" s="79"/>
      <c r="SIF6" s="79"/>
      <c r="SIG6" s="79"/>
      <c r="SIH6" s="79"/>
      <c r="SII6" s="79"/>
      <c r="SIJ6" s="79"/>
      <c r="SIK6" s="79"/>
      <c r="SIL6" s="79"/>
      <c r="SIM6" s="79"/>
      <c r="SIN6" s="79"/>
      <c r="SIO6" s="79"/>
      <c r="SIP6" s="79"/>
      <c r="SIQ6" s="79"/>
      <c r="SIR6" s="79"/>
      <c r="SIS6" s="79"/>
      <c r="SIT6" s="79"/>
      <c r="SIU6" s="79"/>
      <c r="SIV6" s="79"/>
      <c r="SIW6" s="79"/>
      <c r="SIX6" s="79"/>
      <c r="SIY6" s="79"/>
      <c r="SIZ6" s="79"/>
      <c r="SJA6" s="79"/>
      <c r="SJB6" s="79"/>
      <c r="SJC6" s="79"/>
      <c r="SJD6" s="79"/>
      <c r="SJE6" s="79"/>
      <c r="SJF6" s="79"/>
      <c r="SJG6" s="79"/>
      <c r="SJH6" s="79"/>
      <c r="SJI6" s="79"/>
      <c r="SJJ6" s="79"/>
      <c r="SJK6" s="79"/>
      <c r="SJL6" s="79"/>
      <c r="SJM6" s="79"/>
      <c r="SJN6" s="79"/>
      <c r="SJO6" s="79"/>
      <c r="SJP6" s="79"/>
      <c r="SJQ6" s="79"/>
      <c r="SJR6" s="79"/>
      <c r="SJS6" s="79"/>
      <c r="SJT6" s="79"/>
      <c r="SJU6" s="79"/>
      <c r="SJV6" s="79"/>
      <c r="SJW6" s="79"/>
      <c r="SJX6" s="79"/>
      <c r="SJY6" s="79"/>
      <c r="SJZ6" s="79"/>
      <c r="SKA6" s="79"/>
      <c r="SKB6" s="79"/>
      <c r="SKC6" s="79"/>
      <c r="SKD6" s="79"/>
      <c r="SKE6" s="79"/>
      <c r="SKF6" s="79"/>
      <c r="SKG6" s="79"/>
      <c r="SKH6" s="79"/>
      <c r="SKI6" s="79"/>
      <c r="SKJ6" s="79"/>
      <c r="SKK6" s="79"/>
      <c r="SKL6" s="79"/>
      <c r="SKM6" s="79"/>
      <c r="SKN6" s="79"/>
      <c r="SKO6" s="79"/>
      <c r="SKP6" s="79"/>
      <c r="SKQ6" s="79"/>
      <c r="SKR6" s="79"/>
      <c r="SKS6" s="79"/>
      <c r="SKT6" s="79"/>
      <c r="SKU6" s="79"/>
      <c r="SKV6" s="79"/>
      <c r="SKW6" s="79"/>
      <c r="SKX6" s="79"/>
      <c r="SKY6" s="79"/>
      <c r="SKZ6" s="79"/>
      <c r="SLA6" s="79"/>
      <c r="SLB6" s="79"/>
      <c r="SLC6" s="79"/>
      <c r="SLD6" s="79"/>
      <c r="SLE6" s="79"/>
      <c r="SLF6" s="79"/>
      <c r="SLG6" s="79"/>
      <c r="SLH6" s="79"/>
      <c r="SLI6" s="79"/>
      <c r="SLJ6" s="79"/>
      <c r="SLK6" s="79"/>
      <c r="SLL6" s="79"/>
      <c r="SLM6" s="79"/>
      <c r="SLN6" s="79"/>
      <c r="SLO6" s="79"/>
      <c r="SLP6" s="79"/>
      <c r="SLQ6" s="79"/>
      <c r="SLR6" s="79"/>
      <c r="SLS6" s="79"/>
      <c r="SLT6" s="79"/>
      <c r="SLU6" s="79"/>
      <c r="SLV6" s="79"/>
      <c r="SLW6" s="79"/>
      <c r="SLX6" s="79"/>
      <c r="SLY6" s="79"/>
      <c r="SLZ6" s="79"/>
      <c r="SMA6" s="79"/>
      <c r="SMB6" s="79"/>
      <c r="SMC6" s="79"/>
      <c r="SMD6" s="79"/>
      <c r="SME6" s="79"/>
      <c r="SMF6" s="79"/>
      <c r="SMG6" s="79"/>
      <c r="SMH6" s="79"/>
      <c r="SMI6" s="79"/>
      <c r="SMJ6" s="79"/>
      <c r="SMK6" s="79"/>
      <c r="SML6" s="79"/>
      <c r="SMM6" s="79"/>
      <c r="SMN6" s="79"/>
      <c r="SMO6" s="79"/>
      <c r="SMP6" s="79"/>
      <c r="SMQ6" s="79"/>
      <c r="SMR6" s="79"/>
      <c r="SMS6" s="79"/>
      <c r="SMT6" s="79"/>
      <c r="SMU6" s="79"/>
      <c r="SMV6" s="79"/>
      <c r="SMW6" s="79"/>
      <c r="SMX6" s="79"/>
      <c r="SMY6" s="79"/>
      <c r="SMZ6" s="79"/>
      <c r="SNA6" s="79"/>
      <c r="SNB6" s="79"/>
      <c r="SNC6" s="79"/>
      <c r="SND6" s="79"/>
      <c r="SNE6" s="79"/>
      <c r="SNF6" s="79"/>
      <c r="SNG6" s="79"/>
      <c r="SNH6" s="79"/>
      <c r="SNI6" s="79"/>
      <c r="SNJ6" s="79"/>
      <c r="SNK6" s="79"/>
      <c r="SNL6" s="79"/>
      <c r="SNM6" s="79"/>
      <c r="SNN6" s="79"/>
      <c r="SNO6" s="79"/>
      <c r="SNP6" s="79"/>
      <c r="SNQ6" s="79"/>
      <c r="SNR6" s="79"/>
      <c r="SNS6" s="79"/>
      <c r="SNT6" s="79"/>
      <c r="SNU6" s="79"/>
      <c r="SNV6" s="79"/>
      <c r="SNW6" s="79"/>
      <c r="SNX6" s="79"/>
      <c r="SNY6" s="79"/>
      <c r="SNZ6" s="79"/>
      <c r="SOA6" s="79"/>
      <c r="SOB6" s="79"/>
      <c r="SOC6" s="79"/>
      <c r="SOD6" s="79"/>
      <c r="SOE6" s="79"/>
      <c r="SOF6" s="79"/>
      <c r="SOG6" s="79"/>
      <c r="SOH6" s="79"/>
      <c r="SOI6" s="79"/>
      <c r="SOJ6" s="79"/>
      <c r="SOK6" s="79"/>
      <c r="SOL6" s="79"/>
      <c r="SOM6" s="79"/>
      <c r="SON6" s="79"/>
      <c r="SOO6" s="79"/>
      <c r="SOP6" s="79"/>
      <c r="SOQ6" s="79"/>
      <c r="SOR6" s="79"/>
      <c r="SOS6" s="79"/>
      <c r="SOT6" s="79"/>
      <c r="SOU6" s="79"/>
      <c r="SOV6" s="79"/>
      <c r="SOW6" s="79"/>
      <c r="SOX6" s="79"/>
      <c r="SOY6" s="79"/>
      <c r="SOZ6" s="79"/>
      <c r="SPA6" s="79"/>
      <c r="SPB6" s="79"/>
      <c r="SPC6" s="79"/>
      <c r="SPD6" s="79"/>
      <c r="SPE6" s="79"/>
      <c r="SPF6" s="79"/>
      <c r="SPG6" s="79"/>
      <c r="SPH6" s="79"/>
      <c r="SPI6" s="79"/>
      <c r="SPJ6" s="79"/>
      <c r="SPK6" s="79"/>
      <c r="SPL6" s="79"/>
      <c r="SPM6" s="79"/>
      <c r="SPN6" s="79"/>
      <c r="SPO6" s="79"/>
      <c r="SPP6" s="79"/>
      <c r="SPQ6" s="79"/>
      <c r="SPR6" s="79"/>
      <c r="SPS6" s="79"/>
      <c r="SPT6" s="79"/>
      <c r="SPU6" s="79"/>
      <c r="SPV6" s="79"/>
      <c r="SPW6" s="79"/>
      <c r="SPX6" s="79"/>
      <c r="SPY6" s="79"/>
      <c r="SPZ6" s="79"/>
      <c r="SQA6" s="79"/>
      <c r="SQB6" s="79"/>
      <c r="SQC6" s="79"/>
      <c r="SQD6" s="79"/>
      <c r="SQE6" s="79"/>
      <c r="SQF6" s="79"/>
      <c r="SQG6" s="79"/>
      <c r="SQH6" s="79"/>
      <c r="SQI6" s="79"/>
      <c r="SQJ6" s="79"/>
      <c r="SQK6" s="79"/>
      <c r="SQL6" s="79"/>
      <c r="SQM6" s="79"/>
      <c r="SQN6" s="79"/>
      <c r="SQO6" s="79"/>
      <c r="SQP6" s="79"/>
      <c r="SQQ6" s="79"/>
      <c r="SQR6" s="79"/>
      <c r="SQS6" s="79"/>
      <c r="SQT6" s="79"/>
      <c r="SQU6" s="79"/>
      <c r="SQV6" s="79"/>
      <c r="SQW6" s="79"/>
      <c r="SQX6" s="79"/>
      <c r="SQY6" s="79"/>
      <c r="SQZ6" s="79"/>
      <c r="SRA6" s="79"/>
      <c r="SRB6" s="79"/>
      <c r="SRC6" s="79"/>
      <c r="SRD6" s="79"/>
      <c r="SRE6" s="79"/>
      <c r="SRF6" s="79"/>
      <c r="SRG6" s="79"/>
      <c r="SRH6" s="79"/>
      <c r="SRI6" s="79"/>
      <c r="SRJ6" s="79"/>
      <c r="SRK6" s="79"/>
      <c r="SRL6" s="79"/>
      <c r="SRM6" s="79"/>
      <c r="SRN6" s="79"/>
      <c r="SRO6" s="79"/>
      <c r="SRP6" s="79"/>
      <c r="SRQ6" s="79"/>
      <c r="SRR6" s="79"/>
      <c r="SRS6" s="79"/>
      <c r="SRT6" s="79"/>
      <c r="SRU6" s="79"/>
      <c r="SRV6" s="79"/>
      <c r="SRW6" s="79"/>
      <c r="SRX6" s="79"/>
      <c r="SRY6" s="79"/>
      <c r="SRZ6" s="79"/>
      <c r="SSA6" s="79"/>
      <c r="SSB6" s="79"/>
      <c r="SSC6" s="79"/>
      <c r="SSD6" s="79"/>
      <c r="SSE6" s="79"/>
      <c r="SSF6" s="79"/>
      <c r="SSG6" s="79"/>
      <c r="SSH6" s="79"/>
      <c r="SSI6" s="79"/>
      <c r="SSJ6" s="79"/>
      <c r="SSK6" s="79"/>
      <c r="SSL6" s="79"/>
      <c r="SSM6" s="79"/>
      <c r="SSN6" s="79"/>
      <c r="SSO6" s="79"/>
      <c r="SSP6" s="79"/>
      <c r="SSQ6" s="79"/>
      <c r="SSR6" s="79"/>
      <c r="SSS6" s="79"/>
      <c r="SST6" s="79"/>
      <c r="SSU6" s="79"/>
      <c r="SSV6" s="79"/>
      <c r="SSW6" s="79"/>
      <c r="SSX6" s="79"/>
      <c r="SSY6" s="79"/>
      <c r="SSZ6" s="79"/>
      <c r="STA6" s="79"/>
      <c r="STB6" s="79"/>
      <c r="STC6" s="79"/>
      <c r="STD6" s="79"/>
      <c r="STE6" s="79"/>
      <c r="STF6" s="79"/>
      <c r="STG6" s="79"/>
      <c r="STH6" s="79"/>
      <c r="STI6" s="79"/>
      <c r="STJ6" s="79"/>
      <c r="STK6" s="79"/>
      <c r="STL6" s="79"/>
      <c r="STM6" s="79"/>
      <c r="STN6" s="79"/>
      <c r="STO6" s="79"/>
      <c r="STP6" s="79"/>
      <c r="STQ6" s="79"/>
      <c r="STR6" s="79"/>
      <c r="STS6" s="79"/>
      <c r="STT6" s="79"/>
      <c r="STU6" s="79"/>
      <c r="STV6" s="79"/>
      <c r="STW6" s="79"/>
      <c r="STX6" s="79"/>
      <c r="STY6" s="79"/>
      <c r="STZ6" s="79"/>
      <c r="SUA6" s="79"/>
      <c r="SUB6" s="79"/>
      <c r="SUC6" s="79"/>
      <c r="SUD6" s="79"/>
      <c r="SUE6" s="79"/>
      <c r="SUF6" s="79"/>
      <c r="SUG6" s="79"/>
      <c r="SUH6" s="79"/>
      <c r="SUI6" s="79"/>
      <c r="SUJ6" s="79"/>
      <c r="SUK6" s="79"/>
      <c r="SUL6" s="79"/>
      <c r="SUM6" s="79"/>
      <c r="SUN6" s="79"/>
      <c r="SUO6" s="79"/>
      <c r="SUP6" s="79"/>
      <c r="SUQ6" s="79"/>
      <c r="SUR6" s="79"/>
      <c r="SUS6" s="79"/>
      <c r="SUT6" s="79"/>
      <c r="SUU6" s="79"/>
      <c r="SUV6" s="79"/>
      <c r="SUW6" s="79"/>
      <c r="SUX6" s="79"/>
      <c r="SUY6" s="79"/>
      <c r="SUZ6" s="79"/>
      <c r="SVA6" s="79"/>
      <c r="SVB6" s="79"/>
      <c r="SVC6" s="79"/>
      <c r="SVD6" s="79"/>
      <c r="SVE6" s="79"/>
      <c r="SVF6" s="79"/>
      <c r="SVG6" s="79"/>
      <c r="SVH6" s="79"/>
      <c r="SVI6" s="79"/>
      <c r="SVJ6" s="79"/>
      <c r="SVK6" s="79"/>
      <c r="SVL6" s="79"/>
      <c r="SVM6" s="79"/>
      <c r="SVN6" s="79"/>
      <c r="SVO6" s="79"/>
      <c r="SVP6" s="79"/>
      <c r="SVQ6" s="79"/>
      <c r="SVR6" s="79"/>
      <c r="SVS6" s="79"/>
      <c r="SVT6" s="79"/>
      <c r="SVU6" s="79"/>
      <c r="SVV6" s="79"/>
      <c r="SVW6" s="79"/>
      <c r="SVX6" s="79"/>
      <c r="SVY6" s="79"/>
      <c r="SVZ6" s="79"/>
      <c r="SWA6" s="79"/>
      <c r="SWB6" s="79"/>
      <c r="SWC6" s="79"/>
      <c r="SWD6" s="79"/>
      <c r="SWE6" s="79"/>
      <c r="SWF6" s="79"/>
      <c r="SWG6" s="79"/>
      <c r="SWH6" s="79"/>
      <c r="SWI6" s="79"/>
      <c r="SWJ6" s="79"/>
      <c r="SWK6" s="79"/>
      <c r="SWL6" s="79"/>
      <c r="SWM6" s="79"/>
      <c r="SWN6" s="79"/>
      <c r="SWO6" s="79"/>
      <c r="SWP6" s="79"/>
      <c r="SWQ6" s="79"/>
      <c r="SWR6" s="79"/>
      <c r="SWS6" s="79"/>
      <c r="SWT6" s="79"/>
      <c r="SWU6" s="79"/>
      <c r="SWV6" s="79"/>
      <c r="SWW6" s="79"/>
      <c r="SWX6" s="79"/>
      <c r="SWY6" s="79"/>
      <c r="SWZ6" s="79"/>
      <c r="SXA6" s="79"/>
      <c r="SXB6" s="79"/>
      <c r="SXC6" s="79"/>
      <c r="SXD6" s="79"/>
      <c r="SXE6" s="79"/>
      <c r="SXF6" s="79"/>
      <c r="SXG6" s="79"/>
      <c r="SXH6" s="79"/>
      <c r="SXI6" s="79"/>
      <c r="SXJ6" s="79"/>
      <c r="SXK6" s="79"/>
      <c r="SXL6" s="79"/>
      <c r="SXM6" s="79"/>
      <c r="SXN6" s="79"/>
      <c r="SXO6" s="79"/>
      <c r="SXP6" s="79"/>
      <c r="SXQ6" s="79"/>
      <c r="SXR6" s="79"/>
      <c r="SXS6" s="79"/>
      <c r="SXT6" s="79"/>
      <c r="SXU6" s="79"/>
      <c r="SXV6" s="79"/>
      <c r="SXW6" s="79"/>
      <c r="SXX6" s="79"/>
      <c r="SXY6" s="79"/>
      <c r="SXZ6" s="79"/>
      <c r="SYA6" s="79"/>
      <c r="SYB6" s="79"/>
      <c r="SYC6" s="79"/>
      <c r="SYD6" s="79"/>
      <c r="SYE6" s="79"/>
      <c r="SYF6" s="79"/>
      <c r="SYG6" s="79"/>
      <c r="SYH6" s="79"/>
      <c r="SYI6" s="79"/>
      <c r="SYJ6" s="79"/>
      <c r="SYK6" s="79"/>
      <c r="SYL6" s="79"/>
      <c r="SYM6" s="79"/>
      <c r="SYN6" s="79"/>
      <c r="SYO6" s="79"/>
      <c r="SYP6" s="79"/>
      <c r="SYQ6" s="79"/>
      <c r="SYR6" s="79"/>
      <c r="SYS6" s="79"/>
      <c r="SYT6" s="79"/>
      <c r="SYU6" s="79"/>
      <c r="SYV6" s="79"/>
      <c r="SYW6" s="79"/>
      <c r="SYX6" s="79"/>
      <c r="SYY6" s="79"/>
      <c r="SYZ6" s="79"/>
      <c r="SZA6" s="79"/>
      <c r="SZB6" s="79"/>
      <c r="SZC6" s="79"/>
      <c r="SZD6" s="79"/>
      <c r="SZE6" s="79"/>
      <c r="SZF6" s="79"/>
      <c r="SZG6" s="79"/>
      <c r="SZH6" s="79"/>
      <c r="SZI6" s="79"/>
      <c r="SZJ6" s="79"/>
      <c r="SZK6" s="79"/>
      <c r="SZL6" s="79"/>
      <c r="SZM6" s="79"/>
      <c r="SZN6" s="79"/>
      <c r="SZO6" s="79"/>
      <c r="SZP6" s="79"/>
      <c r="SZQ6" s="79"/>
      <c r="SZR6" s="79"/>
      <c r="SZS6" s="79"/>
      <c r="SZT6" s="79"/>
      <c r="SZU6" s="79"/>
      <c r="SZV6" s="79"/>
      <c r="SZW6" s="79"/>
      <c r="SZX6" s="79"/>
      <c r="SZY6" s="79"/>
      <c r="SZZ6" s="79"/>
      <c r="TAA6" s="79"/>
      <c r="TAB6" s="79"/>
      <c r="TAC6" s="79"/>
      <c r="TAD6" s="79"/>
      <c r="TAE6" s="79"/>
      <c r="TAF6" s="79"/>
      <c r="TAG6" s="79"/>
      <c r="TAH6" s="79"/>
      <c r="TAI6" s="79"/>
      <c r="TAJ6" s="79"/>
      <c r="TAK6" s="79"/>
      <c r="TAL6" s="79"/>
      <c r="TAM6" s="79"/>
      <c r="TAN6" s="79"/>
      <c r="TAO6" s="79"/>
      <c r="TAP6" s="79"/>
      <c r="TAQ6" s="79"/>
      <c r="TAR6" s="79"/>
      <c r="TAS6" s="79"/>
      <c r="TAT6" s="79"/>
      <c r="TAU6" s="79"/>
      <c r="TAV6" s="79"/>
      <c r="TAW6" s="79"/>
      <c r="TAX6" s="79"/>
      <c r="TAY6" s="79"/>
      <c r="TAZ6" s="79"/>
      <c r="TBA6" s="79"/>
      <c r="TBB6" s="79"/>
      <c r="TBC6" s="79"/>
      <c r="TBD6" s="79"/>
      <c r="TBE6" s="79"/>
      <c r="TBF6" s="79"/>
      <c r="TBG6" s="79"/>
      <c r="TBH6" s="79"/>
      <c r="TBI6" s="79"/>
      <c r="TBJ6" s="79"/>
      <c r="TBK6" s="79"/>
      <c r="TBL6" s="79"/>
      <c r="TBM6" s="79"/>
      <c r="TBN6" s="79"/>
      <c r="TBO6" s="79"/>
      <c r="TBP6" s="79"/>
      <c r="TBQ6" s="79"/>
      <c r="TBR6" s="79"/>
      <c r="TBS6" s="79"/>
      <c r="TBT6" s="79"/>
      <c r="TBU6" s="79"/>
      <c r="TBV6" s="79"/>
      <c r="TBW6" s="79"/>
      <c r="TBX6" s="79"/>
      <c r="TBY6" s="79"/>
      <c r="TBZ6" s="79"/>
      <c r="TCA6" s="79"/>
      <c r="TCB6" s="79"/>
      <c r="TCC6" s="79"/>
      <c r="TCD6" s="79"/>
      <c r="TCE6" s="79"/>
      <c r="TCF6" s="79"/>
      <c r="TCG6" s="79"/>
      <c r="TCH6" s="79"/>
      <c r="TCI6" s="79"/>
      <c r="TCJ6" s="79"/>
      <c r="TCK6" s="79"/>
      <c r="TCL6" s="79"/>
      <c r="TCM6" s="79"/>
      <c r="TCN6" s="79"/>
      <c r="TCO6" s="79"/>
      <c r="TCP6" s="79"/>
      <c r="TCQ6" s="79"/>
      <c r="TCR6" s="79"/>
      <c r="TCS6" s="79"/>
      <c r="TCT6" s="79"/>
      <c r="TCU6" s="79"/>
      <c r="TCV6" s="79"/>
      <c r="TCW6" s="79"/>
      <c r="TCX6" s="79"/>
      <c r="TCY6" s="79"/>
      <c r="TCZ6" s="79"/>
      <c r="TDA6" s="79"/>
      <c r="TDB6" s="79"/>
      <c r="TDC6" s="79"/>
      <c r="TDD6" s="79"/>
      <c r="TDE6" s="79"/>
      <c r="TDF6" s="79"/>
      <c r="TDG6" s="79"/>
      <c r="TDH6" s="79"/>
      <c r="TDI6" s="79"/>
      <c r="TDJ6" s="79"/>
      <c r="TDK6" s="79"/>
      <c r="TDL6" s="79"/>
      <c r="TDM6" s="79"/>
      <c r="TDN6" s="79"/>
      <c r="TDO6" s="79"/>
      <c r="TDP6" s="79"/>
      <c r="TDQ6" s="79"/>
      <c r="TDR6" s="79"/>
      <c r="TDS6" s="79"/>
      <c r="TDT6" s="79"/>
      <c r="TDU6" s="79"/>
      <c r="TDV6" s="79"/>
      <c r="TDW6" s="79"/>
      <c r="TDX6" s="79"/>
      <c r="TDY6" s="79"/>
      <c r="TDZ6" s="79"/>
      <c r="TEA6" s="79"/>
      <c r="TEB6" s="79"/>
      <c r="TEC6" s="79"/>
      <c r="TED6" s="79"/>
      <c r="TEE6" s="79"/>
      <c r="TEF6" s="79"/>
      <c r="TEG6" s="79"/>
      <c r="TEH6" s="79"/>
      <c r="TEI6" s="79"/>
      <c r="TEJ6" s="79"/>
      <c r="TEK6" s="79"/>
      <c r="TEL6" s="79"/>
      <c r="TEM6" s="79"/>
      <c r="TEN6" s="79"/>
      <c r="TEO6" s="79"/>
      <c r="TEP6" s="79"/>
      <c r="TEQ6" s="79"/>
      <c r="TER6" s="79"/>
      <c r="TES6" s="79"/>
      <c r="TET6" s="79"/>
      <c r="TEU6" s="79"/>
      <c r="TEV6" s="79"/>
      <c r="TEW6" s="79"/>
      <c r="TEX6" s="79"/>
      <c r="TEY6" s="79"/>
      <c r="TEZ6" s="79"/>
      <c r="TFA6" s="79"/>
      <c r="TFB6" s="79"/>
      <c r="TFC6" s="79"/>
      <c r="TFD6" s="79"/>
      <c r="TFE6" s="79"/>
      <c r="TFF6" s="79"/>
      <c r="TFG6" s="79"/>
      <c r="TFH6" s="79"/>
      <c r="TFI6" s="79"/>
      <c r="TFJ6" s="79"/>
      <c r="TFK6" s="79"/>
      <c r="TFL6" s="79"/>
      <c r="TFM6" s="79"/>
      <c r="TFN6" s="79"/>
      <c r="TFO6" s="79"/>
      <c r="TFP6" s="79"/>
      <c r="TFQ6" s="79"/>
      <c r="TFR6" s="79"/>
      <c r="TFS6" s="79"/>
      <c r="TFT6" s="79"/>
      <c r="TFU6" s="79"/>
      <c r="TFV6" s="79"/>
      <c r="TFW6" s="79"/>
      <c r="TFX6" s="79"/>
      <c r="TFY6" s="79"/>
      <c r="TFZ6" s="79"/>
      <c r="TGA6" s="79"/>
      <c r="TGB6" s="79"/>
      <c r="TGC6" s="79"/>
      <c r="TGD6" s="79"/>
      <c r="TGE6" s="79"/>
      <c r="TGF6" s="79"/>
      <c r="TGG6" s="79"/>
      <c r="TGH6" s="79"/>
      <c r="TGI6" s="79"/>
      <c r="TGJ6" s="79"/>
      <c r="TGK6" s="79"/>
      <c r="TGL6" s="79"/>
      <c r="TGM6" s="79"/>
      <c r="TGN6" s="79"/>
      <c r="TGO6" s="79"/>
      <c r="TGP6" s="79"/>
      <c r="TGQ6" s="79"/>
      <c r="TGR6" s="79"/>
      <c r="TGS6" s="79"/>
      <c r="TGT6" s="79"/>
      <c r="TGU6" s="79"/>
      <c r="TGV6" s="79"/>
      <c r="TGW6" s="79"/>
      <c r="TGX6" s="79"/>
      <c r="TGY6" s="79"/>
      <c r="TGZ6" s="79"/>
      <c r="THA6" s="79"/>
      <c r="THB6" s="79"/>
      <c r="THC6" s="79"/>
      <c r="THD6" s="79"/>
      <c r="THE6" s="79"/>
      <c r="THF6" s="79"/>
      <c r="THG6" s="79"/>
      <c r="THH6" s="79"/>
      <c r="THI6" s="79"/>
      <c r="THJ6" s="79"/>
      <c r="THK6" s="79"/>
      <c r="THL6" s="79"/>
      <c r="THM6" s="79"/>
      <c r="THN6" s="79"/>
      <c r="THO6" s="79"/>
      <c r="THP6" s="79"/>
      <c r="THQ6" s="79"/>
      <c r="THR6" s="79"/>
      <c r="THS6" s="79"/>
      <c r="THT6" s="79"/>
      <c r="THU6" s="79"/>
      <c r="THV6" s="79"/>
      <c r="THW6" s="79"/>
      <c r="THX6" s="79"/>
      <c r="THY6" s="79"/>
      <c r="THZ6" s="79"/>
      <c r="TIA6" s="79"/>
      <c r="TIB6" s="79"/>
      <c r="TIC6" s="79"/>
      <c r="TID6" s="79"/>
      <c r="TIE6" s="79"/>
      <c r="TIF6" s="79"/>
      <c r="TIG6" s="79"/>
      <c r="TIH6" s="79"/>
      <c r="TII6" s="79"/>
      <c r="TIJ6" s="79"/>
      <c r="TIK6" s="79"/>
      <c r="TIL6" s="79"/>
      <c r="TIM6" s="79"/>
      <c r="TIN6" s="79"/>
      <c r="TIO6" s="79"/>
      <c r="TIP6" s="79"/>
      <c r="TIQ6" s="79"/>
      <c r="TIR6" s="79"/>
      <c r="TIS6" s="79"/>
      <c r="TIT6" s="79"/>
      <c r="TIU6" s="79"/>
      <c r="TIV6" s="79"/>
      <c r="TIW6" s="79"/>
      <c r="TIX6" s="79"/>
      <c r="TIY6" s="79"/>
      <c r="TIZ6" s="79"/>
      <c r="TJA6" s="79"/>
      <c r="TJB6" s="79"/>
      <c r="TJC6" s="79"/>
      <c r="TJD6" s="79"/>
      <c r="TJE6" s="79"/>
      <c r="TJF6" s="79"/>
      <c r="TJG6" s="79"/>
      <c r="TJH6" s="79"/>
      <c r="TJI6" s="79"/>
      <c r="TJJ6" s="79"/>
      <c r="TJK6" s="79"/>
      <c r="TJL6" s="79"/>
      <c r="TJM6" s="79"/>
      <c r="TJN6" s="79"/>
      <c r="TJO6" s="79"/>
      <c r="TJP6" s="79"/>
      <c r="TJQ6" s="79"/>
      <c r="TJR6" s="79"/>
      <c r="TJS6" s="79"/>
      <c r="TJT6" s="79"/>
      <c r="TJU6" s="79"/>
      <c r="TJV6" s="79"/>
      <c r="TJW6" s="79"/>
      <c r="TJX6" s="79"/>
      <c r="TJY6" s="79"/>
      <c r="TJZ6" s="79"/>
      <c r="TKA6" s="79"/>
      <c r="TKB6" s="79"/>
      <c r="TKC6" s="79"/>
      <c r="TKD6" s="79"/>
      <c r="TKE6" s="79"/>
      <c r="TKF6" s="79"/>
      <c r="TKG6" s="79"/>
      <c r="TKH6" s="79"/>
      <c r="TKI6" s="79"/>
      <c r="TKJ6" s="79"/>
      <c r="TKK6" s="79"/>
      <c r="TKL6" s="79"/>
      <c r="TKM6" s="79"/>
      <c r="TKN6" s="79"/>
      <c r="TKO6" s="79"/>
      <c r="TKP6" s="79"/>
      <c r="TKQ6" s="79"/>
      <c r="TKR6" s="79"/>
      <c r="TKS6" s="79"/>
      <c r="TKT6" s="79"/>
      <c r="TKU6" s="79"/>
      <c r="TKV6" s="79"/>
      <c r="TKW6" s="79"/>
      <c r="TKX6" s="79"/>
      <c r="TKY6" s="79"/>
      <c r="TKZ6" s="79"/>
      <c r="TLA6" s="79"/>
      <c r="TLB6" s="79"/>
      <c r="TLC6" s="79"/>
      <c r="TLD6" s="79"/>
      <c r="TLE6" s="79"/>
      <c r="TLF6" s="79"/>
      <c r="TLG6" s="79"/>
      <c r="TLH6" s="79"/>
      <c r="TLI6" s="79"/>
      <c r="TLJ6" s="79"/>
      <c r="TLK6" s="79"/>
      <c r="TLL6" s="79"/>
      <c r="TLM6" s="79"/>
      <c r="TLN6" s="79"/>
      <c r="TLO6" s="79"/>
      <c r="TLP6" s="79"/>
      <c r="TLQ6" s="79"/>
      <c r="TLR6" s="79"/>
      <c r="TLS6" s="79"/>
      <c r="TLT6" s="79"/>
      <c r="TLU6" s="79"/>
      <c r="TLV6" s="79"/>
      <c r="TLW6" s="79"/>
      <c r="TLX6" s="79"/>
      <c r="TLY6" s="79"/>
      <c r="TLZ6" s="79"/>
      <c r="TMA6" s="79"/>
      <c r="TMB6" s="79"/>
      <c r="TMC6" s="79"/>
      <c r="TMD6" s="79"/>
      <c r="TME6" s="79"/>
      <c r="TMF6" s="79"/>
      <c r="TMG6" s="79"/>
      <c r="TMH6" s="79"/>
      <c r="TMI6" s="79"/>
      <c r="TMJ6" s="79"/>
      <c r="TMK6" s="79"/>
      <c r="TML6" s="79"/>
      <c r="TMM6" s="79"/>
      <c r="TMN6" s="79"/>
      <c r="TMO6" s="79"/>
      <c r="TMP6" s="79"/>
      <c r="TMQ6" s="79"/>
      <c r="TMR6" s="79"/>
      <c r="TMS6" s="79"/>
      <c r="TMT6" s="79"/>
      <c r="TMU6" s="79"/>
      <c r="TMV6" s="79"/>
      <c r="TMW6" s="79"/>
      <c r="TMX6" s="79"/>
      <c r="TMY6" s="79"/>
      <c r="TMZ6" s="79"/>
      <c r="TNA6" s="79"/>
      <c r="TNB6" s="79"/>
      <c r="TNC6" s="79"/>
      <c r="TND6" s="79"/>
      <c r="TNE6" s="79"/>
      <c r="TNF6" s="79"/>
      <c r="TNG6" s="79"/>
      <c r="TNH6" s="79"/>
      <c r="TNI6" s="79"/>
      <c r="TNJ6" s="79"/>
      <c r="TNK6" s="79"/>
      <c r="TNL6" s="79"/>
      <c r="TNM6" s="79"/>
      <c r="TNN6" s="79"/>
      <c r="TNO6" s="79"/>
      <c r="TNP6" s="79"/>
      <c r="TNQ6" s="79"/>
      <c r="TNR6" s="79"/>
      <c r="TNS6" s="79"/>
      <c r="TNT6" s="79"/>
      <c r="TNU6" s="79"/>
      <c r="TNV6" s="79"/>
      <c r="TNW6" s="79"/>
      <c r="TNX6" s="79"/>
      <c r="TNY6" s="79"/>
      <c r="TNZ6" s="79"/>
      <c r="TOA6" s="79"/>
      <c r="TOB6" s="79"/>
      <c r="TOC6" s="79"/>
      <c r="TOD6" s="79"/>
      <c r="TOE6" s="79"/>
      <c r="TOF6" s="79"/>
      <c r="TOG6" s="79"/>
      <c r="TOH6" s="79"/>
      <c r="TOI6" s="79"/>
      <c r="TOJ6" s="79"/>
      <c r="TOK6" s="79"/>
      <c r="TOL6" s="79"/>
      <c r="TOM6" s="79"/>
      <c r="TON6" s="79"/>
      <c r="TOO6" s="79"/>
      <c r="TOP6" s="79"/>
      <c r="TOQ6" s="79"/>
      <c r="TOR6" s="79"/>
      <c r="TOS6" s="79"/>
      <c r="TOT6" s="79"/>
      <c r="TOU6" s="79"/>
      <c r="TOV6" s="79"/>
      <c r="TOW6" s="79"/>
      <c r="TOX6" s="79"/>
      <c r="TOY6" s="79"/>
      <c r="TOZ6" s="79"/>
      <c r="TPA6" s="79"/>
      <c r="TPB6" s="79"/>
      <c r="TPC6" s="79"/>
      <c r="TPD6" s="79"/>
      <c r="TPE6" s="79"/>
      <c r="TPF6" s="79"/>
      <c r="TPG6" s="79"/>
      <c r="TPH6" s="79"/>
      <c r="TPI6" s="79"/>
      <c r="TPJ6" s="79"/>
      <c r="TPK6" s="79"/>
      <c r="TPL6" s="79"/>
      <c r="TPM6" s="79"/>
      <c r="TPN6" s="79"/>
      <c r="TPO6" s="79"/>
      <c r="TPP6" s="79"/>
      <c r="TPQ6" s="79"/>
      <c r="TPR6" s="79"/>
      <c r="TPS6" s="79"/>
      <c r="TPT6" s="79"/>
      <c r="TPU6" s="79"/>
      <c r="TPV6" s="79"/>
      <c r="TPW6" s="79"/>
      <c r="TPX6" s="79"/>
      <c r="TPY6" s="79"/>
      <c r="TPZ6" s="79"/>
      <c r="TQA6" s="79"/>
      <c r="TQB6" s="79"/>
      <c r="TQC6" s="79"/>
      <c r="TQD6" s="79"/>
      <c r="TQE6" s="79"/>
      <c r="TQF6" s="79"/>
      <c r="TQG6" s="79"/>
      <c r="TQH6" s="79"/>
      <c r="TQI6" s="79"/>
      <c r="TQJ6" s="79"/>
      <c r="TQK6" s="79"/>
      <c r="TQL6" s="79"/>
      <c r="TQM6" s="79"/>
      <c r="TQN6" s="79"/>
      <c r="TQO6" s="79"/>
      <c r="TQP6" s="79"/>
      <c r="TQQ6" s="79"/>
      <c r="TQR6" s="79"/>
      <c r="TQS6" s="79"/>
      <c r="TQT6" s="79"/>
      <c r="TQU6" s="79"/>
      <c r="TQV6" s="79"/>
      <c r="TQW6" s="79"/>
      <c r="TQX6" s="79"/>
      <c r="TQY6" s="79"/>
      <c r="TQZ6" s="79"/>
      <c r="TRA6" s="79"/>
      <c r="TRB6" s="79"/>
      <c r="TRC6" s="79"/>
      <c r="TRD6" s="79"/>
      <c r="TRE6" s="79"/>
      <c r="TRF6" s="79"/>
      <c r="TRG6" s="79"/>
      <c r="TRH6" s="79"/>
      <c r="TRI6" s="79"/>
      <c r="TRJ6" s="79"/>
      <c r="TRK6" s="79"/>
      <c r="TRL6" s="79"/>
      <c r="TRM6" s="79"/>
      <c r="TRN6" s="79"/>
      <c r="TRO6" s="79"/>
      <c r="TRP6" s="79"/>
      <c r="TRQ6" s="79"/>
      <c r="TRR6" s="79"/>
      <c r="TRS6" s="79"/>
      <c r="TRT6" s="79"/>
      <c r="TRU6" s="79"/>
      <c r="TRV6" s="79"/>
      <c r="TRW6" s="79"/>
      <c r="TRX6" s="79"/>
      <c r="TRY6" s="79"/>
      <c r="TRZ6" s="79"/>
      <c r="TSA6" s="79"/>
      <c r="TSB6" s="79"/>
      <c r="TSC6" s="79"/>
      <c r="TSD6" s="79"/>
      <c r="TSE6" s="79"/>
      <c r="TSF6" s="79"/>
      <c r="TSG6" s="79"/>
      <c r="TSH6" s="79"/>
      <c r="TSI6" s="79"/>
      <c r="TSJ6" s="79"/>
      <c r="TSK6" s="79"/>
      <c r="TSL6" s="79"/>
      <c r="TSM6" s="79"/>
      <c r="TSN6" s="79"/>
      <c r="TSO6" s="79"/>
      <c r="TSP6" s="79"/>
      <c r="TSQ6" s="79"/>
      <c r="TSR6" s="79"/>
      <c r="TSS6" s="79"/>
      <c r="TST6" s="79"/>
      <c r="TSU6" s="79"/>
      <c r="TSV6" s="79"/>
      <c r="TSW6" s="79"/>
      <c r="TSX6" s="79"/>
      <c r="TSY6" s="79"/>
      <c r="TSZ6" s="79"/>
      <c r="TTA6" s="79"/>
      <c r="TTB6" s="79"/>
      <c r="TTC6" s="79"/>
      <c r="TTD6" s="79"/>
      <c r="TTE6" s="79"/>
      <c r="TTF6" s="79"/>
      <c r="TTG6" s="79"/>
      <c r="TTH6" s="79"/>
      <c r="TTI6" s="79"/>
      <c r="TTJ6" s="79"/>
      <c r="TTK6" s="79"/>
      <c r="TTL6" s="79"/>
      <c r="TTM6" s="79"/>
      <c r="TTN6" s="79"/>
      <c r="TTO6" s="79"/>
      <c r="TTP6" s="79"/>
      <c r="TTQ6" s="79"/>
      <c r="TTR6" s="79"/>
      <c r="TTS6" s="79"/>
      <c r="TTT6" s="79"/>
      <c r="TTU6" s="79"/>
      <c r="TTV6" s="79"/>
      <c r="TTW6" s="79"/>
      <c r="TTX6" s="79"/>
      <c r="TTY6" s="79"/>
      <c r="TTZ6" s="79"/>
      <c r="TUA6" s="79"/>
      <c r="TUB6" s="79"/>
      <c r="TUC6" s="79"/>
      <c r="TUD6" s="79"/>
      <c r="TUE6" s="79"/>
      <c r="TUF6" s="79"/>
      <c r="TUG6" s="79"/>
      <c r="TUH6" s="79"/>
      <c r="TUI6" s="79"/>
      <c r="TUJ6" s="79"/>
      <c r="TUK6" s="79"/>
      <c r="TUL6" s="79"/>
      <c r="TUM6" s="79"/>
      <c r="TUN6" s="79"/>
      <c r="TUO6" s="79"/>
      <c r="TUP6" s="79"/>
      <c r="TUQ6" s="79"/>
      <c r="TUR6" s="79"/>
      <c r="TUS6" s="79"/>
      <c r="TUT6" s="79"/>
      <c r="TUU6" s="79"/>
      <c r="TUV6" s="79"/>
      <c r="TUW6" s="79"/>
      <c r="TUX6" s="79"/>
      <c r="TUY6" s="79"/>
      <c r="TUZ6" s="79"/>
      <c r="TVA6" s="79"/>
      <c r="TVB6" s="79"/>
      <c r="TVC6" s="79"/>
      <c r="TVD6" s="79"/>
      <c r="TVE6" s="79"/>
      <c r="TVF6" s="79"/>
      <c r="TVG6" s="79"/>
      <c r="TVH6" s="79"/>
      <c r="TVI6" s="79"/>
      <c r="TVJ6" s="79"/>
      <c r="TVK6" s="79"/>
      <c r="TVL6" s="79"/>
      <c r="TVM6" s="79"/>
      <c r="TVN6" s="79"/>
      <c r="TVO6" s="79"/>
      <c r="TVP6" s="79"/>
      <c r="TVQ6" s="79"/>
      <c r="TVR6" s="79"/>
      <c r="TVS6" s="79"/>
      <c r="TVT6" s="79"/>
      <c r="TVU6" s="79"/>
      <c r="TVV6" s="79"/>
      <c r="TVW6" s="79"/>
      <c r="TVX6" s="79"/>
      <c r="TVY6" s="79"/>
      <c r="TVZ6" s="79"/>
      <c r="TWA6" s="79"/>
      <c r="TWB6" s="79"/>
      <c r="TWC6" s="79"/>
      <c r="TWD6" s="79"/>
      <c r="TWE6" s="79"/>
      <c r="TWF6" s="79"/>
      <c r="TWG6" s="79"/>
      <c r="TWH6" s="79"/>
      <c r="TWI6" s="79"/>
      <c r="TWJ6" s="79"/>
      <c r="TWK6" s="79"/>
      <c r="TWL6" s="79"/>
      <c r="TWM6" s="79"/>
      <c r="TWN6" s="79"/>
      <c r="TWO6" s="79"/>
      <c r="TWP6" s="79"/>
      <c r="TWQ6" s="79"/>
      <c r="TWR6" s="79"/>
      <c r="TWS6" s="79"/>
      <c r="TWT6" s="79"/>
      <c r="TWU6" s="79"/>
      <c r="TWV6" s="79"/>
      <c r="TWW6" s="79"/>
      <c r="TWX6" s="79"/>
      <c r="TWY6" s="79"/>
      <c r="TWZ6" s="79"/>
      <c r="TXA6" s="79"/>
      <c r="TXB6" s="79"/>
      <c r="TXC6" s="79"/>
      <c r="TXD6" s="79"/>
      <c r="TXE6" s="79"/>
      <c r="TXF6" s="79"/>
      <c r="TXG6" s="79"/>
      <c r="TXH6" s="79"/>
      <c r="TXI6" s="79"/>
      <c r="TXJ6" s="79"/>
      <c r="TXK6" s="79"/>
      <c r="TXL6" s="79"/>
      <c r="TXM6" s="79"/>
      <c r="TXN6" s="79"/>
      <c r="TXO6" s="79"/>
      <c r="TXP6" s="79"/>
      <c r="TXQ6" s="79"/>
      <c r="TXR6" s="79"/>
      <c r="TXS6" s="79"/>
      <c r="TXT6" s="79"/>
      <c r="TXU6" s="79"/>
      <c r="TXV6" s="79"/>
      <c r="TXW6" s="79"/>
      <c r="TXX6" s="79"/>
      <c r="TXY6" s="79"/>
      <c r="TXZ6" s="79"/>
      <c r="TYA6" s="79"/>
      <c r="TYB6" s="79"/>
      <c r="TYC6" s="79"/>
      <c r="TYD6" s="79"/>
      <c r="TYE6" s="79"/>
      <c r="TYF6" s="79"/>
      <c r="TYG6" s="79"/>
      <c r="TYH6" s="79"/>
      <c r="TYI6" s="79"/>
      <c r="TYJ6" s="79"/>
      <c r="TYK6" s="79"/>
      <c r="TYL6" s="79"/>
      <c r="TYM6" s="79"/>
      <c r="TYN6" s="79"/>
      <c r="TYO6" s="79"/>
      <c r="TYP6" s="79"/>
      <c r="TYQ6" s="79"/>
      <c r="TYR6" s="79"/>
      <c r="TYS6" s="79"/>
      <c r="TYT6" s="79"/>
      <c r="TYU6" s="79"/>
      <c r="TYV6" s="79"/>
      <c r="TYW6" s="79"/>
      <c r="TYX6" s="79"/>
      <c r="TYY6" s="79"/>
      <c r="TYZ6" s="79"/>
      <c r="TZA6" s="79"/>
      <c r="TZB6" s="79"/>
      <c r="TZC6" s="79"/>
      <c r="TZD6" s="79"/>
      <c r="TZE6" s="79"/>
      <c r="TZF6" s="79"/>
      <c r="TZG6" s="79"/>
      <c r="TZH6" s="79"/>
      <c r="TZI6" s="79"/>
      <c r="TZJ6" s="79"/>
      <c r="TZK6" s="79"/>
      <c r="TZL6" s="79"/>
      <c r="TZM6" s="79"/>
      <c r="TZN6" s="79"/>
      <c r="TZO6" s="79"/>
      <c r="TZP6" s="79"/>
      <c r="TZQ6" s="79"/>
      <c r="TZR6" s="79"/>
      <c r="TZS6" s="79"/>
      <c r="TZT6" s="79"/>
      <c r="TZU6" s="79"/>
      <c r="TZV6" s="79"/>
      <c r="TZW6" s="79"/>
      <c r="TZX6" s="79"/>
      <c r="TZY6" s="79"/>
      <c r="TZZ6" s="79"/>
      <c r="UAA6" s="79"/>
      <c r="UAB6" s="79"/>
      <c r="UAC6" s="79"/>
      <c r="UAD6" s="79"/>
      <c r="UAE6" s="79"/>
      <c r="UAF6" s="79"/>
      <c r="UAG6" s="79"/>
      <c r="UAH6" s="79"/>
      <c r="UAI6" s="79"/>
      <c r="UAJ6" s="79"/>
      <c r="UAK6" s="79"/>
      <c r="UAL6" s="79"/>
      <c r="UAM6" s="79"/>
      <c r="UAN6" s="79"/>
      <c r="UAO6" s="79"/>
      <c r="UAP6" s="79"/>
      <c r="UAQ6" s="79"/>
      <c r="UAR6" s="79"/>
      <c r="UAS6" s="79"/>
      <c r="UAT6" s="79"/>
      <c r="UAU6" s="79"/>
      <c r="UAV6" s="79"/>
      <c r="UAW6" s="79"/>
      <c r="UAX6" s="79"/>
      <c r="UAY6" s="79"/>
      <c r="UAZ6" s="79"/>
      <c r="UBA6" s="79"/>
      <c r="UBB6" s="79"/>
      <c r="UBC6" s="79"/>
      <c r="UBD6" s="79"/>
      <c r="UBE6" s="79"/>
      <c r="UBF6" s="79"/>
      <c r="UBG6" s="79"/>
      <c r="UBH6" s="79"/>
      <c r="UBI6" s="79"/>
      <c r="UBJ6" s="79"/>
      <c r="UBK6" s="79"/>
      <c r="UBL6" s="79"/>
      <c r="UBM6" s="79"/>
      <c r="UBN6" s="79"/>
      <c r="UBO6" s="79"/>
      <c r="UBP6" s="79"/>
      <c r="UBQ6" s="79"/>
      <c r="UBR6" s="79"/>
      <c r="UBS6" s="79"/>
      <c r="UBT6" s="79"/>
      <c r="UBU6" s="79"/>
      <c r="UBV6" s="79"/>
      <c r="UBW6" s="79"/>
      <c r="UBX6" s="79"/>
      <c r="UBY6" s="79"/>
      <c r="UBZ6" s="79"/>
      <c r="UCA6" s="79"/>
      <c r="UCB6" s="79"/>
      <c r="UCC6" s="79"/>
      <c r="UCD6" s="79"/>
      <c r="UCE6" s="79"/>
      <c r="UCF6" s="79"/>
      <c r="UCG6" s="79"/>
      <c r="UCH6" s="79"/>
      <c r="UCI6" s="79"/>
      <c r="UCJ6" s="79"/>
      <c r="UCK6" s="79"/>
      <c r="UCL6" s="79"/>
      <c r="UCM6" s="79"/>
      <c r="UCN6" s="79"/>
      <c r="UCO6" s="79"/>
      <c r="UCP6" s="79"/>
      <c r="UCQ6" s="79"/>
      <c r="UCR6" s="79"/>
      <c r="UCS6" s="79"/>
      <c r="UCT6" s="79"/>
      <c r="UCU6" s="79"/>
      <c r="UCV6" s="79"/>
      <c r="UCW6" s="79"/>
      <c r="UCX6" s="79"/>
      <c r="UCY6" s="79"/>
      <c r="UCZ6" s="79"/>
      <c r="UDA6" s="79"/>
      <c r="UDB6" s="79"/>
      <c r="UDC6" s="79"/>
      <c r="UDD6" s="79"/>
      <c r="UDE6" s="79"/>
      <c r="UDF6" s="79"/>
      <c r="UDG6" s="79"/>
      <c r="UDH6" s="79"/>
      <c r="UDI6" s="79"/>
      <c r="UDJ6" s="79"/>
      <c r="UDK6" s="79"/>
      <c r="UDL6" s="79"/>
      <c r="UDM6" s="79"/>
      <c r="UDN6" s="79"/>
      <c r="UDO6" s="79"/>
      <c r="UDP6" s="79"/>
      <c r="UDQ6" s="79"/>
      <c r="UDR6" s="79"/>
      <c r="UDS6" s="79"/>
      <c r="UDT6" s="79"/>
      <c r="UDU6" s="79"/>
      <c r="UDV6" s="79"/>
      <c r="UDW6" s="79"/>
      <c r="UDX6" s="79"/>
      <c r="UDY6" s="79"/>
      <c r="UDZ6" s="79"/>
      <c r="UEA6" s="79"/>
      <c r="UEB6" s="79"/>
      <c r="UEC6" s="79"/>
      <c r="UED6" s="79"/>
      <c r="UEE6" s="79"/>
      <c r="UEF6" s="79"/>
      <c r="UEG6" s="79"/>
      <c r="UEH6" s="79"/>
      <c r="UEI6" s="79"/>
      <c r="UEJ6" s="79"/>
      <c r="UEK6" s="79"/>
      <c r="UEL6" s="79"/>
      <c r="UEM6" s="79"/>
      <c r="UEN6" s="79"/>
      <c r="UEO6" s="79"/>
      <c r="UEP6" s="79"/>
      <c r="UEQ6" s="79"/>
      <c r="UER6" s="79"/>
      <c r="UES6" s="79"/>
      <c r="UET6" s="79"/>
      <c r="UEU6" s="79"/>
      <c r="UEV6" s="79"/>
      <c r="UEW6" s="79"/>
      <c r="UEX6" s="79"/>
      <c r="UEY6" s="79"/>
      <c r="UEZ6" s="79"/>
      <c r="UFA6" s="79"/>
      <c r="UFB6" s="79"/>
      <c r="UFC6" s="79"/>
      <c r="UFD6" s="79"/>
      <c r="UFE6" s="79"/>
      <c r="UFF6" s="79"/>
      <c r="UFG6" s="79"/>
      <c r="UFH6" s="79"/>
      <c r="UFI6" s="79"/>
      <c r="UFJ6" s="79"/>
      <c r="UFK6" s="79"/>
      <c r="UFL6" s="79"/>
      <c r="UFM6" s="79"/>
      <c r="UFN6" s="79"/>
      <c r="UFO6" s="79"/>
      <c r="UFP6" s="79"/>
      <c r="UFQ6" s="79"/>
      <c r="UFR6" s="79"/>
      <c r="UFS6" s="79"/>
      <c r="UFT6" s="79"/>
      <c r="UFU6" s="79"/>
      <c r="UFV6" s="79"/>
      <c r="UFW6" s="79"/>
      <c r="UFX6" s="79"/>
      <c r="UFY6" s="79"/>
      <c r="UFZ6" s="79"/>
      <c r="UGA6" s="79"/>
      <c r="UGB6" s="79"/>
      <c r="UGC6" s="79"/>
      <c r="UGD6" s="79"/>
      <c r="UGE6" s="79"/>
      <c r="UGF6" s="79"/>
      <c r="UGG6" s="79"/>
      <c r="UGH6" s="79"/>
      <c r="UGI6" s="79"/>
      <c r="UGJ6" s="79"/>
      <c r="UGK6" s="79"/>
      <c r="UGL6" s="79"/>
      <c r="UGM6" s="79"/>
      <c r="UGN6" s="79"/>
      <c r="UGO6" s="79"/>
      <c r="UGP6" s="79"/>
      <c r="UGQ6" s="79"/>
      <c r="UGR6" s="79"/>
      <c r="UGS6" s="79"/>
      <c r="UGT6" s="79"/>
      <c r="UGU6" s="79"/>
      <c r="UGV6" s="79"/>
      <c r="UGW6" s="79"/>
      <c r="UGX6" s="79"/>
      <c r="UGY6" s="79"/>
      <c r="UGZ6" s="79"/>
      <c r="UHA6" s="79"/>
      <c r="UHB6" s="79"/>
      <c r="UHC6" s="79"/>
      <c r="UHD6" s="79"/>
      <c r="UHE6" s="79"/>
      <c r="UHF6" s="79"/>
      <c r="UHG6" s="79"/>
      <c r="UHH6" s="79"/>
      <c r="UHI6" s="79"/>
      <c r="UHJ6" s="79"/>
      <c r="UHK6" s="79"/>
      <c r="UHL6" s="79"/>
      <c r="UHM6" s="79"/>
      <c r="UHN6" s="79"/>
      <c r="UHO6" s="79"/>
      <c r="UHP6" s="79"/>
      <c r="UHQ6" s="79"/>
      <c r="UHR6" s="79"/>
      <c r="UHS6" s="79"/>
      <c r="UHT6" s="79"/>
      <c r="UHU6" s="79"/>
      <c r="UHV6" s="79"/>
      <c r="UHW6" s="79"/>
      <c r="UHX6" s="79"/>
      <c r="UHY6" s="79"/>
      <c r="UHZ6" s="79"/>
      <c r="UIA6" s="79"/>
      <c r="UIB6" s="79"/>
      <c r="UIC6" s="79"/>
      <c r="UID6" s="79"/>
      <c r="UIE6" s="79"/>
      <c r="UIF6" s="79"/>
      <c r="UIG6" s="79"/>
      <c r="UIH6" s="79"/>
      <c r="UII6" s="79"/>
      <c r="UIJ6" s="79"/>
      <c r="UIK6" s="79"/>
      <c r="UIL6" s="79"/>
      <c r="UIM6" s="79"/>
      <c r="UIN6" s="79"/>
      <c r="UIO6" s="79"/>
      <c r="UIP6" s="79"/>
      <c r="UIQ6" s="79"/>
      <c r="UIR6" s="79"/>
      <c r="UIS6" s="79"/>
      <c r="UIT6" s="79"/>
      <c r="UIU6" s="79"/>
      <c r="UIV6" s="79"/>
      <c r="UIW6" s="79"/>
      <c r="UIX6" s="79"/>
      <c r="UIY6" s="79"/>
      <c r="UIZ6" s="79"/>
      <c r="UJA6" s="79"/>
      <c r="UJB6" s="79"/>
      <c r="UJC6" s="79"/>
      <c r="UJD6" s="79"/>
      <c r="UJE6" s="79"/>
      <c r="UJF6" s="79"/>
      <c r="UJG6" s="79"/>
      <c r="UJH6" s="79"/>
      <c r="UJI6" s="79"/>
      <c r="UJJ6" s="79"/>
      <c r="UJK6" s="79"/>
      <c r="UJL6" s="79"/>
      <c r="UJM6" s="79"/>
      <c r="UJN6" s="79"/>
      <c r="UJO6" s="79"/>
      <c r="UJP6" s="79"/>
      <c r="UJQ6" s="79"/>
      <c r="UJR6" s="79"/>
      <c r="UJS6" s="79"/>
      <c r="UJT6" s="79"/>
      <c r="UJU6" s="79"/>
      <c r="UJV6" s="79"/>
      <c r="UJW6" s="79"/>
      <c r="UJX6" s="79"/>
      <c r="UJY6" s="79"/>
      <c r="UJZ6" s="79"/>
      <c r="UKA6" s="79"/>
      <c r="UKB6" s="79"/>
      <c r="UKC6" s="79"/>
      <c r="UKD6" s="79"/>
      <c r="UKE6" s="79"/>
      <c r="UKF6" s="79"/>
      <c r="UKG6" s="79"/>
      <c r="UKH6" s="79"/>
      <c r="UKI6" s="79"/>
      <c r="UKJ6" s="79"/>
      <c r="UKK6" s="79"/>
      <c r="UKL6" s="79"/>
      <c r="UKM6" s="79"/>
      <c r="UKN6" s="79"/>
      <c r="UKO6" s="79"/>
      <c r="UKP6" s="79"/>
      <c r="UKQ6" s="79"/>
      <c r="UKR6" s="79"/>
      <c r="UKS6" s="79"/>
      <c r="UKT6" s="79"/>
      <c r="UKU6" s="79"/>
      <c r="UKV6" s="79"/>
      <c r="UKW6" s="79"/>
      <c r="UKX6" s="79"/>
      <c r="UKY6" s="79"/>
      <c r="UKZ6" s="79"/>
      <c r="ULA6" s="79"/>
      <c r="ULB6" s="79"/>
      <c r="ULC6" s="79"/>
      <c r="ULD6" s="79"/>
      <c r="ULE6" s="79"/>
      <c r="ULF6" s="79"/>
      <c r="ULG6" s="79"/>
      <c r="ULH6" s="79"/>
      <c r="ULI6" s="79"/>
      <c r="ULJ6" s="79"/>
      <c r="ULK6" s="79"/>
      <c r="ULL6" s="79"/>
      <c r="ULM6" s="79"/>
      <c r="ULN6" s="79"/>
      <c r="ULO6" s="79"/>
      <c r="ULP6" s="79"/>
      <c r="ULQ6" s="79"/>
      <c r="ULR6" s="79"/>
      <c r="ULS6" s="79"/>
      <c r="ULT6" s="79"/>
      <c r="ULU6" s="79"/>
      <c r="ULV6" s="79"/>
      <c r="ULW6" s="79"/>
      <c r="ULX6" s="79"/>
      <c r="ULY6" s="79"/>
      <c r="ULZ6" s="79"/>
      <c r="UMA6" s="79"/>
      <c r="UMB6" s="79"/>
      <c r="UMC6" s="79"/>
      <c r="UMD6" s="79"/>
      <c r="UME6" s="79"/>
      <c r="UMF6" s="79"/>
      <c r="UMG6" s="79"/>
      <c r="UMH6" s="79"/>
      <c r="UMI6" s="79"/>
      <c r="UMJ6" s="79"/>
      <c r="UMK6" s="79"/>
      <c r="UML6" s="79"/>
      <c r="UMM6" s="79"/>
      <c r="UMN6" s="79"/>
      <c r="UMO6" s="79"/>
      <c r="UMP6" s="79"/>
      <c r="UMQ6" s="79"/>
      <c r="UMR6" s="79"/>
      <c r="UMS6" s="79"/>
      <c r="UMT6" s="79"/>
      <c r="UMU6" s="79"/>
      <c r="UMV6" s="79"/>
      <c r="UMW6" s="79"/>
      <c r="UMX6" s="79"/>
      <c r="UMY6" s="79"/>
      <c r="UMZ6" s="79"/>
      <c r="UNA6" s="79"/>
      <c r="UNB6" s="79"/>
      <c r="UNC6" s="79"/>
      <c r="UND6" s="79"/>
      <c r="UNE6" s="79"/>
      <c r="UNF6" s="79"/>
      <c r="UNG6" s="79"/>
      <c r="UNH6" s="79"/>
      <c r="UNI6" s="79"/>
      <c r="UNJ6" s="79"/>
      <c r="UNK6" s="79"/>
      <c r="UNL6" s="79"/>
      <c r="UNM6" s="79"/>
      <c r="UNN6" s="79"/>
      <c r="UNO6" s="79"/>
      <c r="UNP6" s="79"/>
      <c r="UNQ6" s="79"/>
      <c r="UNR6" s="79"/>
      <c r="UNS6" s="79"/>
      <c r="UNT6" s="79"/>
      <c r="UNU6" s="79"/>
      <c r="UNV6" s="79"/>
      <c r="UNW6" s="79"/>
      <c r="UNX6" s="79"/>
      <c r="UNY6" s="79"/>
      <c r="UNZ6" s="79"/>
      <c r="UOA6" s="79"/>
      <c r="UOB6" s="79"/>
      <c r="UOC6" s="79"/>
      <c r="UOD6" s="79"/>
      <c r="UOE6" s="79"/>
      <c r="UOF6" s="79"/>
      <c r="UOG6" s="79"/>
      <c r="UOH6" s="79"/>
      <c r="UOI6" s="79"/>
      <c r="UOJ6" s="79"/>
      <c r="UOK6" s="79"/>
      <c r="UOL6" s="79"/>
      <c r="UOM6" s="79"/>
      <c r="UON6" s="79"/>
      <c r="UOO6" s="79"/>
      <c r="UOP6" s="79"/>
      <c r="UOQ6" s="79"/>
      <c r="UOR6" s="79"/>
      <c r="UOS6" s="79"/>
      <c r="UOT6" s="79"/>
      <c r="UOU6" s="79"/>
      <c r="UOV6" s="79"/>
      <c r="UOW6" s="79"/>
      <c r="UOX6" s="79"/>
      <c r="UOY6" s="79"/>
      <c r="UOZ6" s="79"/>
      <c r="UPA6" s="79"/>
      <c r="UPB6" s="79"/>
      <c r="UPC6" s="79"/>
      <c r="UPD6" s="79"/>
      <c r="UPE6" s="79"/>
      <c r="UPF6" s="79"/>
      <c r="UPG6" s="79"/>
      <c r="UPH6" s="79"/>
      <c r="UPI6" s="79"/>
      <c r="UPJ6" s="79"/>
      <c r="UPK6" s="79"/>
      <c r="UPL6" s="79"/>
      <c r="UPM6" s="79"/>
      <c r="UPN6" s="79"/>
      <c r="UPO6" s="79"/>
      <c r="UPP6" s="79"/>
      <c r="UPQ6" s="79"/>
      <c r="UPR6" s="79"/>
      <c r="UPS6" s="79"/>
      <c r="UPT6" s="79"/>
      <c r="UPU6" s="79"/>
      <c r="UPV6" s="79"/>
      <c r="UPW6" s="79"/>
      <c r="UPX6" s="79"/>
      <c r="UPY6" s="79"/>
      <c r="UPZ6" s="79"/>
      <c r="UQA6" s="79"/>
      <c r="UQB6" s="79"/>
      <c r="UQC6" s="79"/>
      <c r="UQD6" s="79"/>
      <c r="UQE6" s="79"/>
      <c r="UQF6" s="79"/>
      <c r="UQG6" s="79"/>
      <c r="UQH6" s="79"/>
      <c r="UQI6" s="79"/>
      <c r="UQJ6" s="79"/>
      <c r="UQK6" s="79"/>
      <c r="UQL6" s="79"/>
      <c r="UQM6" s="79"/>
      <c r="UQN6" s="79"/>
      <c r="UQO6" s="79"/>
      <c r="UQP6" s="79"/>
      <c r="UQQ6" s="79"/>
      <c r="UQR6" s="79"/>
      <c r="UQS6" s="79"/>
      <c r="UQT6" s="79"/>
      <c r="UQU6" s="79"/>
      <c r="UQV6" s="79"/>
      <c r="UQW6" s="79"/>
      <c r="UQX6" s="79"/>
      <c r="UQY6" s="79"/>
      <c r="UQZ6" s="79"/>
      <c r="URA6" s="79"/>
      <c r="URB6" s="79"/>
      <c r="URC6" s="79"/>
      <c r="URD6" s="79"/>
      <c r="URE6" s="79"/>
      <c r="URF6" s="79"/>
      <c r="URG6" s="79"/>
      <c r="URH6" s="79"/>
      <c r="URI6" s="79"/>
      <c r="URJ6" s="79"/>
      <c r="URK6" s="79"/>
      <c r="URL6" s="79"/>
      <c r="URM6" s="79"/>
      <c r="URN6" s="79"/>
      <c r="URO6" s="79"/>
      <c r="URP6" s="79"/>
      <c r="URQ6" s="79"/>
      <c r="URR6" s="79"/>
      <c r="URS6" s="79"/>
      <c r="URT6" s="79"/>
      <c r="URU6" s="79"/>
      <c r="URV6" s="79"/>
      <c r="URW6" s="79"/>
      <c r="URX6" s="79"/>
      <c r="URY6" s="79"/>
      <c r="URZ6" s="79"/>
      <c r="USA6" s="79"/>
      <c r="USB6" s="79"/>
      <c r="USC6" s="79"/>
      <c r="USD6" s="79"/>
      <c r="USE6" s="79"/>
      <c r="USF6" s="79"/>
      <c r="USG6" s="79"/>
      <c r="USH6" s="79"/>
      <c r="USI6" s="79"/>
      <c r="USJ6" s="79"/>
      <c r="USK6" s="79"/>
      <c r="USL6" s="79"/>
      <c r="USM6" s="79"/>
      <c r="USN6" s="79"/>
      <c r="USO6" s="79"/>
      <c r="USP6" s="79"/>
      <c r="USQ6" s="79"/>
      <c r="USR6" s="79"/>
      <c r="USS6" s="79"/>
      <c r="UST6" s="79"/>
      <c r="USU6" s="79"/>
      <c r="USV6" s="79"/>
      <c r="USW6" s="79"/>
      <c r="USX6" s="79"/>
      <c r="USY6" s="79"/>
      <c r="USZ6" s="79"/>
      <c r="UTA6" s="79"/>
      <c r="UTB6" s="79"/>
      <c r="UTC6" s="79"/>
      <c r="UTD6" s="79"/>
      <c r="UTE6" s="79"/>
      <c r="UTF6" s="79"/>
      <c r="UTG6" s="79"/>
      <c r="UTH6" s="79"/>
      <c r="UTI6" s="79"/>
      <c r="UTJ6" s="79"/>
      <c r="UTK6" s="79"/>
      <c r="UTL6" s="79"/>
      <c r="UTM6" s="79"/>
      <c r="UTN6" s="79"/>
      <c r="UTO6" s="79"/>
      <c r="UTP6" s="79"/>
      <c r="UTQ6" s="79"/>
      <c r="UTR6" s="79"/>
      <c r="UTS6" s="79"/>
      <c r="UTT6" s="79"/>
      <c r="UTU6" s="79"/>
      <c r="UTV6" s="79"/>
      <c r="UTW6" s="79"/>
      <c r="UTX6" s="79"/>
      <c r="UTY6" s="79"/>
      <c r="UTZ6" s="79"/>
      <c r="UUA6" s="79"/>
      <c r="UUB6" s="79"/>
      <c r="UUC6" s="79"/>
      <c r="UUD6" s="79"/>
      <c r="UUE6" s="79"/>
      <c r="UUF6" s="79"/>
      <c r="UUG6" s="79"/>
      <c r="UUH6" s="79"/>
      <c r="UUI6" s="79"/>
      <c r="UUJ6" s="79"/>
      <c r="UUK6" s="79"/>
      <c r="UUL6" s="79"/>
      <c r="UUM6" s="79"/>
      <c r="UUN6" s="79"/>
      <c r="UUO6" s="79"/>
      <c r="UUP6" s="79"/>
      <c r="UUQ6" s="79"/>
      <c r="UUR6" s="79"/>
      <c r="UUS6" s="79"/>
      <c r="UUT6" s="79"/>
      <c r="UUU6" s="79"/>
      <c r="UUV6" s="79"/>
      <c r="UUW6" s="79"/>
      <c r="UUX6" s="79"/>
      <c r="UUY6" s="79"/>
      <c r="UUZ6" s="79"/>
      <c r="UVA6" s="79"/>
      <c r="UVB6" s="79"/>
      <c r="UVC6" s="79"/>
      <c r="UVD6" s="79"/>
      <c r="UVE6" s="79"/>
      <c r="UVF6" s="79"/>
      <c r="UVG6" s="79"/>
      <c r="UVH6" s="79"/>
      <c r="UVI6" s="79"/>
      <c r="UVJ6" s="79"/>
      <c r="UVK6" s="79"/>
      <c r="UVL6" s="79"/>
      <c r="UVM6" s="79"/>
      <c r="UVN6" s="79"/>
      <c r="UVO6" s="79"/>
      <c r="UVP6" s="79"/>
      <c r="UVQ6" s="79"/>
      <c r="UVR6" s="79"/>
      <c r="UVS6" s="79"/>
      <c r="UVT6" s="79"/>
      <c r="UVU6" s="79"/>
      <c r="UVV6" s="79"/>
      <c r="UVW6" s="79"/>
      <c r="UVX6" s="79"/>
      <c r="UVY6" s="79"/>
      <c r="UVZ6" s="79"/>
      <c r="UWA6" s="79"/>
      <c r="UWB6" s="79"/>
      <c r="UWC6" s="79"/>
      <c r="UWD6" s="79"/>
      <c r="UWE6" s="79"/>
      <c r="UWF6" s="79"/>
      <c r="UWG6" s="79"/>
      <c r="UWH6" s="79"/>
      <c r="UWI6" s="79"/>
      <c r="UWJ6" s="79"/>
      <c r="UWK6" s="79"/>
      <c r="UWL6" s="79"/>
      <c r="UWM6" s="79"/>
      <c r="UWN6" s="79"/>
      <c r="UWO6" s="79"/>
      <c r="UWP6" s="79"/>
      <c r="UWQ6" s="79"/>
      <c r="UWR6" s="79"/>
      <c r="UWS6" s="79"/>
      <c r="UWT6" s="79"/>
      <c r="UWU6" s="79"/>
      <c r="UWV6" s="79"/>
      <c r="UWW6" s="79"/>
      <c r="UWX6" s="79"/>
      <c r="UWY6" s="79"/>
      <c r="UWZ6" s="79"/>
      <c r="UXA6" s="79"/>
      <c r="UXB6" s="79"/>
      <c r="UXC6" s="79"/>
      <c r="UXD6" s="79"/>
      <c r="UXE6" s="79"/>
      <c r="UXF6" s="79"/>
      <c r="UXG6" s="79"/>
      <c r="UXH6" s="79"/>
      <c r="UXI6" s="79"/>
      <c r="UXJ6" s="79"/>
      <c r="UXK6" s="79"/>
      <c r="UXL6" s="79"/>
      <c r="UXM6" s="79"/>
      <c r="UXN6" s="79"/>
      <c r="UXO6" s="79"/>
      <c r="UXP6" s="79"/>
      <c r="UXQ6" s="79"/>
      <c r="UXR6" s="79"/>
      <c r="UXS6" s="79"/>
      <c r="UXT6" s="79"/>
      <c r="UXU6" s="79"/>
      <c r="UXV6" s="79"/>
      <c r="UXW6" s="79"/>
      <c r="UXX6" s="79"/>
      <c r="UXY6" s="79"/>
      <c r="UXZ6" s="79"/>
      <c r="UYA6" s="79"/>
      <c r="UYB6" s="79"/>
      <c r="UYC6" s="79"/>
      <c r="UYD6" s="79"/>
      <c r="UYE6" s="79"/>
      <c r="UYF6" s="79"/>
      <c r="UYG6" s="79"/>
      <c r="UYH6" s="79"/>
      <c r="UYI6" s="79"/>
      <c r="UYJ6" s="79"/>
      <c r="UYK6" s="79"/>
      <c r="UYL6" s="79"/>
      <c r="UYM6" s="79"/>
      <c r="UYN6" s="79"/>
      <c r="UYO6" s="79"/>
      <c r="UYP6" s="79"/>
      <c r="UYQ6" s="79"/>
      <c r="UYR6" s="79"/>
      <c r="UYS6" s="79"/>
      <c r="UYT6" s="79"/>
      <c r="UYU6" s="79"/>
      <c r="UYV6" s="79"/>
      <c r="UYW6" s="79"/>
      <c r="UYX6" s="79"/>
      <c r="UYY6" s="79"/>
      <c r="UYZ6" s="79"/>
      <c r="UZA6" s="79"/>
      <c r="UZB6" s="79"/>
      <c r="UZC6" s="79"/>
      <c r="UZD6" s="79"/>
      <c r="UZE6" s="79"/>
      <c r="UZF6" s="79"/>
      <c r="UZG6" s="79"/>
      <c r="UZH6" s="79"/>
      <c r="UZI6" s="79"/>
      <c r="UZJ6" s="79"/>
      <c r="UZK6" s="79"/>
      <c r="UZL6" s="79"/>
      <c r="UZM6" s="79"/>
      <c r="UZN6" s="79"/>
      <c r="UZO6" s="79"/>
      <c r="UZP6" s="79"/>
      <c r="UZQ6" s="79"/>
      <c r="UZR6" s="79"/>
      <c r="UZS6" s="79"/>
      <c r="UZT6" s="79"/>
      <c r="UZU6" s="79"/>
      <c r="UZV6" s="79"/>
      <c r="UZW6" s="79"/>
      <c r="UZX6" s="79"/>
      <c r="UZY6" s="79"/>
      <c r="UZZ6" s="79"/>
      <c r="VAA6" s="79"/>
      <c r="VAB6" s="79"/>
      <c r="VAC6" s="79"/>
      <c r="VAD6" s="79"/>
      <c r="VAE6" s="79"/>
      <c r="VAF6" s="79"/>
      <c r="VAG6" s="79"/>
      <c r="VAH6" s="79"/>
      <c r="VAI6" s="79"/>
      <c r="VAJ6" s="79"/>
      <c r="VAK6" s="79"/>
      <c r="VAL6" s="79"/>
      <c r="VAM6" s="79"/>
      <c r="VAN6" s="79"/>
      <c r="VAO6" s="79"/>
      <c r="VAP6" s="79"/>
      <c r="VAQ6" s="79"/>
      <c r="VAR6" s="79"/>
      <c r="VAS6" s="79"/>
      <c r="VAT6" s="79"/>
      <c r="VAU6" s="79"/>
      <c r="VAV6" s="79"/>
      <c r="VAW6" s="79"/>
      <c r="VAX6" s="79"/>
      <c r="VAY6" s="79"/>
      <c r="VAZ6" s="79"/>
      <c r="VBA6" s="79"/>
      <c r="VBB6" s="79"/>
      <c r="VBC6" s="79"/>
      <c r="VBD6" s="79"/>
      <c r="VBE6" s="79"/>
      <c r="VBF6" s="79"/>
      <c r="VBG6" s="79"/>
      <c r="VBH6" s="79"/>
      <c r="VBI6" s="79"/>
      <c r="VBJ6" s="79"/>
      <c r="VBK6" s="79"/>
      <c r="VBL6" s="79"/>
      <c r="VBM6" s="79"/>
      <c r="VBN6" s="79"/>
      <c r="VBO6" s="79"/>
      <c r="VBP6" s="79"/>
      <c r="VBQ6" s="79"/>
      <c r="VBR6" s="79"/>
      <c r="VBS6" s="79"/>
      <c r="VBT6" s="79"/>
      <c r="VBU6" s="79"/>
      <c r="VBV6" s="79"/>
      <c r="VBW6" s="79"/>
      <c r="VBX6" s="79"/>
      <c r="VBY6" s="79"/>
      <c r="VBZ6" s="79"/>
      <c r="VCA6" s="79"/>
      <c r="VCB6" s="79"/>
      <c r="VCC6" s="79"/>
      <c r="VCD6" s="79"/>
      <c r="VCE6" s="79"/>
      <c r="VCF6" s="79"/>
      <c r="VCG6" s="79"/>
      <c r="VCH6" s="79"/>
      <c r="VCI6" s="79"/>
      <c r="VCJ6" s="79"/>
      <c r="VCK6" s="79"/>
      <c r="VCL6" s="79"/>
      <c r="VCM6" s="79"/>
      <c r="VCN6" s="79"/>
      <c r="VCO6" s="79"/>
      <c r="VCP6" s="79"/>
      <c r="VCQ6" s="79"/>
      <c r="VCR6" s="79"/>
      <c r="VCS6" s="79"/>
      <c r="VCT6" s="79"/>
      <c r="VCU6" s="79"/>
      <c r="VCV6" s="79"/>
      <c r="VCW6" s="79"/>
      <c r="VCX6" s="79"/>
      <c r="VCY6" s="79"/>
      <c r="VCZ6" s="79"/>
      <c r="VDA6" s="79"/>
      <c r="VDB6" s="79"/>
      <c r="VDC6" s="79"/>
      <c r="VDD6" s="79"/>
      <c r="VDE6" s="79"/>
      <c r="VDF6" s="79"/>
      <c r="VDG6" s="79"/>
      <c r="VDH6" s="79"/>
      <c r="VDI6" s="79"/>
      <c r="VDJ6" s="79"/>
      <c r="VDK6" s="79"/>
      <c r="VDL6" s="79"/>
      <c r="VDM6" s="79"/>
      <c r="VDN6" s="79"/>
      <c r="VDO6" s="79"/>
      <c r="VDP6" s="79"/>
      <c r="VDQ6" s="79"/>
      <c r="VDR6" s="79"/>
      <c r="VDS6" s="79"/>
      <c r="VDT6" s="79"/>
      <c r="VDU6" s="79"/>
      <c r="VDV6" s="79"/>
      <c r="VDW6" s="79"/>
      <c r="VDX6" s="79"/>
      <c r="VDY6" s="79"/>
      <c r="VDZ6" s="79"/>
      <c r="VEA6" s="79"/>
      <c r="VEB6" s="79"/>
      <c r="VEC6" s="79"/>
      <c r="VED6" s="79"/>
      <c r="VEE6" s="79"/>
      <c r="VEF6" s="79"/>
      <c r="VEG6" s="79"/>
      <c r="VEH6" s="79"/>
      <c r="VEI6" s="79"/>
      <c r="VEJ6" s="79"/>
      <c r="VEK6" s="79"/>
      <c r="VEL6" s="79"/>
      <c r="VEM6" s="79"/>
      <c r="VEN6" s="79"/>
      <c r="VEO6" s="79"/>
      <c r="VEP6" s="79"/>
      <c r="VEQ6" s="79"/>
      <c r="VER6" s="79"/>
      <c r="VES6" s="79"/>
      <c r="VET6" s="79"/>
      <c r="VEU6" s="79"/>
      <c r="VEV6" s="79"/>
      <c r="VEW6" s="79"/>
      <c r="VEX6" s="79"/>
      <c r="VEY6" s="79"/>
      <c r="VEZ6" s="79"/>
      <c r="VFA6" s="79"/>
      <c r="VFB6" s="79"/>
      <c r="VFC6" s="79"/>
      <c r="VFD6" s="79"/>
      <c r="VFE6" s="79"/>
      <c r="VFF6" s="79"/>
      <c r="VFG6" s="79"/>
      <c r="VFH6" s="79"/>
      <c r="VFI6" s="79"/>
      <c r="VFJ6" s="79"/>
      <c r="VFK6" s="79"/>
      <c r="VFL6" s="79"/>
      <c r="VFM6" s="79"/>
      <c r="VFN6" s="79"/>
      <c r="VFO6" s="79"/>
      <c r="VFP6" s="79"/>
      <c r="VFQ6" s="79"/>
      <c r="VFR6" s="79"/>
      <c r="VFS6" s="79"/>
      <c r="VFT6" s="79"/>
      <c r="VFU6" s="79"/>
      <c r="VFV6" s="79"/>
      <c r="VFW6" s="79"/>
      <c r="VFX6" s="79"/>
      <c r="VFY6" s="79"/>
      <c r="VFZ6" s="79"/>
      <c r="VGA6" s="79"/>
      <c r="VGB6" s="79"/>
      <c r="VGC6" s="79"/>
      <c r="VGD6" s="79"/>
      <c r="VGE6" s="79"/>
      <c r="VGF6" s="79"/>
      <c r="VGG6" s="79"/>
      <c r="VGH6" s="79"/>
      <c r="VGI6" s="79"/>
      <c r="VGJ6" s="79"/>
      <c r="VGK6" s="79"/>
      <c r="VGL6" s="79"/>
      <c r="VGM6" s="79"/>
      <c r="VGN6" s="79"/>
      <c r="VGO6" s="79"/>
      <c r="VGP6" s="79"/>
      <c r="VGQ6" s="79"/>
      <c r="VGR6" s="79"/>
      <c r="VGS6" s="79"/>
      <c r="VGT6" s="79"/>
      <c r="VGU6" s="79"/>
      <c r="VGV6" s="79"/>
      <c r="VGW6" s="79"/>
      <c r="VGX6" s="79"/>
      <c r="VGY6" s="79"/>
      <c r="VGZ6" s="79"/>
      <c r="VHA6" s="79"/>
      <c r="VHB6" s="79"/>
      <c r="VHC6" s="79"/>
      <c r="VHD6" s="79"/>
      <c r="VHE6" s="79"/>
      <c r="VHF6" s="79"/>
      <c r="VHG6" s="79"/>
      <c r="VHH6" s="79"/>
      <c r="VHI6" s="79"/>
      <c r="VHJ6" s="79"/>
      <c r="VHK6" s="79"/>
      <c r="VHL6" s="79"/>
      <c r="VHM6" s="79"/>
      <c r="VHN6" s="79"/>
      <c r="VHO6" s="79"/>
      <c r="VHP6" s="79"/>
      <c r="VHQ6" s="79"/>
      <c r="VHR6" s="79"/>
      <c r="VHS6" s="79"/>
      <c r="VHT6" s="79"/>
      <c r="VHU6" s="79"/>
      <c r="VHV6" s="79"/>
      <c r="VHW6" s="79"/>
      <c r="VHX6" s="79"/>
      <c r="VHY6" s="79"/>
      <c r="VHZ6" s="79"/>
      <c r="VIA6" s="79"/>
      <c r="VIB6" s="79"/>
      <c r="VIC6" s="79"/>
      <c r="VID6" s="79"/>
      <c r="VIE6" s="79"/>
      <c r="VIF6" s="79"/>
      <c r="VIG6" s="79"/>
      <c r="VIH6" s="79"/>
      <c r="VII6" s="79"/>
      <c r="VIJ6" s="79"/>
      <c r="VIK6" s="79"/>
      <c r="VIL6" s="79"/>
      <c r="VIM6" s="79"/>
      <c r="VIN6" s="79"/>
      <c r="VIO6" s="79"/>
      <c r="VIP6" s="79"/>
      <c r="VIQ6" s="79"/>
      <c r="VIR6" s="79"/>
      <c r="VIS6" s="79"/>
      <c r="VIT6" s="79"/>
      <c r="VIU6" s="79"/>
      <c r="VIV6" s="79"/>
      <c r="VIW6" s="79"/>
      <c r="VIX6" s="79"/>
      <c r="VIY6" s="79"/>
      <c r="VIZ6" s="79"/>
      <c r="VJA6" s="79"/>
      <c r="VJB6" s="79"/>
      <c r="VJC6" s="79"/>
      <c r="VJD6" s="79"/>
      <c r="VJE6" s="79"/>
      <c r="VJF6" s="79"/>
      <c r="VJG6" s="79"/>
      <c r="VJH6" s="79"/>
      <c r="VJI6" s="79"/>
      <c r="VJJ6" s="79"/>
      <c r="VJK6" s="79"/>
      <c r="VJL6" s="79"/>
      <c r="VJM6" s="79"/>
      <c r="VJN6" s="79"/>
      <c r="VJO6" s="79"/>
      <c r="VJP6" s="79"/>
      <c r="VJQ6" s="79"/>
      <c r="VJR6" s="79"/>
      <c r="VJS6" s="79"/>
      <c r="VJT6" s="79"/>
      <c r="VJU6" s="79"/>
      <c r="VJV6" s="79"/>
      <c r="VJW6" s="79"/>
      <c r="VJX6" s="79"/>
      <c r="VJY6" s="79"/>
      <c r="VJZ6" s="79"/>
      <c r="VKA6" s="79"/>
      <c r="VKB6" s="79"/>
      <c r="VKC6" s="79"/>
      <c r="VKD6" s="79"/>
      <c r="VKE6" s="79"/>
      <c r="VKF6" s="79"/>
      <c r="VKG6" s="79"/>
      <c r="VKH6" s="79"/>
      <c r="VKI6" s="79"/>
      <c r="VKJ6" s="79"/>
      <c r="VKK6" s="79"/>
      <c r="VKL6" s="79"/>
      <c r="VKM6" s="79"/>
      <c r="VKN6" s="79"/>
      <c r="VKO6" s="79"/>
      <c r="VKP6" s="79"/>
      <c r="VKQ6" s="79"/>
      <c r="VKR6" s="79"/>
      <c r="VKS6" s="79"/>
      <c r="VKT6" s="79"/>
      <c r="VKU6" s="79"/>
      <c r="VKV6" s="79"/>
      <c r="VKW6" s="79"/>
      <c r="VKX6" s="79"/>
      <c r="VKY6" s="79"/>
      <c r="VKZ6" s="79"/>
      <c r="VLA6" s="79"/>
      <c r="VLB6" s="79"/>
      <c r="VLC6" s="79"/>
      <c r="VLD6" s="79"/>
      <c r="VLE6" s="79"/>
      <c r="VLF6" s="79"/>
      <c r="VLG6" s="79"/>
      <c r="VLH6" s="79"/>
      <c r="VLI6" s="79"/>
      <c r="VLJ6" s="79"/>
      <c r="VLK6" s="79"/>
      <c r="VLL6" s="79"/>
      <c r="VLM6" s="79"/>
      <c r="VLN6" s="79"/>
      <c r="VLO6" s="79"/>
      <c r="VLP6" s="79"/>
      <c r="VLQ6" s="79"/>
      <c r="VLR6" s="79"/>
      <c r="VLS6" s="79"/>
      <c r="VLT6" s="79"/>
      <c r="VLU6" s="79"/>
      <c r="VLV6" s="79"/>
      <c r="VLW6" s="79"/>
      <c r="VLX6" s="79"/>
      <c r="VLY6" s="79"/>
      <c r="VLZ6" s="79"/>
      <c r="VMA6" s="79"/>
      <c r="VMB6" s="79"/>
      <c r="VMC6" s="79"/>
      <c r="VMD6" s="79"/>
      <c r="VME6" s="79"/>
      <c r="VMF6" s="79"/>
      <c r="VMG6" s="79"/>
      <c r="VMH6" s="79"/>
      <c r="VMI6" s="79"/>
      <c r="VMJ6" s="79"/>
      <c r="VMK6" s="79"/>
      <c r="VML6" s="79"/>
      <c r="VMM6" s="79"/>
      <c r="VMN6" s="79"/>
      <c r="VMO6" s="79"/>
      <c r="VMP6" s="79"/>
      <c r="VMQ6" s="79"/>
      <c r="VMR6" s="79"/>
      <c r="VMS6" s="79"/>
      <c r="VMT6" s="79"/>
      <c r="VMU6" s="79"/>
      <c r="VMV6" s="79"/>
      <c r="VMW6" s="79"/>
      <c r="VMX6" s="79"/>
      <c r="VMY6" s="79"/>
      <c r="VMZ6" s="79"/>
      <c r="VNA6" s="79"/>
      <c r="VNB6" s="79"/>
      <c r="VNC6" s="79"/>
      <c r="VND6" s="79"/>
      <c r="VNE6" s="79"/>
      <c r="VNF6" s="79"/>
      <c r="VNG6" s="79"/>
      <c r="VNH6" s="79"/>
      <c r="VNI6" s="79"/>
      <c r="VNJ6" s="79"/>
      <c r="VNK6" s="79"/>
      <c r="VNL6" s="79"/>
      <c r="VNM6" s="79"/>
      <c r="VNN6" s="79"/>
      <c r="VNO6" s="79"/>
      <c r="VNP6" s="79"/>
      <c r="VNQ6" s="79"/>
      <c r="VNR6" s="79"/>
      <c r="VNS6" s="79"/>
      <c r="VNT6" s="79"/>
      <c r="VNU6" s="79"/>
      <c r="VNV6" s="79"/>
      <c r="VNW6" s="79"/>
      <c r="VNX6" s="79"/>
      <c r="VNY6" s="79"/>
      <c r="VNZ6" s="79"/>
      <c r="VOA6" s="79"/>
      <c r="VOB6" s="79"/>
      <c r="VOC6" s="79"/>
      <c r="VOD6" s="79"/>
      <c r="VOE6" s="79"/>
      <c r="VOF6" s="79"/>
      <c r="VOG6" s="79"/>
      <c r="VOH6" s="79"/>
      <c r="VOI6" s="79"/>
      <c r="VOJ6" s="79"/>
      <c r="VOK6" s="79"/>
      <c r="VOL6" s="79"/>
      <c r="VOM6" s="79"/>
      <c r="VON6" s="79"/>
      <c r="VOO6" s="79"/>
      <c r="VOP6" s="79"/>
      <c r="VOQ6" s="79"/>
      <c r="VOR6" s="79"/>
      <c r="VOS6" s="79"/>
      <c r="VOT6" s="79"/>
      <c r="VOU6" s="79"/>
      <c r="VOV6" s="79"/>
      <c r="VOW6" s="79"/>
      <c r="VOX6" s="79"/>
      <c r="VOY6" s="79"/>
      <c r="VOZ6" s="79"/>
      <c r="VPA6" s="79"/>
      <c r="VPB6" s="79"/>
      <c r="VPC6" s="79"/>
      <c r="VPD6" s="79"/>
      <c r="VPE6" s="79"/>
      <c r="VPF6" s="79"/>
      <c r="VPG6" s="79"/>
      <c r="VPH6" s="79"/>
      <c r="VPI6" s="79"/>
      <c r="VPJ6" s="79"/>
      <c r="VPK6" s="79"/>
      <c r="VPL6" s="79"/>
      <c r="VPM6" s="79"/>
      <c r="VPN6" s="79"/>
      <c r="VPO6" s="79"/>
      <c r="VPP6" s="79"/>
      <c r="VPQ6" s="79"/>
      <c r="VPR6" s="79"/>
      <c r="VPS6" s="79"/>
      <c r="VPT6" s="79"/>
      <c r="VPU6" s="79"/>
      <c r="VPV6" s="79"/>
      <c r="VPW6" s="79"/>
      <c r="VPX6" s="79"/>
      <c r="VPY6" s="79"/>
      <c r="VPZ6" s="79"/>
      <c r="VQA6" s="79"/>
      <c r="VQB6" s="79"/>
      <c r="VQC6" s="79"/>
      <c r="VQD6" s="79"/>
      <c r="VQE6" s="79"/>
      <c r="VQF6" s="79"/>
      <c r="VQG6" s="79"/>
      <c r="VQH6" s="79"/>
      <c r="VQI6" s="79"/>
      <c r="VQJ6" s="79"/>
      <c r="VQK6" s="79"/>
      <c r="VQL6" s="79"/>
      <c r="VQM6" s="79"/>
      <c r="VQN6" s="79"/>
      <c r="VQO6" s="79"/>
      <c r="VQP6" s="79"/>
      <c r="VQQ6" s="79"/>
      <c r="VQR6" s="79"/>
      <c r="VQS6" s="79"/>
      <c r="VQT6" s="79"/>
      <c r="VQU6" s="79"/>
      <c r="VQV6" s="79"/>
      <c r="VQW6" s="79"/>
      <c r="VQX6" s="79"/>
      <c r="VQY6" s="79"/>
      <c r="VQZ6" s="79"/>
      <c r="VRA6" s="79"/>
      <c r="VRB6" s="79"/>
      <c r="VRC6" s="79"/>
      <c r="VRD6" s="79"/>
      <c r="VRE6" s="79"/>
      <c r="VRF6" s="79"/>
      <c r="VRG6" s="79"/>
      <c r="VRH6" s="79"/>
      <c r="VRI6" s="79"/>
      <c r="VRJ6" s="79"/>
      <c r="VRK6" s="79"/>
      <c r="VRL6" s="79"/>
      <c r="VRM6" s="79"/>
      <c r="VRN6" s="79"/>
      <c r="VRO6" s="79"/>
      <c r="VRP6" s="79"/>
      <c r="VRQ6" s="79"/>
      <c r="VRR6" s="79"/>
      <c r="VRS6" s="79"/>
      <c r="VRT6" s="79"/>
      <c r="VRU6" s="79"/>
      <c r="VRV6" s="79"/>
      <c r="VRW6" s="79"/>
      <c r="VRX6" s="79"/>
      <c r="VRY6" s="79"/>
      <c r="VRZ6" s="79"/>
      <c r="VSA6" s="79"/>
      <c r="VSB6" s="79"/>
      <c r="VSC6" s="79"/>
      <c r="VSD6" s="79"/>
      <c r="VSE6" s="79"/>
      <c r="VSF6" s="79"/>
      <c r="VSG6" s="79"/>
      <c r="VSH6" s="79"/>
      <c r="VSI6" s="79"/>
      <c r="VSJ6" s="79"/>
      <c r="VSK6" s="79"/>
      <c r="VSL6" s="79"/>
      <c r="VSM6" s="79"/>
      <c r="VSN6" s="79"/>
      <c r="VSO6" s="79"/>
      <c r="VSP6" s="79"/>
      <c r="VSQ6" s="79"/>
      <c r="VSR6" s="79"/>
      <c r="VSS6" s="79"/>
      <c r="VST6" s="79"/>
      <c r="VSU6" s="79"/>
      <c r="VSV6" s="79"/>
      <c r="VSW6" s="79"/>
      <c r="VSX6" s="79"/>
      <c r="VSY6" s="79"/>
      <c r="VSZ6" s="79"/>
      <c r="VTA6" s="79"/>
      <c r="VTB6" s="79"/>
      <c r="VTC6" s="79"/>
      <c r="VTD6" s="79"/>
      <c r="VTE6" s="79"/>
      <c r="VTF6" s="79"/>
      <c r="VTG6" s="79"/>
      <c r="VTH6" s="79"/>
      <c r="VTI6" s="79"/>
      <c r="VTJ6" s="79"/>
      <c r="VTK6" s="79"/>
      <c r="VTL6" s="79"/>
      <c r="VTM6" s="79"/>
      <c r="VTN6" s="79"/>
      <c r="VTO6" s="79"/>
      <c r="VTP6" s="79"/>
      <c r="VTQ6" s="79"/>
      <c r="VTR6" s="79"/>
      <c r="VTS6" s="79"/>
      <c r="VTT6" s="79"/>
      <c r="VTU6" s="79"/>
      <c r="VTV6" s="79"/>
      <c r="VTW6" s="79"/>
      <c r="VTX6" s="79"/>
      <c r="VTY6" s="79"/>
      <c r="VTZ6" s="79"/>
      <c r="VUA6" s="79"/>
      <c r="VUB6" s="79"/>
      <c r="VUC6" s="79"/>
      <c r="VUD6" s="79"/>
      <c r="VUE6" s="79"/>
      <c r="VUF6" s="79"/>
      <c r="VUG6" s="79"/>
      <c r="VUH6" s="79"/>
      <c r="VUI6" s="79"/>
      <c r="VUJ6" s="79"/>
      <c r="VUK6" s="79"/>
      <c r="VUL6" s="79"/>
      <c r="VUM6" s="79"/>
      <c r="VUN6" s="79"/>
      <c r="VUO6" s="79"/>
      <c r="VUP6" s="79"/>
      <c r="VUQ6" s="79"/>
      <c r="VUR6" s="79"/>
      <c r="VUS6" s="79"/>
      <c r="VUT6" s="79"/>
      <c r="VUU6" s="79"/>
      <c r="VUV6" s="79"/>
      <c r="VUW6" s="79"/>
      <c r="VUX6" s="79"/>
      <c r="VUY6" s="79"/>
      <c r="VUZ6" s="79"/>
      <c r="VVA6" s="79"/>
      <c r="VVB6" s="79"/>
      <c r="VVC6" s="79"/>
      <c r="VVD6" s="79"/>
      <c r="VVE6" s="79"/>
      <c r="VVF6" s="79"/>
      <c r="VVG6" s="79"/>
      <c r="VVH6" s="79"/>
      <c r="VVI6" s="79"/>
      <c r="VVJ6" s="79"/>
      <c r="VVK6" s="79"/>
      <c r="VVL6" s="79"/>
      <c r="VVM6" s="79"/>
      <c r="VVN6" s="79"/>
      <c r="VVO6" s="79"/>
      <c r="VVP6" s="79"/>
      <c r="VVQ6" s="79"/>
      <c r="VVR6" s="79"/>
      <c r="VVS6" s="79"/>
      <c r="VVT6" s="79"/>
      <c r="VVU6" s="79"/>
      <c r="VVV6" s="79"/>
      <c r="VVW6" s="79"/>
      <c r="VVX6" s="79"/>
      <c r="VVY6" s="79"/>
      <c r="VVZ6" s="79"/>
      <c r="VWA6" s="79"/>
      <c r="VWB6" s="79"/>
      <c r="VWC6" s="79"/>
      <c r="VWD6" s="79"/>
      <c r="VWE6" s="79"/>
      <c r="VWF6" s="79"/>
      <c r="VWG6" s="79"/>
      <c r="VWH6" s="79"/>
      <c r="VWI6" s="79"/>
      <c r="VWJ6" s="79"/>
      <c r="VWK6" s="79"/>
      <c r="VWL6" s="79"/>
      <c r="VWM6" s="79"/>
      <c r="VWN6" s="79"/>
      <c r="VWO6" s="79"/>
      <c r="VWP6" s="79"/>
      <c r="VWQ6" s="79"/>
      <c r="VWR6" s="79"/>
      <c r="VWS6" s="79"/>
      <c r="VWT6" s="79"/>
      <c r="VWU6" s="79"/>
      <c r="VWV6" s="79"/>
      <c r="VWW6" s="79"/>
      <c r="VWX6" s="79"/>
      <c r="VWY6" s="79"/>
      <c r="VWZ6" s="79"/>
      <c r="VXA6" s="79"/>
      <c r="VXB6" s="79"/>
      <c r="VXC6" s="79"/>
      <c r="VXD6" s="79"/>
      <c r="VXE6" s="79"/>
      <c r="VXF6" s="79"/>
      <c r="VXG6" s="79"/>
      <c r="VXH6" s="79"/>
      <c r="VXI6" s="79"/>
      <c r="VXJ6" s="79"/>
      <c r="VXK6" s="79"/>
      <c r="VXL6" s="79"/>
      <c r="VXM6" s="79"/>
      <c r="VXN6" s="79"/>
      <c r="VXO6" s="79"/>
      <c r="VXP6" s="79"/>
      <c r="VXQ6" s="79"/>
      <c r="VXR6" s="79"/>
      <c r="VXS6" s="79"/>
      <c r="VXT6" s="79"/>
      <c r="VXU6" s="79"/>
      <c r="VXV6" s="79"/>
      <c r="VXW6" s="79"/>
      <c r="VXX6" s="79"/>
      <c r="VXY6" s="79"/>
      <c r="VXZ6" s="79"/>
      <c r="VYA6" s="79"/>
      <c r="VYB6" s="79"/>
      <c r="VYC6" s="79"/>
      <c r="VYD6" s="79"/>
      <c r="VYE6" s="79"/>
      <c r="VYF6" s="79"/>
      <c r="VYG6" s="79"/>
      <c r="VYH6" s="79"/>
      <c r="VYI6" s="79"/>
      <c r="VYJ6" s="79"/>
      <c r="VYK6" s="79"/>
      <c r="VYL6" s="79"/>
      <c r="VYM6" s="79"/>
      <c r="VYN6" s="79"/>
      <c r="VYO6" s="79"/>
      <c r="VYP6" s="79"/>
      <c r="VYQ6" s="79"/>
      <c r="VYR6" s="79"/>
      <c r="VYS6" s="79"/>
      <c r="VYT6" s="79"/>
      <c r="VYU6" s="79"/>
      <c r="VYV6" s="79"/>
      <c r="VYW6" s="79"/>
      <c r="VYX6" s="79"/>
      <c r="VYY6" s="79"/>
      <c r="VYZ6" s="79"/>
      <c r="VZA6" s="79"/>
      <c r="VZB6" s="79"/>
      <c r="VZC6" s="79"/>
      <c r="VZD6" s="79"/>
      <c r="VZE6" s="79"/>
      <c r="VZF6" s="79"/>
      <c r="VZG6" s="79"/>
      <c r="VZH6" s="79"/>
      <c r="VZI6" s="79"/>
      <c r="VZJ6" s="79"/>
      <c r="VZK6" s="79"/>
      <c r="VZL6" s="79"/>
      <c r="VZM6" s="79"/>
      <c r="VZN6" s="79"/>
      <c r="VZO6" s="79"/>
      <c r="VZP6" s="79"/>
      <c r="VZQ6" s="79"/>
      <c r="VZR6" s="79"/>
      <c r="VZS6" s="79"/>
      <c r="VZT6" s="79"/>
      <c r="VZU6" s="79"/>
      <c r="VZV6" s="79"/>
      <c r="VZW6" s="79"/>
      <c r="VZX6" s="79"/>
      <c r="VZY6" s="79"/>
      <c r="VZZ6" s="79"/>
      <c r="WAA6" s="79"/>
      <c r="WAB6" s="79"/>
      <c r="WAC6" s="79"/>
      <c r="WAD6" s="79"/>
      <c r="WAE6" s="79"/>
      <c r="WAF6" s="79"/>
      <c r="WAG6" s="79"/>
      <c r="WAH6" s="79"/>
      <c r="WAI6" s="79"/>
      <c r="WAJ6" s="79"/>
      <c r="WAK6" s="79"/>
      <c r="WAL6" s="79"/>
      <c r="WAM6" s="79"/>
      <c r="WAN6" s="79"/>
      <c r="WAO6" s="79"/>
      <c r="WAP6" s="79"/>
      <c r="WAQ6" s="79"/>
      <c r="WAR6" s="79"/>
      <c r="WAS6" s="79"/>
      <c r="WAT6" s="79"/>
      <c r="WAU6" s="79"/>
      <c r="WAV6" s="79"/>
      <c r="WAW6" s="79"/>
      <c r="WAX6" s="79"/>
      <c r="WAY6" s="79"/>
      <c r="WAZ6" s="79"/>
      <c r="WBA6" s="79"/>
      <c r="WBB6" s="79"/>
      <c r="WBC6" s="79"/>
      <c r="WBD6" s="79"/>
      <c r="WBE6" s="79"/>
      <c r="WBF6" s="79"/>
      <c r="WBG6" s="79"/>
      <c r="WBH6" s="79"/>
      <c r="WBI6" s="79"/>
      <c r="WBJ6" s="79"/>
      <c r="WBK6" s="79"/>
      <c r="WBL6" s="79"/>
      <c r="WBM6" s="79"/>
      <c r="WBN6" s="79"/>
      <c r="WBO6" s="79"/>
      <c r="WBP6" s="79"/>
      <c r="WBQ6" s="79"/>
      <c r="WBR6" s="79"/>
      <c r="WBS6" s="79"/>
      <c r="WBT6" s="79"/>
      <c r="WBU6" s="79"/>
      <c r="WBV6" s="79"/>
      <c r="WBW6" s="79"/>
      <c r="WBX6" s="79"/>
      <c r="WBY6" s="79"/>
      <c r="WBZ6" s="79"/>
      <c r="WCA6" s="79"/>
      <c r="WCB6" s="79"/>
      <c r="WCC6" s="79"/>
      <c r="WCD6" s="79"/>
      <c r="WCE6" s="79"/>
      <c r="WCF6" s="79"/>
      <c r="WCG6" s="79"/>
      <c r="WCH6" s="79"/>
      <c r="WCI6" s="79"/>
      <c r="WCJ6" s="79"/>
      <c r="WCK6" s="79"/>
      <c r="WCL6" s="79"/>
      <c r="WCM6" s="79"/>
      <c r="WCN6" s="79"/>
      <c r="WCO6" s="79"/>
      <c r="WCP6" s="79"/>
      <c r="WCQ6" s="79"/>
      <c r="WCR6" s="79"/>
      <c r="WCS6" s="79"/>
      <c r="WCT6" s="79"/>
      <c r="WCU6" s="79"/>
      <c r="WCV6" s="79"/>
      <c r="WCW6" s="79"/>
      <c r="WCX6" s="79"/>
      <c r="WCY6" s="79"/>
      <c r="WCZ6" s="79"/>
      <c r="WDA6" s="79"/>
      <c r="WDB6" s="79"/>
      <c r="WDC6" s="79"/>
      <c r="WDD6" s="79"/>
      <c r="WDE6" s="79"/>
      <c r="WDF6" s="79"/>
      <c r="WDG6" s="79"/>
      <c r="WDH6" s="79"/>
      <c r="WDI6" s="79"/>
      <c r="WDJ6" s="79"/>
      <c r="WDK6" s="79"/>
      <c r="WDL6" s="79"/>
      <c r="WDM6" s="79"/>
      <c r="WDN6" s="79"/>
      <c r="WDO6" s="79"/>
      <c r="WDP6" s="79"/>
      <c r="WDQ6" s="79"/>
      <c r="WDR6" s="79"/>
      <c r="WDS6" s="79"/>
      <c r="WDT6" s="79"/>
      <c r="WDU6" s="79"/>
      <c r="WDV6" s="79"/>
      <c r="WDW6" s="79"/>
      <c r="WDX6" s="79"/>
      <c r="WDY6" s="79"/>
      <c r="WDZ6" s="79"/>
      <c r="WEA6" s="79"/>
      <c r="WEB6" s="79"/>
      <c r="WEC6" s="79"/>
      <c r="WED6" s="79"/>
      <c r="WEE6" s="79"/>
      <c r="WEF6" s="79"/>
      <c r="WEG6" s="79"/>
      <c r="WEH6" s="79"/>
      <c r="WEI6" s="79"/>
      <c r="WEJ6" s="79"/>
      <c r="WEK6" s="79"/>
      <c r="WEL6" s="79"/>
      <c r="WEM6" s="79"/>
      <c r="WEN6" s="79"/>
      <c r="WEO6" s="79"/>
      <c r="WEP6" s="79"/>
      <c r="WEQ6" s="79"/>
      <c r="WER6" s="79"/>
      <c r="WES6" s="79"/>
      <c r="WET6" s="79"/>
      <c r="WEU6" s="79"/>
      <c r="WEV6" s="79"/>
      <c r="WEW6" s="79"/>
      <c r="WEX6" s="79"/>
      <c r="WEY6" s="79"/>
      <c r="WEZ6" s="79"/>
      <c r="WFA6" s="79"/>
      <c r="WFB6" s="79"/>
      <c r="WFC6" s="79"/>
      <c r="WFD6" s="79"/>
      <c r="WFE6" s="79"/>
      <c r="WFF6" s="79"/>
      <c r="WFG6" s="79"/>
      <c r="WFH6" s="79"/>
      <c r="WFI6" s="79"/>
      <c r="WFJ6" s="79"/>
      <c r="WFK6" s="79"/>
      <c r="WFL6" s="79"/>
      <c r="WFM6" s="79"/>
      <c r="WFN6" s="79"/>
      <c r="WFO6" s="79"/>
      <c r="WFP6" s="79"/>
      <c r="WFQ6" s="79"/>
      <c r="WFR6" s="79"/>
      <c r="WFS6" s="79"/>
      <c r="WFT6" s="79"/>
      <c r="WFU6" s="79"/>
      <c r="WFV6" s="79"/>
      <c r="WFW6" s="79"/>
      <c r="WFX6" s="79"/>
      <c r="WFY6" s="79"/>
      <c r="WFZ6" s="79"/>
      <c r="WGA6" s="79"/>
      <c r="WGB6" s="79"/>
      <c r="WGC6" s="79"/>
      <c r="WGD6" s="79"/>
      <c r="WGE6" s="79"/>
      <c r="WGF6" s="79"/>
      <c r="WGG6" s="79"/>
      <c r="WGH6" s="79"/>
      <c r="WGI6" s="79"/>
      <c r="WGJ6" s="79"/>
      <c r="WGK6" s="79"/>
      <c r="WGL6" s="79"/>
      <c r="WGM6" s="79"/>
      <c r="WGN6" s="79"/>
      <c r="WGO6" s="79"/>
      <c r="WGP6" s="79"/>
      <c r="WGQ6" s="79"/>
      <c r="WGR6" s="79"/>
      <c r="WGS6" s="79"/>
      <c r="WGT6" s="79"/>
      <c r="WGU6" s="79"/>
      <c r="WGV6" s="79"/>
      <c r="WGW6" s="79"/>
      <c r="WGX6" s="79"/>
      <c r="WGY6" s="79"/>
      <c r="WGZ6" s="79"/>
      <c r="WHA6" s="79"/>
      <c r="WHB6" s="79"/>
      <c r="WHC6" s="79"/>
      <c r="WHD6" s="79"/>
      <c r="WHE6" s="79"/>
      <c r="WHF6" s="79"/>
      <c r="WHG6" s="79"/>
      <c r="WHH6" s="79"/>
      <c r="WHI6" s="79"/>
      <c r="WHJ6" s="79"/>
      <c r="WHK6" s="79"/>
      <c r="WHL6" s="79"/>
      <c r="WHM6" s="79"/>
      <c r="WHN6" s="79"/>
      <c r="WHO6" s="79"/>
      <c r="WHP6" s="79"/>
      <c r="WHQ6" s="79"/>
      <c r="WHR6" s="79"/>
      <c r="WHS6" s="79"/>
      <c r="WHT6" s="79"/>
      <c r="WHU6" s="79"/>
      <c r="WHV6" s="79"/>
      <c r="WHW6" s="79"/>
      <c r="WHX6" s="79"/>
      <c r="WHY6" s="79"/>
      <c r="WHZ6" s="79"/>
      <c r="WIA6" s="79"/>
      <c r="WIB6" s="79"/>
      <c r="WIC6" s="79"/>
      <c r="WID6" s="79"/>
      <c r="WIE6" s="79"/>
      <c r="WIF6" s="79"/>
      <c r="WIG6" s="79"/>
      <c r="WIH6" s="79"/>
      <c r="WII6" s="79"/>
      <c r="WIJ6" s="79"/>
      <c r="WIK6" s="79"/>
      <c r="WIL6" s="79"/>
      <c r="WIM6" s="79"/>
      <c r="WIN6" s="79"/>
      <c r="WIO6" s="79"/>
      <c r="WIP6" s="79"/>
      <c r="WIQ6" s="79"/>
      <c r="WIR6" s="79"/>
      <c r="WIS6" s="79"/>
      <c r="WIT6" s="79"/>
      <c r="WIU6" s="79"/>
      <c r="WIV6" s="79"/>
      <c r="WIW6" s="79"/>
      <c r="WIX6" s="79"/>
      <c r="WIY6" s="79"/>
      <c r="WIZ6" s="79"/>
      <c r="WJA6" s="79"/>
      <c r="WJB6" s="79"/>
      <c r="WJC6" s="79"/>
      <c r="WJD6" s="79"/>
      <c r="WJE6" s="79"/>
      <c r="WJF6" s="79"/>
      <c r="WJG6" s="79"/>
      <c r="WJH6" s="79"/>
      <c r="WJI6" s="79"/>
      <c r="WJJ6" s="79"/>
      <c r="WJK6" s="79"/>
      <c r="WJL6" s="79"/>
      <c r="WJM6" s="79"/>
      <c r="WJN6" s="79"/>
      <c r="WJO6" s="79"/>
      <c r="WJP6" s="79"/>
      <c r="WJQ6" s="79"/>
      <c r="WJR6" s="79"/>
      <c r="WJS6" s="79"/>
      <c r="WJT6" s="79"/>
      <c r="WJU6" s="79"/>
      <c r="WJV6" s="79"/>
      <c r="WJW6" s="79"/>
      <c r="WJX6" s="79"/>
      <c r="WJY6" s="79"/>
      <c r="WJZ6" s="79"/>
      <c r="WKA6" s="79"/>
      <c r="WKB6" s="79"/>
      <c r="WKC6" s="79"/>
      <c r="WKD6" s="79"/>
      <c r="WKE6" s="79"/>
      <c r="WKF6" s="79"/>
      <c r="WKG6" s="79"/>
      <c r="WKH6" s="79"/>
      <c r="WKI6" s="79"/>
      <c r="WKJ6" s="79"/>
      <c r="WKK6" s="79"/>
      <c r="WKL6" s="79"/>
      <c r="WKM6" s="79"/>
      <c r="WKN6" s="79"/>
      <c r="WKO6" s="79"/>
      <c r="WKP6" s="79"/>
      <c r="WKQ6" s="79"/>
      <c r="WKR6" s="79"/>
      <c r="WKS6" s="79"/>
      <c r="WKT6" s="79"/>
      <c r="WKU6" s="79"/>
      <c r="WKV6" s="79"/>
      <c r="WKW6" s="79"/>
      <c r="WKX6" s="79"/>
      <c r="WKY6" s="79"/>
      <c r="WKZ6" s="79"/>
      <c r="WLA6" s="79"/>
      <c r="WLB6" s="79"/>
      <c r="WLC6" s="79"/>
      <c r="WLD6" s="79"/>
      <c r="WLE6" s="79"/>
      <c r="WLF6" s="79"/>
      <c r="WLG6" s="79"/>
      <c r="WLH6" s="79"/>
      <c r="WLI6" s="79"/>
      <c r="WLJ6" s="79"/>
      <c r="WLK6" s="79"/>
      <c r="WLL6" s="79"/>
      <c r="WLM6" s="79"/>
      <c r="WLN6" s="79"/>
      <c r="WLO6" s="79"/>
      <c r="WLP6" s="79"/>
      <c r="WLQ6" s="79"/>
      <c r="WLR6" s="79"/>
      <c r="WLS6" s="79"/>
      <c r="WLT6" s="79"/>
      <c r="WLU6" s="79"/>
      <c r="WLV6" s="79"/>
      <c r="WLW6" s="79"/>
      <c r="WLX6" s="79"/>
      <c r="WLY6" s="79"/>
      <c r="WLZ6" s="79"/>
      <c r="WMA6" s="79"/>
      <c r="WMB6" s="79"/>
      <c r="WMC6" s="79"/>
      <c r="WMD6" s="79"/>
      <c r="WME6" s="79"/>
      <c r="WMF6" s="79"/>
      <c r="WMG6" s="79"/>
      <c r="WMH6" s="79"/>
      <c r="WMI6" s="79"/>
      <c r="WMJ6" s="79"/>
      <c r="WMK6" s="79"/>
      <c r="WML6" s="79"/>
      <c r="WMM6" s="79"/>
      <c r="WMN6" s="79"/>
      <c r="WMO6" s="79"/>
      <c r="WMP6" s="79"/>
      <c r="WMQ6" s="79"/>
      <c r="WMR6" s="79"/>
      <c r="WMS6" s="79"/>
      <c r="WMT6" s="79"/>
      <c r="WMU6" s="79"/>
      <c r="WMV6" s="79"/>
      <c r="WMW6" s="79"/>
      <c r="WMX6" s="79"/>
      <c r="WMY6" s="79"/>
      <c r="WMZ6" s="79"/>
      <c r="WNA6" s="79"/>
      <c r="WNB6" s="79"/>
      <c r="WNC6" s="79"/>
      <c r="WND6" s="79"/>
      <c r="WNE6" s="79"/>
      <c r="WNF6" s="79"/>
      <c r="WNG6" s="79"/>
      <c r="WNH6" s="79"/>
      <c r="WNI6" s="79"/>
      <c r="WNJ6" s="79"/>
      <c r="WNK6" s="79"/>
      <c r="WNL6" s="79"/>
      <c r="WNM6" s="79"/>
      <c r="WNN6" s="79"/>
      <c r="WNO6" s="79"/>
      <c r="WNP6" s="79"/>
      <c r="WNQ6" s="79"/>
      <c r="WNR6" s="79"/>
      <c r="WNS6" s="79"/>
      <c r="WNT6" s="79"/>
      <c r="WNU6" s="79"/>
      <c r="WNV6" s="79"/>
      <c r="WNW6" s="79"/>
      <c r="WNX6" s="79"/>
      <c r="WNY6" s="79"/>
      <c r="WNZ6" s="79"/>
      <c r="WOA6" s="79"/>
      <c r="WOB6" s="79"/>
      <c r="WOC6" s="79"/>
      <c r="WOD6" s="79"/>
      <c r="WOE6" s="79"/>
      <c r="WOF6" s="79"/>
      <c r="WOG6" s="79"/>
      <c r="WOH6" s="79"/>
      <c r="WOI6" s="79"/>
      <c r="WOJ6" s="79"/>
      <c r="WOK6" s="79"/>
      <c r="WOL6" s="79"/>
      <c r="WOM6" s="79"/>
      <c r="WON6" s="79"/>
      <c r="WOO6" s="79"/>
      <c r="WOP6" s="79"/>
      <c r="WOQ6" s="79"/>
      <c r="WOR6" s="79"/>
      <c r="WOS6" s="79"/>
      <c r="WOT6" s="79"/>
      <c r="WOU6" s="79"/>
      <c r="WOV6" s="79"/>
      <c r="WOW6" s="79"/>
      <c r="WOX6" s="79"/>
      <c r="WOY6" s="79"/>
      <c r="WOZ6" s="79"/>
      <c r="WPA6" s="79"/>
      <c r="WPB6" s="79"/>
      <c r="WPC6" s="79"/>
      <c r="WPD6" s="79"/>
      <c r="WPE6" s="79"/>
      <c r="WPF6" s="79"/>
      <c r="WPG6" s="79"/>
      <c r="WPH6" s="79"/>
      <c r="WPI6" s="79"/>
      <c r="WPJ6" s="79"/>
      <c r="WPK6" s="79"/>
      <c r="WPL6" s="79"/>
      <c r="WPM6" s="79"/>
      <c r="WPN6" s="79"/>
      <c r="WPO6" s="79"/>
      <c r="WPP6" s="79"/>
      <c r="WPQ6" s="79"/>
      <c r="WPR6" s="79"/>
      <c r="WPS6" s="79"/>
      <c r="WPT6" s="79"/>
      <c r="WPU6" s="79"/>
      <c r="WPV6" s="79"/>
      <c r="WPW6" s="79"/>
      <c r="WPX6" s="79"/>
      <c r="WPY6" s="79"/>
      <c r="WPZ6" s="79"/>
      <c r="WQA6" s="79"/>
      <c r="WQB6" s="79"/>
      <c r="WQC6" s="79"/>
      <c r="WQD6" s="79"/>
      <c r="WQE6" s="79"/>
      <c r="WQF6" s="79"/>
      <c r="WQG6" s="79"/>
      <c r="WQH6" s="79"/>
      <c r="WQI6" s="79"/>
      <c r="WQJ6" s="79"/>
      <c r="WQK6" s="79"/>
      <c r="WQL6" s="79"/>
      <c r="WQM6" s="79"/>
      <c r="WQN6" s="79"/>
      <c r="WQO6" s="79"/>
      <c r="WQP6" s="79"/>
      <c r="WQQ6" s="79"/>
      <c r="WQR6" s="79"/>
      <c r="WQS6" s="79"/>
      <c r="WQT6" s="79"/>
      <c r="WQU6" s="79"/>
      <c r="WQV6" s="79"/>
      <c r="WQW6" s="79"/>
      <c r="WQX6" s="79"/>
      <c r="WQY6" s="79"/>
      <c r="WQZ6" s="79"/>
      <c r="WRA6" s="79"/>
      <c r="WRB6" s="79"/>
      <c r="WRC6" s="79"/>
      <c r="WRD6" s="79"/>
      <c r="WRE6" s="79"/>
      <c r="WRF6" s="79"/>
      <c r="WRG6" s="79"/>
      <c r="WRH6" s="79"/>
      <c r="WRI6" s="79"/>
      <c r="WRJ6" s="79"/>
      <c r="WRK6" s="79"/>
      <c r="WRL6" s="79"/>
      <c r="WRM6" s="79"/>
      <c r="WRN6" s="79"/>
      <c r="WRO6" s="79"/>
      <c r="WRP6" s="79"/>
      <c r="WRQ6" s="79"/>
      <c r="WRR6" s="79"/>
      <c r="WRS6" s="79"/>
      <c r="WRT6" s="79"/>
      <c r="WRU6" s="79"/>
      <c r="WRV6" s="79"/>
      <c r="WRW6" s="79"/>
      <c r="WRX6" s="79"/>
      <c r="WRY6" s="79"/>
      <c r="WRZ6" s="79"/>
      <c r="WSA6" s="79"/>
      <c r="WSB6" s="79"/>
      <c r="WSC6" s="79"/>
      <c r="WSD6" s="79"/>
      <c r="WSE6" s="79"/>
      <c r="WSF6" s="79"/>
      <c r="WSG6" s="79"/>
      <c r="WSH6" s="79"/>
      <c r="WSI6" s="79"/>
      <c r="WSJ6" s="79"/>
      <c r="WSK6" s="79"/>
      <c r="WSL6" s="79"/>
      <c r="WSM6" s="79"/>
      <c r="WSN6" s="79"/>
      <c r="WSO6" s="79"/>
      <c r="WSP6" s="79"/>
      <c r="WSQ6" s="79"/>
      <c r="WSR6" s="79"/>
      <c r="WSS6" s="79"/>
      <c r="WST6" s="79"/>
      <c r="WSU6" s="79"/>
      <c r="WSV6" s="79"/>
      <c r="WSW6" s="79"/>
      <c r="WSX6" s="79"/>
      <c r="WSY6" s="79"/>
      <c r="WSZ6" s="79"/>
      <c r="WTA6" s="79"/>
      <c r="WTB6" s="79"/>
      <c r="WTC6" s="79"/>
      <c r="WTD6" s="79"/>
      <c r="WTE6" s="79"/>
      <c r="WTF6" s="79"/>
      <c r="WTG6" s="79"/>
      <c r="WTH6" s="79"/>
      <c r="WTI6" s="79"/>
      <c r="WTJ6" s="79"/>
      <c r="WTK6" s="79"/>
      <c r="WTL6" s="79"/>
      <c r="WTM6" s="79"/>
      <c r="WTN6" s="79"/>
      <c r="WTO6" s="79"/>
      <c r="WTP6" s="79"/>
      <c r="WTQ6" s="79"/>
      <c r="WTR6" s="79"/>
      <c r="WTS6" s="79"/>
      <c r="WTT6" s="79"/>
      <c r="WTU6" s="79"/>
      <c r="WTV6" s="79"/>
      <c r="WTW6" s="79"/>
      <c r="WTX6" s="79"/>
      <c r="WTY6" s="79"/>
      <c r="WTZ6" s="79"/>
      <c r="WUA6" s="79"/>
      <c r="WUB6" s="79"/>
      <c r="WUC6" s="79"/>
      <c r="WUD6" s="79"/>
      <c r="WUE6" s="79"/>
      <c r="WUF6" s="79"/>
      <c r="WUG6" s="79"/>
      <c r="WUH6" s="79"/>
      <c r="WUI6" s="79"/>
      <c r="WUJ6" s="79"/>
      <c r="WUK6" s="79"/>
      <c r="WUL6" s="79"/>
      <c r="WUM6" s="79"/>
      <c r="WUN6" s="79"/>
      <c r="WUO6" s="79"/>
      <c r="WUP6" s="79"/>
      <c r="WUQ6" s="79"/>
      <c r="WUR6" s="79"/>
      <c r="WUS6" s="79"/>
      <c r="WUT6" s="79"/>
      <c r="WUU6" s="79"/>
      <c r="WUV6" s="79"/>
      <c r="WUW6" s="79"/>
      <c r="WUX6" s="79"/>
      <c r="WUY6" s="79"/>
      <c r="WUZ6" s="79"/>
      <c r="WVA6" s="79"/>
      <c r="WVB6" s="79"/>
      <c r="WVC6" s="79"/>
      <c r="WVD6" s="79"/>
      <c r="WVE6" s="79"/>
      <c r="WVF6" s="79"/>
      <c r="WVG6" s="79"/>
      <c r="WVH6" s="79"/>
      <c r="WVI6" s="79"/>
      <c r="WVJ6" s="79"/>
      <c r="WVK6" s="79"/>
      <c r="WVL6" s="79"/>
      <c r="WVM6" s="79"/>
      <c r="WVN6" s="79"/>
      <c r="WVO6" s="79"/>
      <c r="WVP6" s="79"/>
      <c r="WVQ6" s="79"/>
      <c r="WVR6" s="79"/>
      <c r="WVS6" s="79"/>
      <c r="WVT6" s="79"/>
      <c r="WVU6" s="79"/>
      <c r="WVV6" s="79"/>
      <c r="WVW6" s="79"/>
      <c r="WVX6" s="79"/>
      <c r="WVY6" s="79"/>
      <c r="WVZ6" s="79"/>
      <c r="WWA6" s="79"/>
      <c r="WWB6" s="79"/>
      <c r="WWC6" s="79"/>
      <c r="WWD6" s="79"/>
      <c r="WWE6" s="79"/>
      <c r="WWF6" s="79"/>
      <c r="WWG6" s="79"/>
      <c r="WWH6" s="79"/>
      <c r="WWI6" s="79"/>
      <c r="WWJ6" s="79"/>
      <c r="WWK6" s="79"/>
      <c r="WWL6" s="79"/>
      <c r="WWM6" s="79"/>
      <c r="WWN6" s="79"/>
      <c r="WWO6" s="79"/>
      <c r="WWP6" s="79"/>
      <c r="WWQ6" s="79"/>
      <c r="WWR6" s="79"/>
      <c r="WWS6" s="79"/>
      <c r="WWT6" s="79"/>
      <c r="WWU6" s="79"/>
      <c r="WWV6" s="79"/>
      <c r="WWW6" s="79"/>
      <c r="WWX6" s="79"/>
      <c r="WWY6" s="79"/>
      <c r="WWZ6" s="79"/>
      <c r="WXA6" s="79"/>
      <c r="WXB6" s="79"/>
      <c r="WXC6" s="79"/>
      <c r="WXD6" s="79"/>
      <c r="WXE6" s="79"/>
      <c r="WXF6" s="79"/>
      <c r="WXG6" s="79"/>
      <c r="WXH6" s="79"/>
      <c r="WXI6" s="79"/>
      <c r="WXJ6" s="79"/>
      <c r="WXK6" s="79"/>
      <c r="WXL6" s="79"/>
      <c r="WXM6" s="79"/>
      <c r="WXN6" s="79"/>
      <c r="WXO6" s="79"/>
      <c r="WXP6" s="79"/>
      <c r="WXQ6" s="79"/>
      <c r="WXR6" s="79"/>
      <c r="WXS6" s="79"/>
      <c r="WXT6" s="79"/>
      <c r="WXU6" s="79"/>
      <c r="WXV6" s="79"/>
      <c r="WXW6" s="79"/>
      <c r="WXX6" s="79"/>
      <c r="WXY6" s="79"/>
      <c r="WXZ6" s="79"/>
      <c r="WYA6" s="79"/>
      <c r="WYB6" s="79"/>
      <c r="WYC6" s="79"/>
      <c r="WYD6" s="79"/>
      <c r="WYE6" s="79"/>
      <c r="WYF6" s="79"/>
      <c r="WYG6" s="79"/>
      <c r="WYH6" s="79"/>
      <c r="WYI6" s="79"/>
      <c r="WYJ6" s="79"/>
      <c r="WYK6" s="79"/>
      <c r="WYL6" s="79"/>
      <c r="WYM6" s="79"/>
      <c r="WYN6" s="79"/>
      <c r="WYO6" s="79"/>
      <c r="WYP6" s="79"/>
      <c r="WYQ6" s="79"/>
      <c r="WYR6" s="79"/>
      <c r="WYS6" s="79"/>
      <c r="WYT6" s="79"/>
      <c r="WYU6" s="79"/>
      <c r="WYV6" s="79"/>
      <c r="WYW6" s="79"/>
      <c r="WYX6" s="79"/>
      <c r="WYY6" s="79"/>
      <c r="WYZ6" s="79"/>
      <c r="WZA6" s="79"/>
      <c r="WZB6" s="79"/>
      <c r="WZC6" s="79"/>
      <c r="WZD6" s="79"/>
      <c r="WZE6" s="79"/>
      <c r="WZF6" s="79"/>
      <c r="WZG6" s="79"/>
      <c r="WZH6" s="79"/>
      <c r="WZI6" s="79"/>
      <c r="WZJ6" s="79"/>
      <c r="WZK6" s="79"/>
      <c r="WZL6" s="79"/>
      <c r="WZM6" s="79"/>
      <c r="WZN6" s="79"/>
      <c r="WZO6" s="79"/>
      <c r="WZP6" s="79"/>
      <c r="WZQ6" s="79"/>
      <c r="WZR6" s="79"/>
      <c r="WZS6" s="79"/>
      <c r="WZT6" s="79"/>
      <c r="WZU6" s="79"/>
      <c r="WZV6" s="79"/>
      <c r="WZW6" s="79"/>
      <c r="WZX6" s="79"/>
      <c r="WZY6" s="79"/>
      <c r="WZZ6" s="79"/>
      <c r="XAA6" s="79"/>
      <c r="XAB6" s="79"/>
      <c r="XAC6" s="79"/>
      <c r="XAD6" s="79"/>
      <c r="XAE6" s="79"/>
      <c r="XAF6" s="79"/>
      <c r="XAG6" s="79"/>
      <c r="XAH6" s="79"/>
      <c r="XAI6" s="79"/>
      <c r="XAJ6" s="79"/>
      <c r="XAK6" s="79"/>
      <c r="XAL6" s="79"/>
      <c r="XAM6" s="79"/>
      <c r="XAN6" s="79"/>
      <c r="XAO6" s="79"/>
      <c r="XAP6" s="79"/>
      <c r="XAQ6" s="79"/>
      <c r="XAR6" s="79"/>
      <c r="XAS6" s="79"/>
      <c r="XAT6" s="79"/>
      <c r="XAU6" s="79"/>
      <c r="XAV6" s="79"/>
      <c r="XAW6" s="79"/>
      <c r="XAX6" s="79"/>
      <c r="XAY6" s="79"/>
      <c r="XAZ6" s="79"/>
      <c r="XBA6" s="79"/>
      <c r="XBB6" s="79"/>
      <c r="XBC6" s="79"/>
      <c r="XBD6" s="79"/>
      <c r="XBE6" s="79"/>
      <c r="XBF6" s="79"/>
      <c r="XBG6" s="79"/>
      <c r="XBH6" s="79"/>
      <c r="XBI6" s="79"/>
      <c r="XBJ6" s="79"/>
      <c r="XBK6" s="79"/>
      <c r="XBL6" s="79"/>
      <c r="XBM6" s="79"/>
      <c r="XBN6" s="79"/>
      <c r="XBO6" s="79"/>
      <c r="XBP6" s="79"/>
      <c r="XBQ6" s="79"/>
      <c r="XBR6" s="79"/>
      <c r="XBS6" s="79"/>
      <c r="XBT6" s="79"/>
      <c r="XBU6" s="79"/>
      <c r="XBV6" s="79"/>
      <c r="XBW6" s="79"/>
      <c r="XBX6" s="79"/>
      <c r="XBY6" s="79"/>
      <c r="XBZ6" s="79"/>
      <c r="XCA6" s="79"/>
      <c r="XCB6" s="79"/>
      <c r="XCC6" s="79"/>
      <c r="XCD6" s="79"/>
      <c r="XCE6" s="79"/>
      <c r="XCF6" s="79"/>
      <c r="XCG6" s="79"/>
      <c r="XCH6" s="79"/>
      <c r="XCI6" s="79"/>
      <c r="XCJ6" s="79"/>
      <c r="XCK6" s="79"/>
      <c r="XCL6" s="79"/>
      <c r="XCM6" s="79"/>
      <c r="XCN6" s="79"/>
      <c r="XCO6" s="79"/>
      <c r="XCP6" s="79"/>
      <c r="XCQ6" s="79"/>
      <c r="XCR6" s="79"/>
      <c r="XCS6" s="79"/>
      <c r="XCT6" s="79"/>
      <c r="XCU6" s="79"/>
      <c r="XCV6" s="79"/>
      <c r="XCW6" s="79"/>
      <c r="XCX6" s="79"/>
      <c r="XCY6" s="79"/>
      <c r="XCZ6" s="79"/>
      <c r="XDA6" s="79"/>
      <c r="XDB6" s="79"/>
      <c r="XDC6" s="79"/>
      <c r="XDD6" s="79"/>
      <c r="XDE6" s="79"/>
      <c r="XDF6" s="79"/>
      <c r="XDG6" s="79"/>
      <c r="XDH6" s="79"/>
      <c r="XDI6" s="79"/>
      <c r="XDJ6" s="79"/>
      <c r="XDK6" s="79"/>
      <c r="XDL6" s="79"/>
      <c r="XDM6" s="79"/>
      <c r="XDN6" s="79"/>
      <c r="XDO6" s="79"/>
      <c r="XDP6" s="79"/>
      <c r="XDQ6" s="79"/>
      <c r="XDR6" s="79"/>
      <c r="XDS6" s="79"/>
      <c r="XDT6" s="79"/>
      <c r="XDU6" s="79"/>
      <c r="XDV6" s="79"/>
      <c r="XDW6" s="79"/>
      <c r="XDX6" s="79"/>
      <c r="XDY6" s="79"/>
      <c r="XDZ6" s="79"/>
      <c r="XEA6" s="79"/>
      <c r="XEB6" s="79"/>
      <c r="XEC6" s="79"/>
      <c r="XED6" s="79"/>
      <c r="XEE6" s="79"/>
      <c r="XEF6" s="79"/>
      <c r="XEG6" s="79"/>
      <c r="XEH6" s="79"/>
      <c r="XEI6" s="79"/>
      <c r="XEJ6" s="79"/>
      <c r="XEK6" s="79"/>
    </row>
    <row r="7" s="41" customFormat="1" ht="45" customHeight="1" spans="1:8">
      <c r="A7" s="58" t="s">
        <v>888</v>
      </c>
      <c r="B7" s="69" t="s">
        <v>889</v>
      </c>
      <c r="C7" s="70">
        <v>2120801</v>
      </c>
      <c r="D7" s="71" t="s">
        <v>890</v>
      </c>
      <c r="E7" s="72" t="s">
        <v>891</v>
      </c>
      <c r="F7" s="73" t="s">
        <v>892</v>
      </c>
      <c r="G7" s="74">
        <v>130100</v>
      </c>
      <c r="H7" s="75"/>
    </row>
    <row r="8" s="41" customFormat="1" ht="45" customHeight="1" spans="1:8">
      <c r="A8" s="58" t="s">
        <v>888</v>
      </c>
      <c r="B8" s="58" t="s">
        <v>893</v>
      </c>
      <c r="C8" s="70">
        <v>2120801</v>
      </c>
      <c r="D8" s="71" t="s">
        <v>890</v>
      </c>
      <c r="E8" s="72" t="s">
        <v>891</v>
      </c>
      <c r="F8" s="76" t="s">
        <v>894</v>
      </c>
      <c r="G8" s="74">
        <v>325880</v>
      </c>
      <c r="H8" s="75"/>
    </row>
    <row r="9" s="41" customFormat="1" ht="45" customHeight="1" spans="1:8">
      <c r="A9" s="58" t="s">
        <v>179</v>
      </c>
      <c r="B9" s="58" t="s">
        <v>895</v>
      </c>
      <c r="C9" s="70">
        <v>2120801</v>
      </c>
      <c r="D9" s="71" t="s">
        <v>890</v>
      </c>
      <c r="E9" s="72" t="s">
        <v>891</v>
      </c>
      <c r="F9" s="76" t="s">
        <v>896</v>
      </c>
      <c r="G9" s="74">
        <v>300000</v>
      </c>
      <c r="H9" s="75"/>
    </row>
    <row r="10" s="41" customFormat="1" ht="45" customHeight="1" spans="1:8">
      <c r="A10" s="58" t="s">
        <v>197</v>
      </c>
      <c r="B10" s="58" t="s">
        <v>897</v>
      </c>
      <c r="C10" s="70">
        <v>2120801</v>
      </c>
      <c r="D10" s="71" t="s">
        <v>890</v>
      </c>
      <c r="E10" s="72" t="s">
        <v>891</v>
      </c>
      <c r="F10" s="77" t="s">
        <v>898</v>
      </c>
      <c r="G10" s="74">
        <v>614226</v>
      </c>
      <c r="H10" s="75"/>
    </row>
    <row r="11" s="41" customFormat="1" ht="71" customHeight="1" spans="1:8">
      <c r="A11" s="58" t="s">
        <v>166</v>
      </c>
      <c r="B11" s="58" t="s">
        <v>380</v>
      </c>
      <c r="C11" s="70">
        <v>2120801</v>
      </c>
      <c r="D11" s="71" t="s">
        <v>890</v>
      </c>
      <c r="E11" s="72" t="s">
        <v>891</v>
      </c>
      <c r="F11" s="77" t="s">
        <v>899</v>
      </c>
      <c r="G11" s="74">
        <v>4900000</v>
      </c>
      <c r="H11" s="75"/>
    </row>
    <row r="12" s="41" customFormat="1" ht="42" customHeight="1" spans="1:8">
      <c r="A12" s="58" t="s">
        <v>166</v>
      </c>
      <c r="B12" s="58" t="s">
        <v>380</v>
      </c>
      <c r="C12" s="70">
        <v>2120801</v>
      </c>
      <c r="D12" s="71" t="s">
        <v>890</v>
      </c>
      <c r="E12" s="72" t="s">
        <v>891</v>
      </c>
      <c r="F12" s="77" t="s">
        <v>900</v>
      </c>
      <c r="G12" s="74">
        <v>170000</v>
      </c>
      <c r="H12" s="75"/>
    </row>
    <row r="13" s="41" customFormat="1" ht="42" customHeight="1" spans="1:8">
      <c r="A13" s="58" t="s">
        <v>166</v>
      </c>
      <c r="B13" s="58" t="s">
        <v>380</v>
      </c>
      <c r="C13" s="70">
        <v>2120801</v>
      </c>
      <c r="D13" s="71" t="s">
        <v>890</v>
      </c>
      <c r="E13" s="72" t="s">
        <v>891</v>
      </c>
      <c r="F13" s="77" t="s">
        <v>901</v>
      </c>
      <c r="G13" s="74">
        <v>407813</v>
      </c>
      <c r="H13" s="75"/>
    </row>
    <row r="14" s="41" customFormat="1" ht="42" customHeight="1" spans="1:8">
      <c r="A14" s="58" t="s">
        <v>166</v>
      </c>
      <c r="B14" s="58" t="s">
        <v>384</v>
      </c>
      <c r="C14" s="70">
        <v>2120801</v>
      </c>
      <c r="D14" s="71" t="s">
        <v>890</v>
      </c>
      <c r="E14" s="72" t="s">
        <v>891</v>
      </c>
      <c r="F14" s="77" t="s">
        <v>902</v>
      </c>
      <c r="G14" s="74">
        <v>940000</v>
      </c>
      <c r="H14" s="75"/>
    </row>
    <row r="15" s="41" customFormat="1" ht="42" customHeight="1" spans="1:8">
      <c r="A15" s="58" t="s">
        <v>166</v>
      </c>
      <c r="B15" s="58" t="s">
        <v>384</v>
      </c>
      <c r="C15" s="70">
        <v>2120801</v>
      </c>
      <c r="D15" s="71" t="s">
        <v>890</v>
      </c>
      <c r="E15" s="72" t="s">
        <v>891</v>
      </c>
      <c r="F15" s="76" t="s">
        <v>903</v>
      </c>
      <c r="G15" s="74">
        <v>24662</v>
      </c>
      <c r="H15" s="75"/>
    </row>
    <row r="16" s="41" customFormat="1" ht="42" customHeight="1" spans="1:8">
      <c r="A16" s="58" t="s">
        <v>166</v>
      </c>
      <c r="B16" s="69" t="s">
        <v>384</v>
      </c>
      <c r="C16" s="70">
        <v>2120801</v>
      </c>
      <c r="D16" s="71" t="s">
        <v>890</v>
      </c>
      <c r="E16" s="72" t="s">
        <v>891</v>
      </c>
      <c r="F16" s="73" t="s">
        <v>904</v>
      </c>
      <c r="G16" s="74">
        <v>2500000</v>
      </c>
      <c r="H16" s="75"/>
    </row>
    <row r="17" s="41" customFormat="1" ht="42" customHeight="1" spans="1:8">
      <c r="A17" s="58" t="s">
        <v>166</v>
      </c>
      <c r="B17" s="58" t="s">
        <v>384</v>
      </c>
      <c r="C17" s="70">
        <v>2120801</v>
      </c>
      <c r="D17" s="71" t="s">
        <v>890</v>
      </c>
      <c r="E17" s="72" t="s">
        <v>891</v>
      </c>
      <c r="F17" s="76" t="s">
        <v>905</v>
      </c>
      <c r="G17" s="74">
        <v>600000</v>
      </c>
      <c r="H17" s="75"/>
    </row>
    <row r="18" s="41" customFormat="1" ht="42" customHeight="1" spans="1:8">
      <c r="A18" s="58" t="s">
        <v>166</v>
      </c>
      <c r="B18" s="58" t="s">
        <v>384</v>
      </c>
      <c r="C18" s="70">
        <v>2120801</v>
      </c>
      <c r="D18" s="71" t="s">
        <v>890</v>
      </c>
      <c r="E18" s="72" t="s">
        <v>891</v>
      </c>
      <c r="F18" s="76" t="s">
        <v>906</v>
      </c>
      <c r="G18" s="74">
        <v>573568</v>
      </c>
      <c r="H18" s="75"/>
    </row>
    <row r="19" s="41" customFormat="1" ht="42" customHeight="1" spans="1:8">
      <c r="A19" s="58" t="s">
        <v>166</v>
      </c>
      <c r="B19" s="58" t="s">
        <v>384</v>
      </c>
      <c r="C19" s="70">
        <v>2120801</v>
      </c>
      <c r="D19" s="71" t="s">
        <v>890</v>
      </c>
      <c r="E19" s="72" t="s">
        <v>891</v>
      </c>
      <c r="F19" s="76" t="s">
        <v>907</v>
      </c>
      <c r="G19" s="74">
        <v>290000</v>
      </c>
      <c r="H19" s="75"/>
    </row>
    <row r="20" s="41" customFormat="1" ht="42" customHeight="1" spans="1:8">
      <c r="A20" s="58" t="s">
        <v>166</v>
      </c>
      <c r="B20" s="58" t="s">
        <v>590</v>
      </c>
      <c r="C20" s="70">
        <v>2120801</v>
      </c>
      <c r="D20" s="71" t="s">
        <v>890</v>
      </c>
      <c r="E20" s="72" t="s">
        <v>891</v>
      </c>
      <c r="F20" s="76" t="s">
        <v>908</v>
      </c>
      <c r="G20" s="74">
        <v>200000</v>
      </c>
      <c r="H20" s="75"/>
    </row>
    <row r="21" s="41" customFormat="1" ht="42" customHeight="1" spans="1:8">
      <c r="A21" s="58" t="s">
        <v>166</v>
      </c>
      <c r="B21" s="58" t="s">
        <v>167</v>
      </c>
      <c r="C21" s="70">
        <v>2120801</v>
      </c>
      <c r="D21" s="71" t="s">
        <v>890</v>
      </c>
      <c r="E21" s="72" t="s">
        <v>891</v>
      </c>
      <c r="F21" s="77" t="s">
        <v>909</v>
      </c>
      <c r="G21" s="74">
        <v>28224956.4</v>
      </c>
      <c r="H21" s="75"/>
    </row>
    <row r="22" s="41" customFormat="1" ht="42" customHeight="1" spans="1:8">
      <c r="A22" s="58" t="s">
        <v>166</v>
      </c>
      <c r="B22" s="58" t="s">
        <v>167</v>
      </c>
      <c r="C22" s="70">
        <v>2120801</v>
      </c>
      <c r="D22" s="71" t="s">
        <v>890</v>
      </c>
      <c r="E22" s="72" t="s">
        <v>891</v>
      </c>
      <c r="F22" s="77" t="s">
        <v>910</v>
      </c>
      <c r="G22" s="74">
        <v>2500000</v>
      </c>
      <c r="H22" s="75"/>
    </row>
    <row r="23" s="41" customFormat="1" ht="42" customHeight="1" spans="1:8">
      <c r="A23" s="58" t="s">
        <v>166</v>
      </c>
      <c r="B23" s="58" t="s">
        <v>167</v>
      </c>
      <c r="C23" s="70">
        <v>2120801</v>
      </c>
      <c r="D23" s="71" t="s">
        <v>890</v>
      </c>
      <c r="E23" s="72" t="s">
        <v>891</v>
      </c>
      <c r="F23" s="77" t="s">
        <v>911</v>
      </c>
      <c r="G23" s="74">
        <v>5103600</v>
      </c>
      <c r="H23" s="75"/>
    </row>
    <row r="24" s="41" customFormat="1" ht="42" customHeight="1" spans="1:8">
      <c r="A24" s="58" t="s">
        <v>166</v>
      </c>
      <c r="B24" s="58" t="s">
        <v>167</v>
      </c>
      <c r="C24" s="70">
        <v>2120801</v>
      </c>
      <c r="D24" s="71" t="s">
        <v>890</v>
      </c>
      <c r="E24" s="72" t="s">
        <v>891</v>
      </c>
      <c r="F24" s="77" t="s">
        <v>912</v>
      </c>
      <c r="G24" s="74">
        <v>587216.2</v>
      </c>
      <c r="H24" s="75"/>
    </row>
    <row r="25" s="41" customFormat="1" ht="42" customHeight="1" spans="1:8">
      <c r="A25" s="58" t="s">
        <v>166</v>
      </c>
      <c r="B25" s="58" t="s">
        <v>167</v>
      </c>
      <c r="C25" s="70">
        <v>2120801</v>
      </c>
      <c r="D25" s="71" t="s">
        <v>890</v>
      </c>
      <c r="E25" s="72" t="s">
        <v>891</v>
      </c>
      <c r="F25" s="76" t="s">
        <v>913</v>
      </c>
      <c r="G25" s="74">
        <v>3141700</v>
      </c>
      <c r="H25" s="75"/>
    </row>
    <row r="26" s="41" customFormat="1" ht="42" customHeight="1" spans="1:8">
      <c r="A26" s="58" t="s">
        <v>166</v>
      </c>
      <c r="B26" s="58" t="s">
        <v>167</v>
      </c>
      <c r="C26" s="70">
        <v>2120801</v>
      </c>
      <c r="D26" s="71" t="s">
        <v>890</v>
      </c>
      <c r="E26" s="72" t="s">
        <v>891</v>
      </c>
      <c r="F26" s="76" t="s">
        <v>914</v>
      </c>
      <c r="G26" s="74">
        <v>1400845</v>
      </c>
      <c r="H26" s="75"/>
    </row>
    <row r="27" s="41" customFormat="1" ht="42" customHeight="1" spans="1:8">
      <c r="A27" s="58" t="s">
        <v>166</v>
      </c>
      <c r="B27" s="58" t="s">
        <v>167</v>
      </c>
      <c r="C27" s="70">
        <v>2120801</v>
      </c>
      <c r="D27" s="71" t="s">
        <v>890</v>
      </c>
      <c r="E27" s="72" t="s">
        <v>891</v>
      </c>
      <c r="F27" s="76" t="s">
        <v>915</v>
      </c>
      <c r="G27" s="74">
        <v>221868</v>
      </c>
      <c r="H27" s="75"/>
    </row>
    <row r="28" s="41" customFormat="1" ht="42" customHeight="1" spans="1:8">
      <c r="A28" s="58" t="s">
        <v>166</v>
      </c>
      <c r="B28" s="58" t="s">
        <v>167</v>
      </c>
      <c r="C28" s="70">
        <v>2120801</v>
      </c>
      <c r="D28" s="71" t="s">
        <v>890</v>
      </c>
      <c r="E28" s="72" t="s">
        <v>891</v>
      </c>
      <c r="F28" s="76" t="s">
        <v>916</v>
      </c>
      <c r="G28" s="74">
        <v>1917758</v>
      </c>
      <c r="H28" s="75"/>
    </row>
    <row r="29" s="41" customFormat="1" ht="42" customHeight="1" spans="1:8">
      <c r="A29" s="58" t="s">
        <v>166</v>
      </c>
      <c r="B29" s="69" t="s">
        <v>167</v>
      </c>
      <c r="C29" s="70">
        <v>2120801</v>
      </c>
      <c r="D29" s="71" t="s">
        <v>890</v>
      </c>
      <c r="E29" s="72" t="s">
        <v>891</v>
      </c>
      <c r="F29" s="73" t="s">
        <v>917</v>
      </c>
      <c r="G29" s="74">
        <v>156471</v>
      </c>
      <c r="H29" s="75"/>
    </row>
    <row r="30" s="41" customFormat="1" ht="42" customHeight="1" spans="1:8">
      <c r="A30" s="58" t="s">
        <v>166</v>
      </c>
      <c r="B30" s="69" t="s">
        <v>167</v>
      </c>
      <c r="C30" s="70">
        <v>2120801</v>
      </c>
      <c r="D30" s="71" t="s">
        <v>890</v>
      </c>
      <c r="E30" s="72" t="s">
        <v>891</v>
      </c>
      <c r="F30" s="73" t="s">
        <v>918</v>
      </c>
      <c r="G30" s="74">
        <v>3604681</v>
      </c>
      <c r="H30" s="75"/>
    </row>
    <row r="31" s="41" customFormat="1" ht="42" customHeight="1" spans="1:8">
      <c r="A31" s="58" t="s">
        <v>166</v>
      </c>
      <c r="B31" s="58" t="s">
        <v>167</v>
      </c>
      <c r="C31" s="70">
        <v>2120801</v>
      </c>
      <c r="D31" s="71" t="s">
        <v>890</v>
      </c>
      <c r="E31" s="72" t="s">
        <v>891</v>
      </c>
      <c r="F31" s="76" t="s">
        <v>919</v>
      </c>
      <c r="G31" s="74">
        <v>27977950</v>
      </c>
      <c r="H31" s="75"/>
    </row>
    <row r="32" s="41" customFormat="1" ht="42" customHeight="1" spans="1:8">
      <c r="A32" s="58" t="s">
        <v>166</v>
      </c>
      <c r="B32" s="58" t="s">
        <v>167</v>
      </c>
      <c r="C32" s="70">
        <v>2120801</v>
      </c>
      <c r="D32" s="71" t="s">
        <v>890</v>
      </c>
      <c r="E32" s="72" t="s">
        <v>891</v>
      </c>
      <c r="F32" s="76" t="s">
        <v>920</v>
      </c>
      <c r="G32" s="74">
        <v>625223</v>
      </c>
      <c r="H32" s="75"/>
    </row>
    <row r="33" s="41" customFormat="1" ht="42" customHeight="1" spans="1:8">
      <c r="A33" s="58" t="s">
        <v>166</v>
      </c>
      <c r="B33" s="58" t="s">
        <v>167</v>
      </c>
      <c r="C33" s="70">
        <v>2120801</v>
      </c>
      <c r="D33" s="71" t="s">
        <v>890</v>
      </c>
      <c r="E33" s="72" t="s">
        <v>891</v>
      </c>
      <c r="F33" s="76" t="s">
        <v>921</v>
      </c>
      <c r="G33" s="74">
        <v>3202911</v>
      </c>
      <c r="H33" s="75"/>
    </row>
    <row r="34" s="41" customFormat="1" ht="42" customHeight="1" spans="1:8">
      <c r="A34" s="58" t="s">
        <v>166</v>
      </c>
      <c r="B34" s="58" t="s">
        <v>167</v>
      </c>
      <c r="C34" s="70">
        <v>2120801</v>
      </c>
      <c r="D34" s="71" t="s">
        <v>890</v>
      </c>
      <c r="E34" s="72" t="s">
        <v>891</v>
      </c>
      <c r="F34" s="76" t="s">
        <v>922</v>
      </c>
      <c r="G34" s="74">
        <v>498734.19</v>
      </c>
      <c r="H34" s="75"/>
    </row>
    <row r="35" s="41" customFormat="1" ht="42" customHeight="1" spans="1:8">
      <c r="A35" s="58" t="s">
        <v>166</v>
      </c>
      <c r="B35" s="58" t="s">
        <v>167</v>
      </c>
      <c r="C35" s="70">
        <v>2120801</v>
      </c>
      <c r="D35" s="71" t="s">
        <v>890</v>
      </c>
      <c r="E35" s="72" t="s">
        <v>891</v>
      </c>
      <c r="F35" s="76" t="s">
        <v>923</v>
      </c>
      <c r="G35" s="74">
        <v>578000</v>
      </c>
      <c r="H35" s="75"/>
    </row>
    <row r="36" s="41" customFormat="1" ht="42" customHeight="1" spans="1:8">
      <c r="A36" s="58" t="s">
        <v>166</v>
      </c>
      <c r="B36" s="58" t="s">
        <v>167</v>
      </c>
      <c r="C36" s="70">
        <v>2120801</v>
      </c>
      <c r="D36" s="71" t="s">
        <v>890</v>
      </c>
      <c r="E36" s="72" t="s">
        <v>891</v>
      </c>
      <c r="F36" s="77" t="s">
        <v>924</v>
      </c>
      <c r="G36" s="74">
        <v>334000</v>
      </c>
      <c r="H36" s="75"/>
    </row>
    <row r="37" s="41" customFormat="1" ht="42" customHeight="1" spans="1:8">
      <c r="A37" s="58" t="s">
        <v>166</v>
      </c>
      <c r="B37" s="58" t="s">
        <v>167</v>
      </c>
      <c r="C37" s="70">
        <v>2120801</v>
      </c>
      <c r="D37" s="71" t="s">
        <v>890</v>
      </c>
      <c r="E37" s="72" t="s">
        <v>891</v>
      </c>
      <c r="F37" s="76" t="s">
        <v>925</v>
      </c>
      <c r="G37" s="74">
        <v>180846</v>
      </c>
      <c r="H37" s="75"/>
    </row>
    <row r="38" s="41" customFormat="1" ht="42" customHeight="1" spans="1:8">
      <c r="A38" s="58" t="s">
        <v>166</v>
      </c>
      <c r="B38" s="69" t="s">
        <v>167</v>
      </c>
      <c r="C38" s="70">
        <v>2120801</v>
      </c>
      <c r="D38" s="71" t="s">
        <v>890</v>
      </c>
      <c r="E38" s="72" t="s">
        <v>891</v>
      </c>
      <c r="F38" s="73" t="s">
        <v>926</v>
      </c>
      <c r="G38" s="74">
        <v>2726761</v>
      </c>
      <c r="H38" s="75"/>
    </row>
    <row r="39" s="41" customFormat="1" ht="42" customHeight="1" spans="1:8">
      <c r="A39" s="58" t="s">
        <v>166</v>
      </c>
      <c r="B39" s="58" t="s">
        <v>167</v>
      </c>
      <c r="C39" s="70">
        <v>2120801</v>
      </c>
      <c r="D39" s="71" t="s">
        <v>890</v>
      </c>
      <c r="E39" s="72" t="s">
        <v>891</v>
      </c>
      <c r="F39" s="77" t="s">
        <v>927</v>
      </c>
      <c r="G39" s="74">
        <v>3753166</v>
      </c>
      <c r="H39" s="75"/>
    </row>
    <row r="40" s="41" customFormat="1" ht="42" customHeight="1" spans="1:8">
      <c r="A40" s="58" t="s">
        <v>166</v>
      </c>
      <c r="B40" s="58" t="s">
        <v>167</v>
      </c>
      <c r="C40" s="70">
        <v>2120801</v>
      </c>
      <c r="D40" s="71" t="s">
        <v>890</v>
      </c>
      <c r="E40" s="72" t="s">
        <v>891</v>
      </c>
      <c r="F40" s="76" t="s">
        <v>928</v>
      </c>
      <c r="G40" s="74">
        <v>4670816</v>
      </c>
      <c r="H40" s="75"/>
    </row>
    <row r="41" s="41" customFormat="1" ht="42" customHeight="1" spans="1:8">
      <c r="A41" s="58" t="s">
        <v>166</v>
      </c>
      <c r="B41" s="58" t="s">
        <v>167</v>
      </c>
      <c r="C41" s="70">
        <v>2120801</v>
      </c>
      <c r="D41" s="71" t="s">
        <v>890</v>
      </c>
      <c r="E41" s="72" t="s">
        <v>891</v>
      </c>
      <c r="F41" s="76" t="s">
        <v>929</v>
      </c>
      <c r="G41" s="74">
        <v>1767726.02</v>
      </c>
      <c r="H41" s="75"/>
    </row>
    <row r="42" s="41" customFormat="1" ht="42" customHeight="1" spans="1:230">
      <c r="A42" s="58" t="s">
        <v>166</v>
      </c>
      <c r="B42" s="58" t="s">
        <v>167</v>
      </c>
      <c r="C42" s="70">
        <v>2120801</v>
      </c>
      <c r="D42" s="71" t="s">
        <v>890</v>
      </c>
      <c r="E42" s="72" t="s">
        <v>891</v>
      </c>
      <c r="F42" s="76" t="s">
        <v>930</v>
      </c>
      <c r="G42" s="74">
        <v>842555</v>
      </c>
      <c r="H42" s="75"/>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row>
    <row r="43" s="41" customFormat="1" ht="42" customHeight="1" spans="1:230">
      <c r="A43" s="58" t="s">
        <v>166</v>
      </c>
      <c r="B43" s="58" t="s">
        <v>167</v>
      </c>
      <c r="C43" s="70">
        <v>2120801</v>
      </c>
      <c r="D43" s="71" t="s">
        <v>890</v>
      </c>
      <c r="E43" s="72" t="s">
        <v>891</v>
      </c>
      <c r="F43" s="76" t="s">
        <v>931</v>
      </c>
      <c r="G43" s="74">
        <v>5379187.41</v>
      </c>
      <c r="H43" s="75"/>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row>
    <row r="44" s="41" customFormat="1" ht="42" customHeight="1" spans="1:230">
      <c r="A44" s="58" t="s">
        <v>166</v>
      </c>
      <c r="B44" s="58" t="s">
        <v>167</v>
      </c>
      <c r="C44" s="70">
        <v>2120801</v>
      </c>
      <c r="D44" s="71" t="s">
        <v>890</v>
      </c>
      <c r="E44" s="72" t="s">
        <v>891</v>
      </c>
      <c r="F44" s="76" t="s">
        <v>932</v>
      </c>
      <c r="G44" s="74">
        <v>251880</v>
      </c>
      <c r="H44" s="75"/>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row>
    <row r="45" s="41" customFormat="1" ht="42" customHeight="1" spans="1:8">
      <c r="A45" s="58" t="s">
        <v>166</v>
      </c>
      <c r="B45" s="58" t="s">
        <v>167</v>
      </c>
      <c r="C45" s="70">
        <v>2120801</v>
      </c>
      <c r="D45" s="71" t="s">
        <v>890</v>
      </c>
      <c r="E45" s="72" t="s">
        <v>891</v>
      </c>
      <c r="F45" s="76" t="s">
        <v>933</v>
      </c>
      <c r="G45" s="74">
        <v>138577</v>
      </c>
      <c r="H45" s="75"/>
    </row>
    <row r="46" s="41" customFormat="1" ht="42" customHeight="1" spans="1:8">
      <c r="A46" s="58" t="s">
        <v>166</v>
      </c>
      <c r="B46" s="58" t="s">
        <v>167</v>
      </c>
      <c r="C46" s="70">
        <v>2120801</v>
      </c>
      <c r="D46" s="71" t="s">
        <v>890</v>
      </c>
      <c r="E46" s="72" t="s">
        <v>891</v>
      </c>
      <c r="F46" s="76" t="s">
        <v>934</v>
      </c>
      <c r="G46" s="74">
        <v>1238040</v>
      </c>
      <c r="H46" s="75"/>
    </row>
    <row r="47" s="41" customFormat="1" ht="42" customHeight="1" spans="1:8">
      <c r="A47" s="58" t="s">
        <v>166</v>
      </c>
      <c r="B47" s="58" t="s">
        <v>167</v>
      </c>
      <c r="C47" s="70">
        <v>2120801</v>
      </c>
      <c r="D47" s="71" t="s">
        <v>890</v>
      </c>
      <c r="E47" s="72" t="s">
        <v>891</v>
      </c>
      <c r="F47" s="76" t="s">
        <v>935</v>
      </c>
      <c r="G47" s="74">
        <v>518528.46</v>
      </c>
      <c r="H47" s="75"/>
    </row>
    <row r="48" s="41" customFormat="1" ht="42" customHeight="1" spans="1:8">
      <c r="A48" s="58" t="s">
        <v>166</v>
      </c>
      <c r="B48" s="58" t="s">
        <v>167</v>
      </c>
      <c r="C48" s="70">
        <v>2120801</v>
      </c>
      <c r="D48" s="71" t="s">
        <v>890</v>
      </c>
      <c r="E48" s="72" t="s">
        <v>891</v>
      </c>
      <c r="F48" s="76" t="s">
        <v>936</v>
      </c>
      <c r="G48" s="74">
        <v>1023696.46</v>
      </c>
      <c r="H48" s="75"/>
    </row>
    <row r="49" s="41" customFormat="1" ht="42" customHeight="1" spans="1:8">
      <c r="A49" s="58" t="s">
        <v>166</v>
      </c>
      <c r="B49" s="58" t="s">
        <v>167</v>
      </c>
      <c r="C49" s="70">
        <v>2120801</v>
      </c>
      <c r="D49" s="71" t="s">
        <v>890</v>
      </c>
      <c r="E49" s="72" t="s">
        <v>891</v>
      </c>
      <c r="F49" s="76" t="s">
        <v>937</v>
      </c>
      <c r="G49" s="74">
        <v>813910.2</v>
      </c>
      <c r="H49" s="75"/>
    </row>
    <row r="50" s="41" customFormat="1" ht="42" customHeight="1" spans="1:8">
      <c r="A50" s="58" t="s">
        <v>166</v>
      </c>
      <c r="B50" s="58" t="s">
        <v>167</v>
      </c>
      <c r="C50" s="70">
        <v>2120801</v>
      </c>
      <c r="D50" s="71" t="s">
        <v>890</v>
      </c>
      <c r="E50" s="72" t="s">
        <v>891</v>
      </c>
      <c r="F50" s="76" t="s">
        <v>938</v>
      </c>
      <c r="G50" s="74">
        <v>16455.5</v>
      </c>
      <c r="H50" s="75"/>
    </row>
    <row r="51" s="41" customFormat="1" ht="42" customHeight="1" spans="1:8">
      <c r="A51" s="58" t="s">
        <v>166</v>
      </c>
      <c r="B51" s="58" t="s">
        <v>167</v>
      </c>
      <c r="C51" s="70">
        <v>2120801</v>
      </c>
      <c r="D51" s="71" t="s">
        <v>890</v>
      </c>
      <c r="E51" s="72" t="s">
        <v>891</v>
      </c>
      <c r="F51" s="76" t="s">
        <v>939</v>
      </c>
      <c r="G51" s="74">
        <v>534408</v>
      </c>
      <c r="H51" s="75"/>
    </row>
    <row r="52" s="41" customFormat="1" ht="42" customHeight="1" spans="1:8">
      <c r="A52" s="58" t="s">
        <v>166</v>
      </c>
      <c r="B52" s="58" t="s">
        <v>167</v>
      </c>
      <c r="C52" s="70">
        <v>2120801</v>
      </c>
      <c r="D52" s="71" t="s">
        <v>890</v>
      </c>
      <c r="E52" s="72" t="s">
        <v>891</v>
      </c>
      <c r="F52" s="76" t="s">
        <v>940</v>
      </c>
      <c r="G52" s="74">
        <v>3973710</v>
      </c>
      <c r="H52" s="75"/>
    </row>
    <row r="53" s="41" customFormat="1" ht="42" customHeight="1" spans="1:8">
      <c r="A53" s="58" t="s">
        <v>166</v>
      </c>
      <c r="B53" s="58" t="s">
        <v>167</v>
      </c>
      <c r="C53" s="70">
        <v>2120801</v>
      </c>
      <c r="D53" s="71" t="s">
        <v>890</v>
      </c>
      <c r="E53" s="72" t="s">
        <v>891</v>
      </c>
      <c r="F53" s="76" t="s">
        <v>941</v>
      </c>
      <c r="G53" s="74">
        <v>20000000</v>
      </c>
      <c r="H53" s="78" t="s">
        <v>942</v>
      </c>
    </row>
    <row r="54" s="41" customFormat="1" ht="42" customHeight="1" spans="1:8">
      <c r="A54" s="58" t="s">
        <v>166</v>
      </c>
      <c r="B54" s="58" t="s">
        <v>167</v>
      </c>
      <c r="C54" s="70">
        <v>2120801</v>
      </c>
      <c r="D54" s="71" t="s">
        <v>890</v>
      </c>
      <c r="E54" s="72" t="s">
        <v>891</v>
      </c>
      <c r="F54" s="76" t="s">
        <v>943</v>
      </c>
      <c r="G54" s="74">
        <v>50000000</v>
      </c>
      <c r="H54" s="78" t="s">
        <v>942</v>
      </c>
    </row>
    <row r="55" s="41" customFormat="1" ht="42" customHeight="1" spans="1:8">
      <c r="A55" s="58" t="s">
        <v>166</v>
      </c>
      <c r="B55" s="58" t="s">
        <v>167</v>
      </c>
      <c r="C55" s="70">
        <v>2120801</v>
      </c>
      <c r="D55" s="71" t="s">
        <v>890</v>
      </c>
      <c r="E55" s="72" t="s">
        <v>891</v>
      </c>
      <c r="F55" s="76" t="s">
        <v>944</v>
      </c>
      <c r="G55" s="74">
        <v>30000000</v>
      </c>
      <c r="H55" s="78" t="s">
        <v>942</v>
      </c>
    </row>
    <row r="56" s="41" customFormat="1" ht="42" customHeight="1" spans="1:8">
      <c r="A56" s="58" t="s">
        <v>166</v>
      </c>
      <c r="B56" s="58" t="s">
        <v>380</v>
      </c>
      <c r="C56" s="70">
        <v>2120802</v>
      </c>
      <c r="D56" s="71" t="s">
        <v>945</v>
      </c>
      <c r="E56" s="72" t="s">
        <v>891</v>
      </c>
      <c r="F56" s="77" t="s">
        <v>946</v>
      </c>
      <c r="G56" s="74">
        <v>143975</v>
      </c>
      <c r="H56" s="75"/>
    </row>
    <row r="57" s="41" customFormat="1" ht="42" customHeight="1" spans="1:8">
      <c r="A57" s="58" t="s">
        <v>166</v>
      </c>
      <c r="B57" s="58" t="s">
        <v>384</v>
      </c>
      <c r="C57" s="70">
        <v>2120802</v>
      </c>
      <c r="D57" s="71" t="s">
        <v>945</v>
      </c>
      <c r="E57" s="72" t="s">
        <v>891</v>
      </c>
      <c r="F57" s="77" t="s">
        <v>947</v>
      </c>
      <c r="G57" s="74">
        <v>640000</v>
      </c>
      <c r="H57" s="75"/>
    </row>
    <row r="58" s="41" customFormat="1" ht="42" customHeight="1" spans="1:8">
      <c r="A58" s="58" t="s">
        <v>166</v>
      </c>
      <c r="B58" s="58" t="s">
        <v>586</v>
      </c>
      <c r="C58" s="70">
        <v>2120802</v>
      </c>
      <c r="D58" s="71" t="s">
        <v>945</v>
      </c>
      <c r="E58" s="72" t="s">
        <v>891</v>
      </c>
      <c r="F58" s="77" t="s">
        <v>948</v>
      </c>
      <c r="G58" s="74">
        <v>860000</v>
      </c>
      <c r="H58" s="75"/>
    </row>
    <row r="59" s="41" customFormat="1" ht="42" customHeight="1" spans="1:8">
      <c r="A59" s="58" t="s">
        <v>166</v>
      </c>
      <c r="B59" s="58" t="s">
        <v>429</v>
      </c>
      <c r="C59" s="70">
        <v>2120802</v>
      </c>
      <c r="D59" s="71" t="s">
        <v>945</v>
      </c>
      <c r="E59" s="72" t="s">
        <v>891</v>
      </c>
      <c r="F59" s="77" t="s">
        <v>949</v>
      </c>
      <c r="G59" s="74">
        <v>200000</v>
      </c>
      <c r="H59" s="75"/>
    </row>
    <row r="60" s="41" customFormat="1" ht="42" customHeight="1" spans="1:8">
      <c r="A60" s="58" t="s">
        <v>166</v>
      </c>
      <c r="B60" s="58" t="s">
        <v>475</v>
      </c>
      <c r="C60" s="70">
        <v>2120802</v>
      </c>
      <c r="D60" s="71" t="s">
        <v>945</v>
      </c>
      <c r="E60" s="72" t="s">
        <v>891</v>
      </c>
      <c r="F60" s="77" t="s">
        <v>950</v>
      </c>
      <c r="G60" s="74">
        <v>500000</v>
      </c>
      <c r="H60" s="75"/>
    </row>
    <row r="61" s="41" customFormat="1" ht="42" customHeight="1" spans="1:8">
      <c r="A61" s="58" t="s">
        <v>888</v>
      </c>
      <c r="B61" s="58" t="s">
        <v>889</v>
      </c>
      <c r="C61" s="70">
        <v>2120803</v>
      </c>
      <c r="D61" s="71" t="s">
        <v>951</v>
      </c>
      <c r="E61" s="72" t="s">
        <v>891</v>
      </c>
      <c r="F61" s="77" t="s">
        <v>952</v>
      </c>
      <c r="G61" s="74">
        <v>100200</v>
      </c>
      <c r="H61" s="75"/>
    </row>
    <row r="62" s="41" customFormat="1" ht="42" customHeight="1" spans="1:8">
      <c r="A62" s="58" t="s">
        <v>888</v>
      </c>
      <c r="B62" s="58" t="s">
        <v>889</v>
      </c>
      <c r="C62" s="70">
        <v>2120803</v>
      </c>
      <c r="D62" s="71" t="s">
        <v>951</v>
      </c>
      <c r="E62" s="72" t="s">
        <v>891</v>
      </c>
      <c r="F62" s="77" t="s">
        <v>953</v>
      </c>
      <c r="G62" s="74">
        <v>49565.81</v>
      </c>
      <c r="H62" s="75"/>
    </row>
    <row r="63" s="41" customFormat="1" ht="42" customHeight="1" spans="1:8">
      <c r="A63" s="58" t="s">
        <v>888</v>
      </c>
      <c r="B63" s="58" t="s">
        <v>889</v>
      </c>
      <c r="C63" s="70">
        <v>2120803</v>
      </c>
      <c r="D63" s="71" t="s">
        <v>951</v>
      </c>
      <c r="E63" s="72" t="s">
        <v>891</v>
      </c>
      <c r="F63" s="77" t="s">
        <v>954</v>
      </c>
      <c r="G63" s="74">
        <v>23858.12</v>
      </c>
      <c r="H63" s="75"/>
    </row>
    <row r="64" s="41" customFormat="1" ht="42" customHeight="1" spans="1:8">
      <c r="A64" s="58" t="s">
        <v>888</v>
      </c>
      <c r="B64" s="58" t="s">
        <v>889</v>
      </c>
      <c r="C64" s="70">
        <v>2120803</v>
      </c>
      <c r="D64" s="71" t="s">
        <v>951</v>
      </c>
      <c r="E64" s="72" t="s">
        <v>891</v>
      </c>
      <c r="F64" s="76" t="s">
        <v>955</v>
      </c>
      <c r="G64" s="74">
        <v>29147.49</v>
      </c>
      <c r="H64" s="75"/>
    </row>
    <row r="65" s="41" customFormat="1" ht="42" customHeight="1" spans="1:8">
      <c r="A65" s="58" t="s">
        <v>888</v>
      </c>
      <c r="B65" s="58" t="s">
        <v>889</v>
      </c>
      <c r="C65" s="70">
        <v>2120803</v>
      </c>
      <c r="D65" s="71" t="s">
        <v>951</v>
      </c>
      <c r="E65" s="72" t="s">
        <v>891</v>
      </c>
      <c r="F65" s="80" t="s">
        <v>956</v>
      </c>
      <c r="G65" s="81">
        <v>275053</v>
      </c>
      <c r="H65" s="75"/>
    </row>
    <row r="66" s="41" customFormat="1" ht="42" customHeight="1" spans="1:8">
      <c r="A66" s="58" t="s">
        <v>888</v>
      </c>
      <c r="B66" s="82" t="s">
        <v>187</v>
      </c>
      <c r="C66" s="70">
        <v>2120803</v>
      </c>
      <c r="D66" s="71" t="s">
        <v>951</v>
      </c>
      <c r="E66" s="72" t="s">
        <v>891</v>
      </c>
      <c r="F66" s="80" t="s">
        <v>957</v>
      </c>
      <c r="G66" s="81">
        <v>2632229</v>
      </c>
      <c r="H66" s="83"/>
    </row>
    <row r="67" s="41" customFormat="1" ht="42" customHeight="1" spans="1:8">
      <c r="A67" s="58" t="s">
        <v>888</v>
      </c>
      <c r="B67" s="82" t="s">
        <v>187</v>
      </c>
      <c r="C67" s="70">
        <v>2120803</v>
      </c>
      <c r="D67" s="71" t="s">
        <v>951</v>
      </c>
      <c r="E67" s="72" t="s">
        <v>891</v>
      </c>
      <c r="F67" s="80" t="s">
        <v>958</v>
      </c>
      <c r="G67" s="81">
        <v>1151432</v>
      </c>
      <c r="H67" s="83"/>
    </row>
    <row r="68" s="41" customFormat="1" ht="42" customHeight="1" spans="1:8">
      <c r="A68" s="58" t="s">
        <v>888</v>
      </c>
      <c r="B68" s="82" t="s">
        <v>187</v>
      </c>
      <c r="C68" s="70">
        <v>2120803</v>
      </c>
      <c r="D68" s="71" t="s">
        <v>951</v>
      </c>
      <c r="E68" s="72" t="s">
        <v>891</v>
      </c>
      <c r="F68" s="80" t="s">
        <v>959</v>
      </c>
      <c r="G68" s="81">
        <v>683602</v>
      </c>
      <c r="H68" s="83"/>
    </row>
    <row r="69" s="41" customFormat="1" ht="42" customHeight="1" spans="1:8">
      <c r="A69" s="58" t="s">
        <v>888</v>
      </c>
      <c r="B69" s="82" t="s">
        <v>187</v>
      </c>
      <c r="C69" s="70">
        <v>2120803</v>
      </c>
      <c r="D69" s="71" t="s">
        <v>951</v>
      </c>
      <c r="E69" s="72" t="s">
        <v>891</v>
      </c>
      <c r="F69" s="80" t="s">
        <v>960</v>
      </c>
      <c r="G69" s="81">
        <v>745924.5</v>
      </c>
      <c r="H69" s="83"/>
    </row>
    <row r="70" s="41" customFormat="1" ht="42" customHeight="1" spans="1:8">
      <c r="A70" s="58" t="s">
        <v>166</v>
      </c>
      <c r="B70" s="84" t="s">
        <v>961</v>
      </c>
      <c r="C70" s="70">
        <v>2120803</v>
      </c>
      <c r="D70" s="71" t="s">
        <v>951</v>
      </c>
      <c r="E70" s="72" t="s">
        <v>891</v>
      </c>
      <c r="F70" s="76" t="s">
        <v>962</v>
      </c>
      <c r="G70" s="74">
        <v>334378</v>
      </c>
      <c r="H70" s="75"/>
    </row>
    <row r="71" s="41" customFormat="1" ht="42" customHeight="1" spans="1:8">
      <c r="A71" s="58" t="s">
        <v>166</v>
      </c>
      <c r="B71" s="58" t="s">
        <v>167</v>
      </c>
      <c r="C71" s="70">
        <v>2120803</v>
      </c>
      <c r="D71" s="71" t="s">
        <v>951</v>
      </c>
      <c r="E71" s="72" t="s">
        <v>891</v>
      </c>
      <c r="F71" s="73" t="s">
        <v>963</v>
      </c>
      <c r="G71" s="74">
        <v>850760</v>
      </c>
      <c r="H71" s="75"/>
    </row>
    <row r="72" s="41" customFormat="1" ht="42" customHeight="1" spans="1:8">
      <c r="A72" s="58" t="s">
        <v>166</v>
      </c>
      <c r="B72" s="58" t="s">
        <v>167</v>
      </c>
      <c r="C72" s="70">
        <v>2120803</v>
      </c>
      <c r="D72" s="71" t="s">
        <v>951</v>
      </c>
      <c r="E72" s="72" t="s">
        <v>891</v>
      </c>
      <c r="F72" s="76" t="s">
        <v>964</v>
      </c>
      <c r="G72" s="74">
        <v>423461.8</v>
      </c>
      <c r="H72" s="75"/>
    </row>
    <row r="73" s="41" customFormat="1" ht="42" customHeight="1" spans="1:8">
      <c r="A73" s="58" t="s">
        <v>166</v>
      </c>
      <c r="B73" s="58" t="s">
        <v>167</v>
      </c>
      <c r="C73" s="70">
        <v>2120803</v>
      </c>
      <c r="D73" s="71" t="s">
        <v>951</v>
      </c>
      <c r="E73" s="72" t="s">
        <v>891</v>
      </c>
      <c r="F73" s="76" t="s">
        <v>965</v>
      </c>
      <c r="G73" s="74">
        <v>923000</v>
      </c>
      <c r="H73" s="75"/>
    </row>
    <row r="74" s="41" customFormat="1" ht="42" customHeight="1" spans="1:8">
      <c r="A74" s="58" t="s">
        <v>166</v>
      </c>
      <c r="B74" s="58" t="s">
        <v>167</v>
      </c>
      <c r="C74" s="70">
        <v>2120803</v>
      </c>
      <c r="D74" s="71" t="s">
        <v>951</v>
      </c>
      <c r="E74" s="72" t="s">
        <v>891</v>
      </c>
      <c r="F74" s="76" t="s">
        <v>966</v>
      </c>
      <c r="G74" s="74">
        <v>980000</v>
      </c>
      <c r="H74" s="75"/>
    </row>
    <row r="75" s="41" customFormat="1" ht="42" customHeight="1" spans="1:8">
      <c r="A75" s="82" t="s">
        <v>888</v>
      </c>
      <c r="B75" s="58" t="s">
        <v>889</v>
      </c>
      <c r="C75" s="70">
        <v>2120804</v>
      </c>
      <c r="D75" s="71" t="s">
        <v>967</v>
      </c>
      <c r="E75" s="72" t="s">
        <v>891</v>
      </c>
      <c r="F75" s="85" t="s">
        <v>968</v>
      </c>
      <c r="G75" s="81">
        <v>1000000</v>
      </c>
      <c r="H75" s="75"/>
    </row>
    <row r="76" s="41" customFormat="1" ht="42" customHeight="1" spans="1:8">
      <c r="A76" s="58" t="s">
        <v>888</v>
      </c>
      <c r="B76" s="58" t="s">
        <v>187</v>
      </c>
      <c r="C76" s="70">
        <v>2120804</v>
      </c>
      <c r="D76" s="71" t="s">
        <v>967</v>
      </c>
      <c r="E76" s="72" t="s">
        <v>891</v>
      </c>
      <c r="F76" s="76" t="s">
        <v>969</v>
      </c>
      <c r="G76" s="74">
        <v>209970</v>
      </c>
      <c r="H76" s="75"/>
    </row>
    <row r="77" s="41" customFormat="1" ht="42" customHeight="1" spans="1:8">
      <c r="A77" s="82" t="s">
        <v>171</v>
      </c>
      <c r="B77" s="58" t="s">
        <v>970</v>
      </c>
      <c r="C77" s="70">
        <v>2120804</v>
      </c>
      <c r="D77" s="71" t="s">
        <v>967</v>
      </c>
      <c r="E77" s="72" t="s">
        <v>891</v>
      </c>
      <c r="F77" s="85" t="s">
        <v>971</v>
      </c>
      <c r="G77" s="81">
        <v>30000</v>
      </c>
      <c r="H77" s="75"/>
    </row>
    <row r="78" s="41" customFormat="1" ht="42" customHeight="1" spans="1:8">
      <c r="A78" s="82" t="s">
        <v>190</v>
      </c>
      <c r="B78" s="58" t="s">
        <v>972</v>
      </c>
      <c r="C78" s="70">
        <v>2120804</v>
      </c>
      <c r="D78" s="71" t="s">
        <v>967</v>
      </c>
      <c r="E78" s="72" t="s">
        <v>891</v>
      </c>
      <c r="F78" s="85" t="s">
        <v>973</v>
      </c>
      <c r="G78" s="81">
        <v>50000</v>
      </c>
      <c r="H78" s="75"/>
    </row>
    <row r="79" s="41" customFormat="1" ht="42" customHeight="1" spans="1:8">
      <c r="A79" s="58" t="s">
        <v>190</v>
      </c>
      <c r="B79" s="58" t="s">
        <v>974</v>
      </c>
      <c r="C79" s="70">
        <v>2120804</v>
      </c>
      <c r="D79" s="71" t="s">
        <v>967</v>
      </c>
      <c r="E79" s="72" t="s">
        <v>891</v>
      </c>
      <c r="F79" s="76" t="s">
        <v>975</v>
      </c>
      <c r="G79" s="74">
        <v>50000</v>
      </c>
      <c r="H79" s="75"/>
    </row>
    <row r="80" s="41" customFormat="1" ht="42" customHeight="1" spans="1:8">
      <c r="A80" s="58" t="s">
        <v>190</v>
      </c>
      <c r="B80" s="58" t="s">
        <v>974</v>
      </c>
      <c r="C80" s="70">
        <v>2120804</v>
      </c>
      <c r="D80" s="71" t="s">
        <v>967</v>
      </c>
      <c r="E80" s="72" t="s">
        <v>891</v>
      </c>
      <c r="F80" s="76" t="s">
        <v>976</v>
      </c>
      <c r="G80" s="74">
        <v>50000</v>
      </c>
      <c r="H80" s="75"/>
    </row>
    <row r="81" s="41" customFormat="1" ht="42" customHeight="1" spans="1:8">
      <c r="A81" s="58" t="s">
        <v>190</v>
      </c>
      <c r="B81" s="58" t="s">
        <v>977</v>
      </c>
      <c r="C81" s="70">
        <v>2120804</v>
      </c>
      <c r="D81" s="71" t="s">
        <v>967</v>
      </c>
      <c r="E81" s="72" t="s">
        <v>891</v>
      </c>
      <c r="F81" s="76" t="s">
        <v>978</v>
      </c>
      <c r="G81" s="74">
        <v>300000</v>
      </c>
      <c r="H81" s="75"/>
    </row>
    <row r="82" s="41" customFormat="1" ht="42" customHeight="1" spans="1:8">
      <c r="A82" s="58" t="s">
        <v>190</v>
      </c>
      <c r="B82" s="58" t="s">
        <v>979</v>
      </c>
      <c r="C82" s="70">
        <v>2120804</v>
      </c>
      <c r="D82" s="71" t="s">
        <v>967</v>
      </c>
      <c r="E82" s="72" t="s">
        <v>891</v>
      </c>
      <c r="F82" s="76" t="s">
        <v>980</v>
      </c>
      <c r="G82" s="74">
        <v>300000</v>
      </c>
      <c r="H82" s="75"/>
    </row>
    <row r="83" s="41" customFormat="1" ht="42" customHeight="1" spans="1:8">
      <c r="A83" s="58" t="s">
        <v>190</v>
      </c>
      <c r="B83" s="58" t="s">
        <v>979</v>
      </c>
      <c r="C83" s="70">
        <v>2120804</v>
      </c>
      <c r="D83" s="71" t="s">
        <v>967</v>
      </c>
      <c r="E83" s="72" t="s">
        <v>891</v>
      </c>
      <c r="F83" s="76" t="s">
        <v>981</v>
      </c>
      <c r="G83" s="74">
        <v>800000</v>
      </c>
      <c r="H83" s="75"/>
    </row>
    <row r="84" s="44" customFormat="1" ht="42" customHeight="1" spans="1:16363">
      <c r="A84" s="58" t="s">
        <v>190</v>
      </c>
      <c r="B84" s="58" t="s">
        <v>982</v>
      </c>
      <c r="C84" s="70">
        <v>2120804</v>
      </c>
      <c r="D84" s="71" t="s">
        <v>967</v>
      </c>
      <c r="E84" s="72" t="s">
        <v>891</v>
      </c>
      <c r="F84" s="76" t="s">
        <v>983</v>
      </c>
      <c r="G84" s="74">
        <v>50000</v>
      </c>
      <c r="H84" s="75"/>
      <c r="XEI84" s="41"/>
    </row>
    <row r="85" s="45" customFormat="1" ht="42" customHeight="1" spans="1:16365">
      <c r="A85" s="58" t="s">
        <v>190</v>
      </c>
      <c r="B85" s="58" t="s">
        <v>982</v>
      </c>
      <c r="C85" s="70">
        <v>2120804</v>
      </c>
      <c r="D85" s="71" t="s">
        <v>967</v>
      </c>
      <c r="E85" s="72" t="s">
        <v>891</v>
      </c>
      <c r="F85" s="76" t="s">
        <v>984</v>
      </c>
      <c r="G85" s="74">
        <v>50000</v>
      </c>
      <c r="H85" s="75"/>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c r="IW85" s="41"/>
      <c r="IX85" s="41"/>
      <c r="IY85" s="41"/>
      <c r="IZ85" s="41"/>
      <c r="JA85" s="41"/>
      <c r="JB85" s="41"/>
      <c r="JC85" s="41"/>
      <c r="JD85" s="41"/>
      <c r="JE85" s="41"/>
      <c r="JF85" s="41"/>
      <c r="JG85" s="41"/>
      <c r="JH85" s="41"/>
      <c r="JI85" s="41"/>
      <c r="JJ85" s="41"/>
      <c r="JK85" s="41"/>
      <c r="JL85" s="41"/>
      <c r="JM85" s="41"/>
      <c r="JN85" s="41"/>
      <c r="JO85" s="41"/>
      <c r="JP85" s="41"/>
      <c r="JQ85" s="41"/>
      <c r="JR85" s="41"/>
      <c r="JS85" s="41"/>
      <c r="JT85" s="41"/>
      <c r="JU85" s="41"/>
      <c r="JV85" s="41"/>
      <c r="JW85" s="41"/>
      <c r="JX85" s="41"/>
      <c r="JY85" s="41"/>
      <c r="JZ85" s="41"/>
      <c r="KA85" s="41"/>
      <c r="KB85" s="41"/>
      <c r="KC85" s="41"/>
      <c r="KD85" s="41"/>
      <c r="KE85" s="41"/>
      <c r="KF85" s="41"/>
      <c r="KG85" s="41"/>
      <c r="KH85" s="41"/>
      <c r="KI85" s="41"/>
      <c r="KJ85" s="41"/>
      <c r="KK85" s="41"/>
      <c r="KL85" s="41"/>
      <c r="KM85" s="41"/>
      <c r="KN85" s="41"/>
      <c r="KO85" s="41"/>
      <c r="KP85" s="41"/>
      <c r="KQ85" s="41"/>
      <c r="KR85" s="41"/>
      <c r="KS85" s="41"/>
      <c r="KT85" s="41"/>
      <c r="KU85" s="41"/>
      <c r="KV85" s="41"/>
      <c r="KW85" s="41"/>
      <c r="KX85" s="41"/>
      <c r="KY85" s="41"/>
      <c r="KZ85" s="41"/>
      <c r="LA85" s="41"/>
      <c r="LB85" s="41"/>
      <c r="LC85" s="41"/>
      <c r="LD85" s="41"/>
      <c r="LE85" s="41"/>
      <c r="LF85" s="41"/>
      <c r="LG85" s="41"/>
      <c r="LH85" s="41"/>
      <c r="LI85" s="41"/>
      <c r="LJ85" s="41"/>
      <c r="LK85" s="41"/>
      <c r="LL85" s="41"/>
      <c r="LM85" s="41"/>
      <c r="LN85" s="41"/>
      <c r="LO85" s="41"/>
      <c r="LP85" s="41"/>
      <c r="LQ85" s="41"/>
      <c r="LR85" s="41"/>
      <c r="LS85" s="41"/>
      <c r="LT85" s="41"/>
      <c r="LU85" s="41"/>
      <c r="LV85" s="41"/>
      <c r="LW85" s="41"/>
      <c r="LX85" s="41"/>
      <c r="LY85" s="41"/>
      <c r="LZ85" s="41"/>
      <c r="MA85" s="41"/>
      <c r="MB85" s="41"/>
      <c r="MC85" s="41"/>
      <c r="MD85" s="41"/>
      <c r="ME85" s="41"/>
      <c r="MF85" s="41"/>
      <c r="MG85" s="41"/>
      <c r="MH85" s="41"/>
      <c r="MI85" s="41"/>
      <c r="MJ85" s="41"/>
      <c r="MK85" s="41"/>
      <c r="ML85" s="41"/>
      <c r="MM85" s="41"/>
      <c r="MN85" s="41"/>
      <c r="MO85" s="41"/>
      <c r="MP85" s="41"/>
      <c r="MQ85" s="41"/>
      <c r="MR85" s="41"/>
      <c r="MS85" s="41"/>
      <c r="MT85" s="41"/>
      <c r="MU85" s="41"/>
      <c r="MV85" s="41"/>
      <c r="MW85" s="41"/>
      <c r="MX85" s="41"/>
      <c r="MY85" s="41"/>
      <c r="MZ85" s="41"/>
      <c r="NA85" s="41"/>
      <c r="NB85" s="41"/>
      <c r="NC85" s="41"/>
      <c r="ND85" s="41"/>
      <c r="NE85" s="41"/>
      <c r="NF85" s="41"/>
      <c r="NG85" s="41"/>
      <c r="NH85" s="41"/>
      <c r="NI85" s="41"/>
      <c r="NJ85" s="41"/>
      <c r="NK85" s="41"/>
      <c r="NL85" s="41"/>
      <c r="NM85" s="41"/>
      <c r="NN85" s="41"/>
      <c r="NO85" s="41"/>
      <c r="NP85" s="41"/>
      <c r="NQ85" s="41"/>
      <c r="NR85" s="41"/>
      <c r="NS85" s="41"/>
      <c r="NT85" s="41"/>
      <c r="NU85" s="41"/>
      <c r="NV85" s="41"/>
      <c r="NW85" s="41"/>
      <c r="NX85" s="41"/>
      <c r="NY85" s="41"/>
      <c r="NZ85" s="41"/>
      <c r="OA85" s="41"/>
      <c r="OB85" s="41"/>
      <c r="OC85" s="41"/>
      <c r="OD85" s="41"/>
      <c r="OE85" s="41"/>
      <c r="OF85" s="41"/>
      <c r="OG85" s="41"/>
      <c r="OH85" s="41"/>
      <c r="OI85" s="41"/>
      <c r="OJ85" s="41"/>
      <c r="OK85" s="41"/>
      <c r="OL85" s="41"/>
      <c r="OM85" s="41"/>
      <c r="ON85" s="41"/>
      <c r="OO85" s="41"/>
      <c r="OP85" s="41"/>
      <c r="OQ85" s="41"/>
      <c r="OR85" s="41"/>
      <c r="OS85" s="41"/>
      <c r="OT85" s="41"/>
      <c r="OU85" s="41"/>
      <c r="OV85" s="41"/>
      <c r="OW85" s="41"/>
      <c r="OX85" s="41"/>
      <c r="OY85" s="41"/>
      <c r="OZ85" s="41"/>
      <c r="PA85" s="41"/>
      <c r="PB85" s="41"/>
      <c r="PC85" s="41"/>
      <c r="PD85" s="41"/>
      <c r="PE85" s="41"/>
      <c r="PF85" s="41"/>
      <c r="PG85" s="41"/>
      <c r="PH85" s="41"/>
      <c r="PI85" s="41"/>
      <c r="PJ85" s="41"/>
      <c r="PK85" s="41"/>
      <c r="PL85" s="41"/>
      <c r="PM85" s="41"/>
      <c r="PN85" s="41"/>
      <c r="PO85" s="41"/>
      <c r="PP85" s="41"/>
      <c r="PQ85" s="41"/>
      <c r="PR85" s="41"/>
      <c r="PS85" s="41"/>
      <c r="PT85" s="41"/>
      <c r="PU85" s="41"/>
      <c r="PV85" s="41"/>
      <c r="PW85" s="41"/>
      <c r="PX85" s="41"/>
      <c r="PY85" s="41"/>
      <c r="PZ85" s="41"/>
      <c r="QA85" s="41"/>
      <c r="QB85" s="41"/>
      <c r="QC85" s="41"/>
      <c r="QD85" s="41"/>
      <c r="QE85" s="41"/>
      <c r="QF85" s="41"/>
      <c r="QG85" s="41"/>
      <c r="QH85" s="41"/>
      <c r="QI85" s="41"/>
      <c r="QJ85" s="41"/>
      <c r="QK85" s="41"/>
      <c r="QL85" s="41"/>
      <c r="QM85" s="41"/>
      <c r="QN85" s="41"/>
      <c r="QO85" s="41"/>
      <c r="QP85" s="41"/>
      <c r="QQ85" s="41"/>
      <c r="QR85" s="41"/>
      <c r="QS85" s="41"/>
      <c r="QT85" s="41"/>
      <c r="QU85" s="41"/>
      <c r="QV85" s="41"/>
      <c r="QW85" s="41"/>
      <c r="QX85" s="41"/>
      <c r="QY85" s="41"/>
      <c r="QZ85" s="41"/>
      <c r="RA85" s="41"/>
      <c r="RB85" s="41"/>
      <c r="RC85" s="41"/>
      <c r="RD85" s="41"/>
      <c r="RE85" s="41"/>
      <c r="RF85" s="41"/>
      <c r="RG85" s="41"/>
      <c r="RH85" s="41"/>
      <c r="RI85" s="41"/>
      <c r="RJ85" s="41"/>
      <c r="RK85" s="41"/>
      <c r="RL85" s="41"/>
      <c r="RM85" s="41"/>
      <c r="RN85" s="41"/>
      <c r="RO85" s="41"/>
      <c r="RP85" s="41"/>
      <c r="RQ85" s="41"/>
      <c r="RR85" s="41"/>
      <c r="RS85" s="41"/>
      <c r="RT85" s="41"/>
      <c r="RU85" s="41"/>
      <c r="RV85" s="41"/>
      <c r="RW85" s="41"/>
      <c r="RX85" s="41"/>
      <c r="RY85" s="41"/>
      <c r="RZ85" s="41"/>
      <c r="SA85" s="41"/>
      <c r="SB85" s="41"/>
      <c r="SC85" s="41"/>
      <c r="SD85" s="41"/>
      <c r="SE85" s="41"/>
      <c r="SF85" s="41"/>
      <c r="SG85" s="41"/>
      <c r="SH85" s="41"/>
      <c r="SI85" s="41"/>
      <c r="SJ85" s="41"/>
      <c r="SK85" s="41"/>
      <c r="SL85" s="41"/>
      <c r="SM85" s="41"/>
      <c r="SN85" s="41"/>
      <c r="SO85" s="41"/>
      <c r="SP85" s="41"/>
      <c r="SQ85" s="41"/>
      <c r="SR85" s="41"/>
      <c r="SS85" s="41"/>
      <c r="ST85" s="41"/>
      <c r="SU85" s="41"/>
      <c r="SV85" s="41"/>
      <c r="SW85" s="41"/>
      <c r="SX85" s="41"/>
      <c r="SY85" s="41"/>
      <c r="SZ85" s="41"/>
      <c r="TA85" s="41"/>
      <c r="TB85" s="41"/>
      <c r="TC85" s="41"/>
      <c r="TD85" s="41"/>
      <c r="TE85" s="41"/>
      <c r="TF85" s="41"/>
      <c r="TG85" s="41"/>
      <c r="TH85" s="41"/>
      <c r="TI85" s="41"/>
      <c r="TJ85" s="41"/>
      <c r="TK85" s="41"/>
      <c r="TL85" s="41"/>
      <c r="TM85" s="41"/>
      <c r="TN85" s="41"/>
      <c r="TO85" s="41"/>
      <c r="TP85" s="41"/>
      <c r="TQ85" s="41"/>
      <c r="TR85" s="41"/>
      <c r="TS85" s="41"/>
      <c r="TT85" s="41"/>
      <c r="TU85" s="41"/>
      <c r="TV85" s="41"/>
      <c r="TW85" s="41"/>
      <c r="TX85" s="41"/>
      <c r="TY85" s="41"/>
      <c r="TZ85" s="41"/>
      <c r="UA85" s="41"/>
      <c r="UB85" s="41"/>
      <c r="UC85" s="41"/>
      <c r="UD85" s="41"/>
      <c r="UE85" s="41"/>
      <c r="UF85" s="41"/>
      <c r="UG85" s="41"/>
      <c r="UH85" s="41"/>
      <c r="UI85" s="41"/>
      <c r="UJ85" s="41"/>
      <c r="UK85" s="41"/>
      <c r="UL85" s="41"/>
      <c r="UM85" s="41"/>
      <c r="UN85" s="41"/>
      <c r="UO85" s="41"/>
      <c r="UP85" s="41"/>
      <c r="UQ85" s="41"/>
      <c r="UR85" s="41"/>
      <c r="US85" s="41"/>
      <c r="UT85" s="41"/>
      <c r="UU85" s="41"/>
      <c r="UV85" s="41"/>
      <c r="UW85" s="41"/>
      <c r="UX85" s="41"/>
      <c r="UY85" s="41"/>
      <c r="UZ85" s="41"/>
      <c r="VA85" s="41"/>
      <c r="VB85" s="41"/>
      <c r="VC85" s="41"/>
      <c r="VD85" s="41"/>
      <c r="VE85" s="41"/>
      <c r="VF85" s="41"/>
      <c r="VG85" s="41"/>
      <c r="VH85" s="41"/>
      <c r="VI85" s="41"/>
      <c r="VJ85" s="41"/>
      <c r="VK85" s="41"/>
      <c r="VL85" s="41"/>
      <c r="VM85" s="41"/>
      <c r="VN85" s="41"/>
      <c r="VO85" s="41"/>
      <c r="VP85" s="41"/>
      <c r="VQ85" s="41"/>
      <c r="VR85" s="41"/>
      <c r="VS85" s="41"/>
      <c r="VT85" s="41"/>
      <c r="VU85" s="41"/>
      <c r="VV85" s="41"/>
      <c r="VW85" s="41"/>
      <c r="VX85" s="41"/>
      <c r="VY85" s="41"/>
      <c r="VZ85" s="41"/>
      <c r="WA85" s="41"/>
      <c r="WB85" s="41"/>
      <c r="WC85" s="41"/>
      <c r="WD85" s="41"/>
      <c r="WE85" s="41"/>
      <c r="WF85" s="41"/>
      <c r="WG85" s="41"/>
      <c r="WH85" s="41"/>
      <c r="WI85" s="41"/>
      <c r="WJ85" s="41"/>
      <c r="WK85" s="41"/>
      <c r="WL85" s="41"/>
      <c r="WM85" s="41"/>
      <c r="WN85" s="41"/>
      <c r="WO85" s="41"/>
      <c r="WP85" s="41"/>
      <c r="WQ85" s="41"/>
      <c r="WR85" s="41"/>
      <c r="WS85" s="41"/>
      <c r="WT85" s="41"/>
      <c r="WU85" s="41"/>
      <c r="WV85" s="41"/>
      <c r="WW85" s="41"/>
      <c r="WX85" s="41"/>
      <c r="WY85" s="41"/>
      <c r="WZ85" s="41"/>
      <c r="XA85" s="41"/>
      <c r="XB85" s="41"/>
      <c r="XC85" s="41"/>
      <c r="XD85" s="41"/>
      <c r="XE85" s="41"/>
      <c r="XF85" s="41"/>
      <c r="XG85" s="41"/>
      <c r="XH85" s="41"/>
      <c r="XI85" s="41"/>
      <c r="XJ85" s="41"/>
      <c r="XK85" s="41"/>
      <c r="XL85" s="41"/>
      <c r="XM85" s="41"/>
      <c r="XN85" s="41"/>
      <c r="XO85" s="41"/>
      <c r="XP85" s="41"/>
      <c r="XQ85" s="41"/>
      <c r="XR85" s="41"/>
      <c r="XS85" s="41"/>
      <c r="XT85" s="41"/>
      <c r="XU85" s="41"/>
      <c r="XV85" s="41"/>
      <c r="XW85" s="41"/>
      <c r="XX85" s="41"/>
      <c r="XY85" s="41"/>
      <c r="XZ85" s="41"/>
      <c r="YA85" s="41"/>
      <c r="YB85" s="41"/>
      <c r="YC85" s="41"/>
      <c r="YD85" s="41"/>
      <c r="YE85" s="41"/>
      <c r="YF85" s="41"/>
      <c r="YG85" s="41"/>
      <c r="YH85" s="41"/>
      <c r="YI85" s="41"/>
      <c r="YJ85" s="41"/>
      <c r="YK85" s="41"/>
      <c r="YL85" s="41"/>
      <c r="YM85" s="41"/>
      <c r="YN85" s="41"/>
      <c r="YO85" s="41"/>
      <c r="YP85" s="41"/>
      <c r="YQ85" s="41"/>
      <c r="YR85" s="41"/>
      <c r="YS85" s="41"/>
      <c r="YT85" s="41"/>
      <c r="YU85" s="41"/>
      <c r="YV85" s="41"/>
      <c r="YW85" s="41"/>
      <c r="YX85" s="41"/>
      <c r="YY85" s="41"/>
      <c r="YZ85" s="41"/>
      <c r="ZA85" s="41"/>
      <c r="ZB85" s="41"/>
      <c r="ZC85" s="41"/>
      <c r="ZD85" s="41"/>
      <c r="ZE85" s="41"/>
      <c r="ZF85" s="41"/>
      <c r="ZG85" s="41"/>
      <c r="ZH85" s="41"/>
      <c r="ZI85" s="41"/>
      <c r="ZJ85" s="41"/>
      <c r="ZK85" s="41"/>
      <c r="ZL85" s="41"/>
      <c r="ZM85" s="41"/>
      <c r="ZN85" s="41"/>
      <c r="ZO85" s="41"/>
      <c r="ZP85" s="41"/>
      <c r="ZQ85" s="41"/>
      <c r="ZR85" s="41"/>
      <c r="ZS85" s="41"/>
      <c r="ZT85" s="41"/>
      <c r="ZU85" s="41"/>
      <c r="ZV85" s="41"/>
      <c r="ZW85" s="41"/>
      <c r="ZX85" s="41"/>
      <c r="ZY85" s="41"/>
      <c r="ZZ85" s="41"/>
      <c r="AAA85" s="41"/>
      <c r="AAB85" s="41"/>
      <c r="AAC85" s="41"/>
      <c r="AAD85" s="41"/>
      <c r="AAE85" s="41"/>
      <c r="AAF85" s="41"/>
      <c r="AAG85" s="41"/>
      <c r="AAH85" s="41"/>
      <c r="AAI85" s="41"/>
      <c r="AAJ85" s="41"/>
      <c r="AAK85" s="41"/>
      <c r="AAL85" s="41"/>
      <c r="AAM85" s="41"/>
      <c r="AAN85" s="41"/>
      <c r="AAO85" s="41"/>
      <c r="AAP85" s="41"/>
      <c r="AAQ85" s="41"/>
      <c r="AAR85" s="41"/>
      <c r="AAS85" s="41"/>
      <c r="AAT85" s="41"/>
      <c r="AAU85" s="41"/>
      <c r="AAV85" s="41"/>
      <c r="AAW85" s="41"/>
      <c r="AAX85" s="41"/>
      <c r="AAY85" s="41"/>
      <c r="AAZ85" s="41"/>
      <c r="ABA85" s="41"/>
      <c r="ABB85" s="41"/>
      <c r="ABC85" s="41"/>
      <c r="ABD85" s="41"/>
      <c r="ABE85" s="41"/>
      <c r="ABF85" s="41"/>
      <c r="ABG85" s="41"/>
      <c r="ABH85" s="41"/>
      <c r="ABI85" s="41"/>
      <c r="ABJ85" s="41"/>
      <c r="ABK85" s="41"/>
      <c r="ABL85" s="41"/>
      <c r="ABM85" s="41"/>
      <c r="ABN85" s="41"/>
      <c r="ABO85" s="41"/>
      <c r="ABP85" s="41"/>
      <c r="ABQ85" s="41"/>
      <c r="ABR85" s="41"/>
      <c r="ABS85" s="41"/>
      <c r="ABT85" s="41"/>
      <c r="ABU85" s="41"/>
      <c r="ABV85" s="41"/>
      <c r="ABW85" s="41"/>
      <c r="ABX85" s="41"/>
      <c r="ABY85" s="41"/>
      <c r="ABZ85" s="41"/>
      <c r="ACA85" s="41"/>
      <c r="ACB85" s="41"/>
      <c r="ACC85" s="41"/>
      <c r="ACD85" s="41"/>
      <c r="ACE85" s="41"/>
      <c r="ACF85" s="41"/>
      <c r="ACG85" s="41"/>
      <c r="ACH85" s="41"/>
      <c r="ACI85" s="41"/>
      <c r="ACJ85" s="41"/>
      <c r="ACK85" s="41"/>
      <c r="ACL85" s="41"/>
      <c r="ACM85" s="41"/>
      <c r="ACN85" s="41"/>
      <c r="ACO85" s="41"/>
      <c r="ACP85" s="41"/>
      <c r="ACQ85" s="41"/>
      <c r="ACR85" s="41"/>
      <c r="ACS85" s="41"/>
      <c r="ACT85" s="41"/>
      <c r="ACU85" s="41"/>
      <c r="ACV85" s="41"/>
      <c r="ACW85" s="41"/>
      <c r="ACX85" s="41"/>
      <c r="ACY85" s="41"/>
      <c r="ACZ85" s="41"/>
      <c r="ADA85" s="41"/>
      <c r="ADB85" s="41"/>
      <c r="ADC85" s="41"/>
      <c r="ADD85" s="41"/>
      <c r="ADE85" s="41"/>
      <c r="ADF85" s="41"/>
      <c r="ADG85" s="41"/>
      <c r="ADH85" s="41"/>
      <c r="ADI85" s="41"/>
      <c r="ADJ85" s="41"/>
      <c r="ADK85" s="41"/>
      <c r="ADL85" s="41"/>
      <c r="ADM85" s="41"/>
      <c r="ADN85" s="41"/>
      <c r="ADO85" s="41"/>
      <c r="ADP85" s="41"/>
      <c r="ADQ85" s="41"/>
      <c r="ADR85" s="41"/>
      <c r="ADS85" s="41"/>
      <c r="ADT85" s="41"/>
      <c r="ADU85" s="41"/>
      <c r="ADV85" s="41"/>
      <c r="ADW85" s="41"/>
      <c r="ADX85" s="41"/>
      <c r="ADY85" s="41"/>
      <c r="ADZ85" s="41"/>
      <c r="AEA85" s="41"/>
      <c r="AEB85" s="41"/>
      <c r="AEC85" s="41"/>
      <c r="AED85" s="41"/>
      <c r="AEE85" s="41"/>
      <c r="AEF85" s="41"/>
      <c r="AEG85" s="41"/>
      <c r="AEH85" s="41"/>
      <c r="AEI85" s="41"/>
      <c r="AEJ85" s="41"/>
      <c r="AEK85" s="41"/>
      <c r="AEL85" s="41"/>
      <c r="AEM85" s="41"/>
      <c r="AEN85" s="41"/>
      <c r="AEO85" s="41"/>
      <c r="AEP85" s="41"/>
      <c r="AEQ85" s="41"/>
      <c r="AER85" s="41"/>
      <c r="AES85" s="41"/>
      <c r="AET85" s="41"/>
      <c r="AEU85" s="41"/>
      <c r="AEV85" s="41"/>
      <c r="AEW85" s="41"/>
      <c r="AEX85" s="41"/>
      <c r="AEY85" s="41"/>
      <c r="AEZ85" s="41"/>
      <c r="AFA85" s="41"/>
      <c r="AFB85" s="41"/>
      <c r="AFC85" s="41"/>
      <c r="AFD85" s="41"/>
      <c r="AFE85" s="41"/>
      <c r="AFF85" s="41"/>
      <c r="AFG85" s="41"/>
      <c r="AFH85" s="41"/>
      <c r="AFI85" s="41"/>
      <c r="AFJ85" s="41"/>
      <c r="AFK85" s="41"/>
      <c r="AFL85" s="41"/>
      <c r="AFM85" s="41"/>
      <c r="AFN85" s="41"/>
      <c r="AFO85" s="41"/>
      <c r="AFP85" s="41"/>
      <c r="AFQ85" s="41"/>
      <c r="AFR85" s="41"/>
      <c r="AFS85" s="41"/>
      <c r="AFT85" s="41"/>
      <c r="AFU85" s="41"/>
      <c r="AFV85" s="41"/>
      <c r="AFW85" s="41"/>
      <c r="AFX85" s="41"/>
      <c r="AFY85" s="41"/>
      <c r="AFZ85" s="41"/>
      <c r="AGA85" s="41"/>
      <c r="AGB85" s="41"/>
      <c r="AGC85" s="41"/>
      <c r="AGD85" s="41"/>
      <c r="AGE85" s="41"/>
      <c r="AGF85" s="41"/>
      <c r="AGG85" s="41"/>
      <c r="AGH85" s="41"/>
      <c r="AGI85" s="41"/>
      <c r="AGJ85" s="41"/>
      <c r="AGK85" s="41"/>
      <c r="AGL85" s="41"/>
      <c r="AGM85" s="41"/>
      <c r="AGN85" s="41"/>
      <c r="AGO85" s="41"/>
      <c r="AGP85" s="41"/>
      <c r="AGQ85" s="41"/>
      <c r="AGR85" s="41"/>
      <c r="AGS85" s="41"/>
      <c r="AGT85" s="41"/>
      <c r="AGU85" s="41"/>
      <c r="AGV85" s="41"/>
      <c r="AGW85" s="41"/>
      <c r="AGX85" s="41"/>
      <c r="AGY85" s="41"/>
      <c r="AGZ85" s="41"/>
      <c r="AHA85" s="41"/>
      <c r="AHB85" s="41"/>
      <c r="AHC85" s="41"/>
      <c r="AHD85" s="41"/>
      <c r="AHE85" s="41"/>
      <c r="AHF85" s="41"/>
      <c r="AHG85" s="41"/>
      <c r="AHH85" s="41"/>
      <c r="AHI85" s="41"/>
      <c r="AHJ85" s="41"/>
      <c r="AHK85" s="41"/>
      <c r="AHL85" s="41"/>
      <c r="AHM85" s="41"/>
      <c r="AHN85" s="41"/>
      <c r="AHO85" s="41"/>
      <c r="AHP85" s="41"/>
      <c r="AHQ85" s="41"/>
      <c r="AHR85" s="41"/>
      <c r="AHS85" s="41"/>
      <c r="AHT85" s="41"/>
      <c r="AHU85" s="41"/>
      <c r="AHV85" s="41"/>
      <c r="AHW85" s="41"/>
      <c r="AHX85" s="41"/>
      <c r="AHY85" s="41"/>
      <c r="AHZ85" s="41"/>
      <c r="AIA85" s="41"/>
      <c r="AIB85" s="41"/>
      <c r="AIC85" s="41"/>
      <c r="AID85" s="41"/>
      <c r="AIE85" s="41"/>
      <c r="AIF85" s="41"/>
      <c r="AIG85" s="41"/>
      <c r="AIH85" s="41"/>
      <c r="AII85" s="41"/>
      <c r="AIJ85" s="41"/>
      <c r="AIK85" s="41"/>
      <c r="AIL85" s="41"/>
      <c r="AIM85" s="41"/>
      <c r="AIN85" s="41"/>
      <c r="AIO85" s="41"/>
      <c r="AIP85" s="41"/>
      <c r="AIQ85" s="41"/>
      <c r="AIR85" s="41"/>
      <c r="AIS85" s="41"/>
      <c r="AIT85" s="41"/>
      <c r="AIU85" s="41"/>
      <c r="AIV85" s="41"/>
      <c r="AIW85" s="41"/>
      <c r="AIX85" s="41"/>
      <c r="AIY85" s="41"/>
      <c r="AIZ85" s="41"/>
      <c r="AJA85" s="41"/>
      <c r="AJB85" s="41"/>
      <c r="AJC85" s="41"/>
      <c r="AJD85" s="41"/>
      <c r="AJE85" s="41"/>
      <c r="AJF85" s="41"/>
      <c r="AJG85" s="41"/>
      <c r="AJH85" s="41"/>
      <c r="AJI85" s="41"/>
      <c r="AJJ85" s="41"/>
      <c r="AJK85" s="41"/>
      <c r="AJL85" s="41"/>
      <c r="AJM85" s="41"/>
      <c r="AJN85" s="41"/>
      <c r="AJO85" s="41"/>
      <c r="AJP85" s="41"/>
      <c r="AJQ85" s="41"/>
      <c r="AJR85" s="41"/>
      <c r="AJS85" s="41"/>
      <c r="AJT85" s="41"/>
      <c r="AJU85" s="41"/>
      <c r="AJV85" s="41"/>
      <c r="AJW85" s="41"/>
      <c r="AJX85" s="41"/>
      <c r="AJY85" s="41"/>
      <c r="AJZ85" s="41"/>
      <c r="AKA85" s="41"/>
      <c r="AKB85" s="41"/>
      <c r="AKC85" s="41"/>
      <c r="AKD85" s="41"/>
      <c r="AKE85" s="41"/>
      <c r="AKF85" s="41"/>
      <c r="AKG85" s="41"/>
      <c r="AKH85" s="41"/>
      <c r="AKI85" s="41"/>
      <c r="AKJ85" s="41"/>
      <c r="AKK85" s="41"/>
      <c r="AKL85" s="41"/>
      <c r="AKM85" s="41"/>
      <c r="AKN85" s="41"/>
      <c r="AKO85" s="41"/>
      <c r="AKP85" s="41"/>
      <c r="AKQ85" s="41"/>
      <c r="AKR85" s="41"/>
      <c r="AKS85" s="41"/>
      <c r="AKT85" s="41"/>
      <c r="AKU85" s="41"/>
      <c r="AKV85" s="41"/>
      <c r="AKW85" s="41"/>
      <c r="AKX85" s="41"/>
      <c r="AKY85" s="41"/>
      <c r="AKZ85" s="41"/>
      <c r="ALA85" s="41"/>
      <c r="ALB85" s="41"/>
      <c r="ALC85" s="41"/>
      <c r="ALD85" s="41"/>
      <c r="ALE85" s="41"/>
      <c r="ALF85" s="41"/>
      <c r="ALG85" s="41"/>
      <c r="ALH85" s="41"/>
      <c r="ALI85" s="41"/>
      <c r="ALJ85" s="41"/>
      <c r="ALK85" s="41"/>
      <c r="ALL85" s="41"/>
      <c r="ALM85" s="41"/>
      <c r="ALN85" s="41"/>
      <c r="ALO85" s="41"/>
      <c r="ALP85" s="41"/>
      <c r="ALQ85" s="41"/>
      <c r="ALR85" s="41"/>
      <c r="ALS85" s="41"/>
      <c r="ALT85" s="41"/>
      <c r="ALU85" s="41"/>
      <c r="ALV85" s="41"/>
      <c r="ALW85" s="41"/>
      <c r="ALX85" s="41"/>
      <c r="ALY85" s="41"/>
      <c r="ALZ85" s="41"/>
      <c r="AMA85" s="41"/>
      <c r="AMB85" s="41"/>
      <c r="AMC85" s="41"/>
      <c r="AMD85" s="41"/>
      <c r="AME85" s="41"/>
      <c r="AMF85" s="41"/>
      <c r="AMG85" s="41"/>
      <c r="AMH85" s="41"/>
      <c r="AMI85" s="41"/>
      <c r="AMJ85" s="41"/>
      <c r="AMK85" s="41"/>
      <c r="AML85" s="41"/>
      <c r="AMM85" s="41"/>
      <c r="AMN85" s="41"/>
      <c r="AMO85" s="41"/>
      <c r="AMP85" s="41"/>
      <c r="AMQ85" s="41"/>
      <c r="AMR85" s="41"/>
      <c r="AMS85" s="41"/>
      <c r="AMT85" s="41"/>
      <c r="AMU85" s="41"/>
      <c r="AMV85" s="41"/>
      <c r="AMW85" s="41"/>
      <c r="AMX85" s="41"/>
      <c r="AMY85" s="41"/>
      <c r="AMZ85" s="41"/>
      <c r="ANA85" s="41"/>
      <c r="ANB85" s="41"/>
      <c r="ANC85" s="41"/>
      <c r="AND85" s="41"/>
      <c r="ANE85" s="41"/>
      <c r="ANF85" s="41"/>
      <c r="ANG85" s="41"/>
      <c r="ANH85" s="41"/>
      <c r="ANI85" s="41"/>
      <c r="ANJ85" s="41"/>
      <c r="ANK85" s="41"/>
      <c r="ANL85" s="41"/>
      <c r="ANM85" s="41"/>
      <c r="ANN85" s="41"/>
      <c r="ANO85" s="41"/>
      <c r="ANP85" s="41"/>
      <c r="ANQ85" s="41"/>
      <c r="ANR85" s="41"/>
      <c r="ANS85" s="41"/>
      <c r="ANT85" s="41"/>
      <c r="ANU85" s="41"/>
      <c r="ANV85" s="41"/>
      <c r="ANW85" s="41"/>
      <c r="ANX85" s="41"/>
      <c r="ANY85" s="41"/>
      <c r="ANZ85" s="41"/>
      <c r="AOA85" s="41"/>
      <c r="AOB85" s="41"/>
      <c r="AOC85" s="41"/>
      <c r="AOD85" s="41"/>
      <c r="AOE85" s="41"/>
      <c r="AOF85" s="41"/>
      <c r="AOG85" s="41"/>
      <c r="AOH85" s="41"/>
      <c r="AOI85" s="41"/>
      <c r="AOJ85" s="41"/>
      <c r="AOK85" s="41"/>
      <c r="AOL85" s="41"/>
      <c r="AOM85" s="41"/>
      <c r="AON85" s="41"/>
      <c r="AOO85" s="41"/>
      <c r="AOP85" s="41"/>
      <c r="AOQ85" s="41"/>
      <c r="AOR85" s="41"/>
      <c r="AOS85" s="41"/>
      <c r="AOT85" s="41"/>
      <c r="AOU85" s="41"/>
      <c r="AOV85" s="41"/>
      <c r="AOW85" s="41"/>
      <c r="AOX85" s="41"/>
      <c r="AOY85" s="41"/>
      <c r="AOZ85" s="41"/>
      <c r="APA85" s="41"/>
      <c r="APB85" s="41"/>
      <c r="APC85" s="41"/>
      <c r="APD85" s="41"/>
      <c r="APE85" s="41"/>
      <c r="APF85" s="41"/>
      <c r="APG85" s="41"/>
      <c r="APH85" s="41"/>
      <c r="API85" s="41"/>
      <c r="APJ85" s="41"/>
      <c r="APK85" s="41"/>
      <c r="APL85" s="41"/>
      <c r="APM85" s="41"/>
      <c r="APN85" s="41"/>
      <c r="APO85" s="41"/>
      <c r="APP85" s="41"/>
      <c r="APQ85" s="41"/>
      <c r="APR85" s="41"/>
      <c r="APS85" s="41"/>
      <c r="APT85" s="41"/>
      <c r="APU85" s="41"/>
      <c r="APV85" s="41"/>
      <c r="APW85" s="41"/>
      <c r="APX85" s="41"/>
      <c r="APY85" s="41"/>
      <c r="APZ85" s="41"/>
      <c r="AQA85" s="41"/>
      <c r="AQB85" s="41"/>
      <c r="AQC85" s="41"/>
      <c r="AQD85" s="41"/>
      <c r="AQE85" s="41"/>
      <c r="AQF85" s="41"/>
      <c r="AQG85" s="41"/>
      <c r="AQH85" s="41"/>
      <c r="AQI85" s="41"/>
      <c r="AQJ85" s="41"/>
      <c r="AQK85" s="41"/>
      <c r="AQL85" s="41"/>
      <c r="AQM85" s="41"/>
      <c r="AQN85" s="41"/>
      <c r="AQO85" s="41"/>
      <c r="AQP85" s="41"/>
      <c r="AQQ85" s="41"/>
      <c r="AQR85" s="41"/>
      <c r="AQS85" s="41"/>
      <c r="AQT85" s="41"/>
      <c r="AQU85" s="41"/>
      <c r="AQV85" s="41"/>
      <c r="AQW85" s="41"/>
      <c r="AQX85" s="41"/>
      <c r="AQY85" s="41"/>
      <c r="AQZ85" s="41"/>
      <c r="ARA85" s="41"/>
      <c r="ARB85" s="41"/>
      <c r="ARC85" s="41"/>
      <c r="ARD85" s="41"/>
      <c r="ARE85" s="41"/>
      <c r="ARF85" s="41"/>
      <c r="ARG85" s="41"/>
      <c r="ARH85" s="41"/>
      <c r="ARI85" s="41"/>
      <c r="ARJ85" s="41"/>
      <c r="ARK85" s="41"/>
      <c r="ARL85" s="41"/>
      <c r="ARM85" s="41"/>
      <c r="ARN85" s="41"/>
      <c r="ARO85" s="41"/>
      <c r="ARP85" s="41"/>
      <c r="ARQ85" s="41"/>
      <c r="ARR85" s="41"/>
      <c r="ARS85" s="41"/>
      <c r="ART85" s="41"/>
      <c r="ARU85" s="41"/>
      <c r="ARV85" s="41"/>
      <c r="ARW85" s="41"/>
      <c r="ARX85" s="41"/>
      <c r="ARY85" s="41"/>
      <c r="ARZ85" s="41"/>
      <c r="ASA85" s="41"/>
      <c r="ASB85" s="41"/>
      <c r="ASC85" s="41"/>
      <c r="ASD85" s="41"/>
      <c r="ASE85" s="41"/>
      <c r="ASF85" s="41"/>
      <c r="ASG85" s="41"/>
      <c r="ASH85" s="41"/>
      <c r="ASI85" s="41"/>
      <c r="ASJ85" s="41"/>
      <c r="ASK85" s="41"/>
      <c r="ASL85" s="41"/>
      <c r="ASM85" s="41"/>
      <c r="ASN85" s="41"/>
      <c r="ASO85" s="41"/>
      <c r="ASP85" s="41"/>
      <c r="ASQ85" s="41"/>
      <c r="ASR85" s="41"/>
      <c r="ASS85" s="41"/>
      <c r="AST85" s="41"/>
      <c r="ASU85" s="41"/>
      <c r="ASV85" s="41"/>
      <c r="ASW85" s="41"/>
      <c r="ASX85" s="41"/>
      <c r="ASY85" s="41"/>
      <c r="ASZ85" s="41"/>
      <c r="ATA85" s="41"/>
      <c r="ATB85" s="41"/>
      <c r="ATC85" s="41"/>
      <c r="ATD85" s="41"/>
      <c r="ATE85" s="41"/>
      <c r="ATF85" s="41"/>
      <c r="ATG85" s="41"/>
      <c r="ATH85" s="41"/>
      <c r="ATI85" s="41"/>
      <c r="ATJ85" s="41"/>
      <c r="ATK85" s="41"/>
      <c r="ATL85" s="41"/>
      <c r="ATM85" s="41"/>
      <c r="ATN85" s="41"/>
      <c r="ATO85" s="41"/>
      <c r="ATP85" s="41"/>
      <c r="ATQ85" s="41"/>
      <c r="ATR85" s="41"/>
      <c r="ATS85" s="41"/>
      <c r="ATT85" s="41"/>
      <c r="ATU85" s="41"/>
      <c r="ATV85" s="41"/>
      <c r="ATW85" s="41"/>
      <c r="ATX85" s="41"/>
      <c r="ATY85" s="41"/>
      <c r="ATZ85" s="41"/>
      <c r="AUA85" s="41"/>
      <c r="AUB85" s="41"/>
      <c r="AUC85" s="41"/>
      <c r="AUD85" s="41"/>
      <c r="AUE85" s="41"/>
      <c r="AUF85" s="41"/>
      <c r="AUG85" s="41"/>
      <c r="AUH85" s="41"/>
      <c r="AUI85" s="41"/>
      <c r="AUJ85" s="41"/>
      <c r="AUK85" s="41"/>
      <c r="AUL85" s="41"/>
      <c r="AUM85" s="41"/>
      <c r="AUN85" s="41"/>
      <c r="AUO85" s="41"/>
      <c r="AUP85" s="41"/>
      <c r="AUQ85" s="41"/>
      <c r="AUR85" s="41"/>
      <c r="AUS85" s="41"/>
      <c r="AUT85" s="41"/>
      <c r="AUU85" s="41"/>
      <c r="AUV85" s="41"/>
      <c r="AUW85" s="41"/>
      <c r="AUX85" s="41"/>
      <c r="AUY85" s="41"/>
      <c r="AUZ85" s="41"/>
      <c r="AVA85" s="41"/>
      <c r="AVB85" s="41"/>
      <c r="AVC85" s="41"/>
      <c r="AVD85" s="41"/>
      <c r="AVE85" s="41"/>
      <c r="AVF85" s="41"/>
      <c r="AVG85" s="41"/>
      <c r="AVH85" s="41"/>
      <c r="AVI85" s="41"/>
      <c r="AVJ85" s="41"/>
      <c r="AVK85" s="41"/>
      <c r="AVL85" s="41"/>
      <c r="AVM85" s="41"/>
      <c r="AVN85" s="41"/>
      <c r="AVO85" s="41"/>
      <c r="AVP85" s="41"/>
      <c r="AVQ85" s="41"/>
      <c r="AVR85" s="41"/>
      <c r="AVS85" s="41"/>
      <c r="AVT85" s="41"/>
      <c r="AVU85" s="41"/>
      <c r="AVV85" s="41"/>
      <c r="AVW85" s="41"/>
      <c r="AVX85" s="41"/>
      <c r="AVY85" s="41"/>
      <c r="AVZ85" s="41"/>
      <c r="AWA85" s="41"/>
      <c r="AWB85" s="41"/>
      <c r="AWC85" s="41"/>
      <c r="AWD85" s="41"/>
      <c r="AWE85" s="41"/>
      <c r="AWF85" s="41"/>
      <c r="AWG85" s="41"/>
      <c r="AWH85" s="41"/>
      <c r="AWI85" s="41"/>
      <c r="AWJ85" s="41"/>
      <c r="AWK85" s="41"/>
      <c r="AWL85" s="41"/>
      <c r="AWM85" s="41"/>
      <c r="AWN85" s="41"/>
      <c r="AWO85" s="41"/>
      <c r="AWP85" s="41"/>
      <c r="AWQ85" s="41"/>
      <c r="AWR85" s="41"/>
      <c r="AWS85" s="41"/>
      <c r="AWT85" s="41"/>
      <c r="AWU85" s="41"/>
      <c r="AWV85" s="41"/>
      <c r="AWW85" s="41"/>
      <c r="AWX85" s="41"/>
      <c r="AWY85" s="41"/>
      <c r="AWZ85" s="41"/>
      <c r="AXA85" s="41"/>
      <c r="AXB85" s="41"/>
      <c r="AXC85" s="41"/>
      <c r="AXD85" s="41"/>
      <c r="AXE85" s="41"/>
      <c r="AXF85" s="41"/>
      <c r="AXG85" s="41"/>
      <c r="AXH85" s="41"/>
      <c r="AXI85" s="41"/>
      <c r="AXJ85" s="41"/>
      <c r="AXK85" s="41"/>
      <c r="AXL85" s="41"/>
      <c r="AXM85" s="41"/>
      <c r="AXN85" s="41"/>
      <c r="AXO85" s="41"/>
      <c r="AXP85" s="41"/>
      <c r="AXQ85" s="41"/>
      <c r="AXR85" s="41"/>
      <c r="AXS85" s="41"/>
      <c r="AXT85" s="41"/>
      <c r="AXU85" s="41"/>
      <c r="AXV85" s="41"/>
      <c r="AXW85" s="41"/>
      <c r="AXX85" s="41"/>
      <c r="AXY85" s="41"/>
      <c r="AXZ85" s="41"/>
      <c r="AYA85" s="41"/>
      <c r="AYB85" s="41"/>
      <c r="AYC85" s="41"/>
      <c r="AYD85" s="41"/>
      <c r="AYE85" s="41"/>
      <c r="AYF85" s="41"/>
      <c r="AYG85" s="41"/>
      <c r="AYH85" s="41"/>
      <c r="AYI85" s="41"/>
      <c r="AYJ85" s="41"/>
      <c r="AYK85" s="41"/>
      <c r="AYL85" s="41"/>
      <c r="AYM85" s="41"/>
      <c r="AYN85" s="41"/>
      <c r="AYO85" s="41"/>
      <c r="AYP85" s="41"/>
      <c r="AYQ85" s="41"/>
      <c r="AYR85" s="41"/>
      <c r="AYS85" s="41"/>
      <c r="AYT85" s="41"/>
      <c r="AYU85" s="41"/>
      <c r="AYV85" s="41"/>
      <c r="AYW85" s="41"/>
      <c r="AYX85" s="41"/>
      <c r="AYY85" s="41"/>
      <c r="AYZ85" s="41"/>
      <c r="AZA85" s="41"/>
      <c r="AZB85" s="41"/>
      <c r="AZC85" s="41"/>
      <c r="AZD85" s="41"/>
      <c r="AZE85" s="41"/>
      <c r="AZF85" s="41"/>
      <c r="AZG85" s="41"/>
      <c r="AZH85" s="41"/>
      <c r="AZI85" s="41"/>
      <c r="AZJ85" s="41"/>
      <c r="AZK85" s="41"/>
      <c r="AZL85" s="41"/>
      <c r="AZM85" s="41"/>
      <c r="AZN85" s="41"/>
      <c r="AZO85" s="41"/>
      <c r="AZP85" s="41"/>
      <c r="AZQ85" s="41"/>
      <c r="AZR85" s="41"/>
      <c r="AZS85" s="41"/>
      <c r="AZT85" s="41"/>
      <c r="AZU85" s="41"/>
      <c r="AZV85" s="41"/>
      <c r="AZW85" s="41"/>
      <c r="AZX85" s="41"/>
      <c r="AZY85" s="41"/>
      <c r="AZZ85" s="41"/>
      <c r="BAA85" s="41"/>
      <c r="BAB85" s="41"/>
      <c r="BAC85" s="41"/>
      <c r="BAD85" s="41"/>
      <c r="BAE85" s="41"/>
      <c r="BAF85" s="41"/>
      <c r="BAG85" s="41"/>
      <c r="BAH85" s="41"/>
      <c r="BAI85" s="41"/>
      <c r="BAJ85" s="41"/>
      <c r="BAK85" s="41"/>
      <c r="BAL85" s="41"/>
      <c r="BAM85" s="41"/>
      <c r="BAN85" s="41"/>
      <c r="BAO85" s="41"/>
      <c r="BAP85" s="41"/>
      <c r="BAQ85" s="41"/>
      <c r="BAR85" s="41"/>
      <c r="BAS85" s="41"/>
      <c r="BAT85" s="41"/>
      <c r="BAU85" s="41"/>
      <c r="BAV85" s="41"/>
      <c r="BAW85" s="41"/>
      <c r="BAX85" s="41"/>
      <c r="BAY85" s="41"/>
      <c r="BAZ85" s="41"/>
      <c r="BBA85" s="41"/>
      <c r="BBB85" s="41"/>
      <c r="BBC85" s="41"/>
      <c r="BBD85" s="41"/>
      <c r="BBE85" s="41"/>
      <c r="BBF85" s="41"/>
      <c r="BBG85" s="41"/>
      <c r="BBH85" s="41"/>
      <c r="BBI85" s="41"/>
      <c r="BBJ85" s="41"/>
      <c r="BBK85" s="41"/>
      <c r="BBL85" s="41"/>
      <c r="BBM85" s="41"/>
      <c r="BBN85" s="41"/>
      <c r="BBO85" s="41"/>
      <c r="BBP85" s="41"/>
      <c r="BBQ85" s="41"/>
      <c r="BBR85" s="41"/>
      <c r="BBS85" s="41"/>
      <c r="BBT85" s="41"/>
      <c r="BBU85" s="41"/>
      <c r="BBV85" s="41"/>
      <c r="BBW85" s="41"/>
      <c r="BBX85" s="41"/>
      <c r="BBY85" s="41"/>
      <c r="BBZ85" s="41"/>
      <c r="BCA85" s="41"/>
      <c r="BCB85" s="41"/>
      <c r="BCC85" s="41"/>
      <c r="BCD85" s="41"/>
      <c r="BCE85" s="41"/>
      <c r="BCF85" s="41"/>
      <c r="BCG85" s="41"/>
      <c r="BCH85" s="41"/>
      <c r="BCI85" s="41"/>
      <c r="BCJ85" s="41"/>
      <c r="BCK85" s="41"/>
      <c r="BCL85" s="41"/>
      <c r="BCM85" s="41"/>
      <c r="BCN85" s="41"/>
      <c r="BCO85" s="41"/>
      <c r="BCP85" s="41"/>
      <c r="BCQ85" s="41"/>
      <c r="BCR85" s="41"/>
      <c r="BCS85" s="41"/>
      <c r="BCT85" s="41"/>
      <c r="BCU85" s="41"/>
      <c r="BCV85" s="41"/>
      <c r="BCW85" s="41"/>
      <c r="BCX85" s="41"/>
      <c r="BCY85" s="41"/>
      <c r="BCZ85" s="41"/>
      <c r="BDA85" s="41"/>
      <c r="BDB85" s="41"/>
      <c r="BDC85" s="41"/>
      <c r="BDD85" s="41"/>
      <c r="BDE85" s="41"/>
      <c r="BDF85" s="41"/>
      <c r="BDG85" s="41"/>
      <c r="BDH85" s="41"/>
      <c r="BDI85" s="41"/>
      <c r="BDJ85" s="41"/>
      <c r="BDK85" s="41"/>
      <c r="BDL85" s="41"/>
      <c r="BDM85" s="41"/>
      <c r="BDN85" s="41"/>
      <c r="BDO85" s="41"/>
      <c r="BDP85" s="41"/>
      <c r="BDQ85" s="41"/>
      <c r="BDR85" s="41"/>
      <c r="BDS85" s="41"/>
      <c r="BDT85" s="41"/>
      <c r="BDU85" s="41"/>
      <c r="BDV85" s="41"/>
      <c r="BDW85" s="41"/>
      <c r="BDX85" s="41"/>
      <c r="BDY85" s="41"/>
      <c r="BDZ85" s="41"/>
      <c r="BEA85" s="41"/>
      <c r="BEB85" s="41"/>
      <c r="BEC85" s="41"/>
      <c r="BED85" s="41"/>
      <c r="BEE85" s="41"/>
      <c r="BEF85" s="41"/>
      <c r="BEG85" s="41"/>
      <c r="BEH85" s="41"/>
      <c r="BEI85" s="41"/>
      <c r="BEJ85" s="41"/>
      <c r="BEK85" s="41"/>
      <c r="BEL85" s="41"/>
      <c r="BEM85" s="41"/>
      <c r="BEN85" s="41"/>
      <c r="BEO85" s="41"/>
      <c r="BEP85" s="41"/>
      <c r="BEQ85" s="41"/>
      <c r="BER85" s="41"/>
      <c r="BES85" s="41"/>
      <c r="BET85" s="41"/>
      <c r="BEU85" s="41"/>
      <c r="BEV85" s="41"/>
      <c r="BEW85" s="41"/>
      <c r="BEX85" s="41"/>
      <c r="BEY85" s="41"/>
      <c r="BEZ85" s="41"/>
      <c r="BFA85" s="41"/>
      <c r="BFB85" s="41"/>
      <c r="BFC85" s="41"/>
      <c r="BFD85" s="41"/>
      <c r="BFE85" s="41"/>
      <c r="BFF85" s="41"/>
      <c r="BFG85" s="41"/>
      <c r="BFH85" s="41"/>
      <c r="BFI85" s="41"/>
      <c r="BFJ85" s="41"/>
      <c r="BFK85" s="41"/>
      <c r="BFL85" s="41"/>
      <c r="BFM85" s="41"/>
      <c r="BFN85" s="41"/>
      <c r="BFO85" s="41"/>
      <c r="BFP85" s="41"/>
      <c r="BFQ85" s="41"/>
      <c r="BFR85" s="41"/>
      <c r="BFS85" s="41"/>
      <c r="BFT85" s="41"/>
      <c r="BFU85" s="41"/>
      <c r="BFV85" s="41"/>
      <c r="BFW85" s="41"/>
      <c r="BFX85" s="41"/>
      <c r="BFY85" s="41"/>
      <c r="BFZ85" s="41"/>
      <c r="BGA85" s="41"/>
      <c r="BGB85" s="41"/>
      <c r="BGC85" s="41"/>
      <c r="BGD85" s="41"/>
      <c r="BGE85" s="41"/>
      <c r="BGF85" s="41"/>
      <c r="BGG85" s="41"/>
      <c r="BGH85" s="41"/>
      <c r="BGI85" s="41"/>
      <c r="BGJ85" s="41"/>
      <c r="BGK85" s="41"/>
      <c r="BGL85" s="41"/>
      <c r="BGM85" s="41"/>
      <c r="BGN85" s="41"/>
      <c r="BGO85" s="41"/>
      <c r="BGP85" s="41"/>
      <c r="BGQ85" s="41"/>
      <c r="BGR85" s="41"/>
      <c r="BGS85" s="41"/>
      <c r="BGT85" s="41"/>
      <c r="BGU85" s="41"/>
      <c r="BGV85" s="41"/>
      <c r="BGW85" s="41"/>
      <c r="BGX85" s="41"/>
      <c r="BGY85" s="41"/>
      <c r="BGZ85" s="41"/>
      <c r="BHA85" s="41"/>
      <c r="BHB85" s="41"/>
      <c r="BHC85" s="41"/>
      <c r="BHD85" s="41"/>
      <c r="BHE85" s="41"/>
      <c r="BHF85" s="41"/>
      <c r="BHG85" s="41"/>
      <c r="BHH85" s="41"/>
      <c r="BHI85" s="41"/>
      <c r="BHJ85" s="41"/>
      <c r="BHK85" s="41"/>
      <c r="BHL85" s="41"/>
      <c r="BHM85" s="41"/>
      <c r="BHN85" s="41"/>
      <c r="BHO85" s="41"/>
      <c r="BHP85" s="41"/>
      <c r="BHQ85" s="41"/>
      <c r="BHR85" s="41"/>
      <c r="BHS85" s="41"/>
      <c r="BHT85" s="41"/>
      <c r="BHU85" s="41"/>
      <c r="BHV85" s="41"/>
      <c r="BHW85" s="41"/>
      <c r="BHX85" s="41"/>
      <c r="BHY85" s="41"/>
      <c r="BHZ85" s="41"/>
      <c r="BIA85" s="41"/>
      <c r="BIB85" s="41"/>
      <c r="BIC85" s="41"/>
      <c r="BID85" s="41"/>
      <c r="BIE85" s="41"/>
      <c r="BIF85" s="41"/>
      <c r="BIG85" s="41"/>
      <c r="BIH85" s="41"/>
      <c r="BII85" s="41"/>
      <c r="BIJ85" s="41"/>
      <c r="BIK85" s="41"/>
      <c r="BIL85" s="41"/>
      <c r="BIM85" s="41"/>
      <c r="BIN85" s="41"/>
      <c r="BIO85" s="41"/>
      <c r="BIP85" s="41"/>
      <c r="BIQ85" s="41"/>
      <c r="BIR85" s="41"/>
      <c r="BIS85" s="41"/>
      <c r="BIT85" s="41"/>
      <c r="BIU85" s="41"/>
      <c r="BIV85" s="41"/>
      <c r="BIW85" s="41"/>
      <c r="BIX85" s="41"/>
      <c r="BIY85" s="41"/>
      <c r="BIZ85" s="41"/>
      <c r="BJA85" s="41"/>
      <c r="BJB85" s="41"/>
      <c r="BJC85" s="41"/>
      <c r="BJD85" s="41"/>
      <c r="BJE85" s="41"/>
      <c r="BJF85" s="41"/>
      <c r="BJG85" s="41"/>
      <c r="BJH85" s="41"/>
      <c r="BJI85" s="41"/>
      <c r="BJJ85" s="41"/>
      <c r="BJK85" s="41"/>
      <c r="BJL85" s="41"/>
      <c r="BJM85" s="41"/>
      <c r="BJN85" s="41"/>
      <c r="BJO85" s="41"/>
      <c r="BJP85" s="41"/>
      <c r="BJQ85" s="41"/>
      <c r="BJR85" s="41"/>
      <c r="BJS85" s="41"/>
      <c r="BJT85" s="41"/>
      <c r="BJU85" s="41"/>
      <c r="BJV85" s="41"/>
      <c r="BJW85" s="41"/>
      <c r="BJX85" s="41"/>
      <c r="BJY85" s="41"/>
      <c r="BJZ85" s="41"/>
      <c r="BKA85" s="41"/>
      <c r="BKB85" s="41"/>
      <c r="BKC85" s="41"/>
      <c r="BKD85" s="41"/>
      <c r="BKE85" s="41"/>
      <c r="BKF85" s="41"/>
      <c r="BKG85" s="41"/>
      <c r="BKH85" s="41"/>
      <c r="BKI85" s="41"/>
      <c r="BKJ85" s="41"/>
      <c r="BKK85" s="41"/>
      <c r="BKL85" s="41"/>
      <c r="BKM85" s="41"/>
      <c r="BKN85" s="41"/>
      <c r="BKO85" s="41"/>
      <c r="BKP85" s="41"/>
      <c r="BKQ85" s="41"/>
      <c r="BKR85" s="41"/>
      <c r="BKS85" s="41"/>
      <c r="BKT85" s="41"/>
      <c r="BKU85" s="41"/>
      <c r="BKV85" s="41"/>
      <c r="BKW85" s="41"/>
      <c r="BKX85" s="41"/>
      <c r="BKY85" s="41"/>
      <c r="BKZ85" s="41"/>
      <c r="BLA85" s="41"/>
      <c r="BLB85" s="41"/>
      <c r="BLC85" s="41"/>
      <c r="BLD85" s="41"/>
      <c r="BLE85" s="41"/>
      <c r="BLF85" s="41"/>
      <c r="BLG85" s="41"/>
      <c r="BLH85" s="41"/>
      <c r="BLI85" s="41"/>
      <c r="BLJ85" s="41"/>
      <c r="BLK85" s="41"/>
      <c r="BLL85" s="41"/>
      <c r="BLM85" s="41"/>
      <c r="BLN85" s="41"/>
      <c r="BLO85" s="41"/>
      <c r="BLP85" s="41"/>
      <c r="BLQ85" s="41"/>
      <c r="BLR85" s="41"/>
      <c r="BLS85" s="41"/>
      <c r="BLT85" s="41"/>
      <c r="BLU85" s="41"/>
      <c r="BLV85" s="41"/>
      <c r="BLW85" s="41"/>
      <c r="BLX85" s="41"/>
      <c r="BLY85" s="41"/>
      <c r="BLZ85" s="41"/>
      <c r="BMA85" s="41"/>
      <c r="BMB85" s="41"/>
      <c r="BMC85" s="41"/>
      <c r="BMD85" s="41"/>
      <c r="BME85" s="41"/>
      <c r="BMF85" s="41"/>
      <c r="BMG85" s="41"/>
      <c r="BMH85" s="41"/>
      <c r="BMI85" s="41"/>
      <c r="BMJ85" s="41"/>
      <c r="BMK85" s="41"/>
      <c r="BML85" s="41"/>
      <c r="BMM85" s="41"/>
      <c r="BMN85" s="41"/>
      <c r="BMO85" s="41"/>
      <c r="BMP85" s="41"/>
      <c r="BMQ85" s="41"/>
      <c r="BMR85" s="41"/>
      <c r="BMS85" s="41"/>
      <c r="BMT85" s="41"/>
      <c r="BMU85" s="41"/>
      <c r="BMV85" s="41"/>
      <c r="BMW85" s="41"/>
      <c r="BMX85" s="41"/>
      <c r="BMY85" s="41"/>
      <c r="BMZ85" s="41"/>
      <c r="BNA85" s="41"/>
      <c r="BNB85" s="41"/>
      <c r="BNC85" s="41"/>
      <c r="BND85" s="41"/>
      <c r="BNE85" s="41"/>
      <c r="BNF85" s="41"/>
      <c r="BNG85" s="41"/>
      <c r="BNH85" s="41"/>
      <c r="BNI85" s="41"/>
      <c r="BNJ85" s="41"/>
      <c r="BNK85" s="41"/>
      <c r="BNL85" s="41"/>
      <c r="BNM85" s="41"/>
      <c r="BNN85" s="41"/>
      <c r="BNO85" s="41"/>
      <c r="BNP85" s="41"/>
      <c r="BNQ85" s="41"/>
      <c r="BNR85" s="41"/>
      <c r="BNS85" s="41"/>
      <c r="BNT85" s="41"/>
      <c r="BNU85" s="41"/>
      <c r="BNV85" s="41"/>
      <c r="BNW85" s="41"/>
      <c r="BNX85" s="41"/>
      <c r="BNY85" s="41"/>
      <c r="BNZ85" s="41"/>
      <c r="BOA85" s="41"/>
      <c r="BOB85" s="41"/>
      <c r="BOC85" s="41"/>
      <c r="BOD85" s="41"/>
      <c r="BOE85" s="41"/>
      <c r="BOF85" s="41"/>
      <c r="BOG85" s="41"/>
      <c r="BOH85" s="41"/>
      <c r="BOI85" s="41"/>
      <c r="BOJ85" s="41"/>
      <c r="BOK85" s="41"/>
      <c r="BOL85" s="41"/>
      <c r="BOM85" s="41"/>
      <c r="BON85" s="41"/>
      <c r="BOO85" s="41"/>
      <c r="BOP85" s="41"/>
      <c r="BOQ85" s="41"/>
      <c r="BOR85" s="41"/>
      <c r="BOS85" s="41"/>
      <c r="BOT85" s="41"/>
      <c r="BOU85" s="41"/>
      <c r="BOV85" s="41"/>
      <c r="BOW85" s="41"/>
      <c r="BOX85" s="41"/>
      <c r="BOY85" s="41"/>
      <c r="BOZ85" s="41"/>
      <c r="BPA85" s="41"/>
      <c r="BPB85" s="41"/>
      <c r="BPC85" s="41"/>
      <c r="BPD85" s="41"/>
      <c r="BPE85" s="41"/>
      <c r="BPF85" s="41"/>
      <c r="BPG85" s="41"/>
      <c r="BPH85" s="41"/>
      <c r="BPI85" s="41"/>
      <c r="BPJ85" s="41"/>
      <c r="BPK85" s="41"/>
      <c r="BPL85" s="41"/>
      <c r="BPM85" s="41"/>
      <c r="BPN85" s="41"/>
      <c r="BPO85" s="41"/>
      <c r="BPP85" s="41"/>
      <c r="BPQ85" s="41"/>
      <c r="BPR85" s="41"/>
      <c r="BPS85" s="41"/>
      <c r="BPT85" s="41"/>
      <c r="BPU85" s="41"/>
      <c r="BPV85" s="41"/>
      <c r="BPW85" s="41"/>
      <c r="BPX85" s="41"/>
      <c r="BPY85" s="41"/>
      <c r="BPZ85" s="41"/>
      <c r="BQA85" s="41"/>
      <c r="BQB85" s="41"/>
      <c r="BQC85" s="41"/>
      <c r="BQD85" s="41"/>
      <c r="BQE85" s="41"/>
      <c r="BQF85" s="41"/>
      <c r="BQG85" s="41"/>
      <c r="BQH85" s="41"/>
      <c r="BQI85" s="41"/>
      <c r="BQJ85" s="41"/>
      <c r="BQK85" s="41"/>
      <c r="BQL85" s="41"/>
      <c r="BQM85" s="41"/>
      <c r="BQN85" s="41"/>
      <c r="BQO85" s="41"/>
      <c r="BQP85" s="41"/>
      <c r="BQQ85" s="41"/>
      <c r="BQR85" s="41"/>
      <c r="BQS85" s="41"/>
      <c r="BQT85" s="41"/>
      <c r="BQU85" s="41"/>
      <c r="BQV85" s="41"/>
      <c r="BQW85" s="41"/>
      <c r="BQX85" s="41"/>
      <c r="BQY85" s="41"/>
      <c r="BQZ85" s="41"/>
      <c r="BRA85" s="41"/>
      <c r="BRB85" s="41"/>
      <c r="BRC85" s="41"/>
      <c r="BRD85" s="41"/>
      <c r="BRE85" s="41"/>
      <c r="BRF85" s="41"/>
      <c r="BRG85" s="41"/>
      <c r="BRH85" s="41"/>
      <c r="BRI85" s="41"/>
      <c r="BRJ85" s="41"/>
      <c r="BRK85" s="41"/>
      <c r="BRL85" s="41"/>
      <c r="BRM85" s="41"/>
      <c r="BRN85" s="41"/>
      <c r="BRO85" s="41"/>
      <c r="BRP85" s="41"/>
      <c r="BRQ85" s="41"/>
      <c r="BRR85" s="41"/>
      <c r="BRS85" s="41"/>
      <c r="BRT85" s="41"/>
      <c r="BRU85" s="41"/>
      <c r="BRV85" s="41"/>
      <c r="BRW85" s="41"/>
      <c r="BRX85" s="41"/>
      <c r="BRY85" s="41"/>
      <c r="BRZ85" s="41"/>
      <c r="BSA85" s="41"/>
      <c r="BSB85" s="41"/>
      <c r="BSC85" s="41"/>
      <c r="BSD85" s="41"/>
      <c r="BSE85" s="41"/>
      <c r="BSF85" s="41"/>
      <c r="BSG85" s="41"/>
      <c r="BSH85" s="41"/>
      <c r="BSI85" s="41"/>
      <c r="BSJ85" s="41"/>
      <c r="BSK85" s="41"/>
      <c r="BSL85" s="41"/>
      <c r="BSM85" s="41"/>
      <c r="BSN85" s="41"/>
      <c r="BSO85" s="41"/>
      <c r="BSP85" s="41"/>
      <c r="BSQ85" s="41"/>
      <c r="BSR85" s="41"/>
      <c r="BSS85" s="41"/>
      <c r="BST85" s="41"/>
      <c r="BSU85" s="41"/>
      <c r="BSV85" s="41"/>
      <c r="BSW85" s="41"/>
      <c r="BSX85" s="41"/>
      <c r="BSY85" s="41"/>
      <c r="BSZ85" s="41"/>
      <c r="BTA85" s="41"/>
      <c r="BTB85" s="41"/>
      <c r="BTC85" s="41"/>
      <c r="BTD85" s="41"/>
      <c r="BTE85" s="41"/>
      <c r="BTF85" s="41"/>
      <c r="BTG85" s="41"/>
      <c r="BTH85" s="41"/>
      <c r="BTI85" s="41"/>
      <c r="BTJ85" s="41"/>
      <c r="BTK85" s="41"/>
      <c r="BTL85" s="41"/>
      <c r="BTM85" s="41"/>
      <c r="BTN85" s="41"/>
      <c r="BTO85" s="41"/>
      <c r="BTP85" s="41"/>
      <c r="BTQ85" s="41"/>
      <c r="BTR85" s="41"/>
      <c r="BTS85" s="41"/>
      <c r="BTT85" s="41"/>
      <c r="BTU85" s="41"/>
      <c r="BTV85" s="41"/>
      <c r="BTW85" s="41"/>
      <c r="BTX85" s="41"/>
      <c r="BTY85" s="41"/>
      <c r="BTZ85" s="41"/>
      <c r="BUA85" s="41"/>
      <c r="BUB85" s="41"/>
      <c r="BUC85" s="41"/>
      <c r="BUD85" s="41"/>
      <c r="BUE85" s="41"/>
      <c r="BUF85" s="41"/>
      <c r="BUG85" s="41"/>
      <c r="BUH85" s="41"/>
      <c r="BUI85" s="41"/>
      <c r="BUJ85" s="41"/>
      <c r="BUK85" s="41"/>
      <c r="BUL85" s="41"/>
      <c r="BUM85" s="41"/>
      <c r="BUN85" s="41"/>
      <c r="BUO85" s="41"/>
      <c r="BUP85" s="41"/>
      <c r="BUQ85" s="41"/>
      <c r="BUR85" s="41"/>
      <c r="BUS85" s="41"/>
      <c r="BUT85" s="41"/>
      <c r="BUU85" s="41"/>
      <c r="BUV85" s="41"/>
      <c r="BUW85" s="41"/>
      <c r="BUX85" s="41"/>
      <c r="BUY85" s="41"/>
      <c r="BUZ85" s="41"/>
      <c r="BVA85" s="41"/>
      <c r="BVB85" s="41"/>
      <c r="BVC85" s="41"/>
      <c r="BVD85" s="41"/>
      <c r="BVE85" s="41"/>
      <c r="BVF85" s="41"/>
      <c r="BVG85" s="41"/>
      <c r="BVH85" s="41"/>
      <c r="BVI85" s="41"/>
      <c r="BVJ85" s="41"/>
      <c r="BVK85" s="41"/>
      <c r="BVL85" s="41"/>
      <c r="BVM85" s="41"/>
      <c r="BVN85" s="41"/>
      <c r="BVO85" s="41"/>
      <c r="BVP85" s="41"/>
      <c r="BVQ85" s="41"/>
      <c r="BVR85" s="41"/>
      <c r="BVS85" s="41"/>
      <c r="BVT85" s="41"/>
      <c r="BVU85" s="41"/>
      <c r="BVV85" s="41"/>
      <c r="BVW85" s="41"/>
      <c r="BVX85" s="41"/>
      <c r="BVY85" s="41"/>
      <c r="BVZ85" s="41"/>
      <c r="BWA85" s="41"/>
      <c r="BWB85" s="41"/>
      <c r="BWC85" s="41"/>
      <c r="BWD85" s="41"/>
      <c r="BWE85" s="41"/>
      <c r="BWF85" s="41"/>
      <c r="BWG85" s="41"/>
      <c r="BWH85" s="41"/>
      <c r="BWI85" s="41"/>
      <c r="BWJ85" s="41"/>
      <c r="BWK85" s="41"/>
      <c r="BWL85" s="41"/>
      <c r="BWM85" s="41"/>
      <c r="BWN85" s="41"/>
      <c r="BWO85" s="41"/>
      <c r="BWP85" s="41"/>
      <c r="BWQ85" s="41"/>
      <c r="BWR85" s="41"/>
      <c r="BWS85" s="41"/>
      <c r="BWT85" s="41"/>
      <c r="BWU85" s="41"/>
      <c r="BWV85" s="41"/>
      <c r="BWW85" s="41"/>
      <c r="BWX85" s="41"/>
      <c r="BWY85" s="41"/>
      <c r="BWZ85" s="41"/>
      <c r="BXA85" s="41"/>
      <c r="BXB85" s="41"/>
      <c r="BXC85" s="41"/>
      <c r="BXD85" s="41"/>
      <c r="BXE85" s="41"/>
      <c r="BXF85" s="41"/>
      <c r="BXG85" s="41"/>
      <c r="BXH85" s="41"/>
      <c r="BXI85" s="41"/>
      <c r="BXJ85" s="41"/>
      <c r="BXK85" s="41"/>
      <c r="BXL85" s="41"/>
      <c r="BXM85" s="41"/>
      <c r="BXN85" s="41"/>
      <c r="BXO85" s="41"/>
      <c r="BXP85" s="41"/>
      <c r="BXQ85" s="41"/>
      <c r="BXR85" s="41"/>
      <c r="BXS85" s="41"/>
      <c r="BXT85" s="41"/>
      <c r="BXU85" s="41"/>
      <c r="BXV85" s="41"/>
      <c r="BXW85" s="41"/>
      <c r="BXX85" s="41"/>
      <c r="BXY85" s="41"/>
      <c r="BXZ85" s="41"/>
      <c r="BYA85" s="41"/>
      <c r="BYB85" s="41"/>
      <c r="BYC85" s="41"/>
      <c r="BYD85" s="41"/>
      <c r="BYE85" s="41"/>
      <c r="BYF85" s="41"/>
      <c r="BYG85" s="41"/>
      <c r="BYH85" s="41"/>
      <c r="BYI85" s="41"/>
      <c r="BYJ85" s="41"/>
      <c r="BYK85" s="41"/>
      <c r="BYL85" s="41"/>
      <c r="BYM85" s="41"/>
      <c r="BYN85" s="41"/>
      <c r="BYO85" s="41"/>
      <c r="BYP85" s="41"/>
      <c r="BYQ85" s="41"/>
      <c r="BYR85" s="41"/>
      <c r="BYS85" s="41"/>
      <c r="BYT85" s="41"/>
      <c r="BYU85" s="41"/>
      <c r="BYV85" s="41"/>
      <c r="BYW85" s="41"/>
      <c r="BYX85" s="41"/>
      <c r="BYY85" s="41"/>
      <c r="BYZ85" s="41"/>
      <c r="BZA85" s="41"/>
      <c r="BZB85" s="41"/>
      <c r="BZC85" s="41"/>
      <c r="BZD85" s="41"/>
      <c r="BZE85" s="41"/>
      <c r="BZF85" s="41"/>
      <c r="BZG85" s="41"/>
      <c r="BZH85" s="41"/>
      <c r="BZI85" s="41"/>
      <c r="BZJ85" s="41"/>
      <c r="BZK85" s="41"/>
      <c r="BZL85" s="41"/>
      <c r="BZM85" s="41"/>
      <c r="BZN85" s="41"/>
      <c r="BZO85" s="41"/>
      <c r="BZP85" s="41"/>
      <c r="BZQ85" s="41"/>
      <c r="BZR85" s="41"/>
      <c r="BZS85" s="41"/>
      <c r="BZT85" s="41"/>
      <c r="BZU85" s="41"/>
      <c r="BZV85" s="41"/>
      <c r="BZW85" s="41"/>
      <c r="BZX85" s="41"/>
      <c r="BZY85" s="41"/>
      <c r="BZZ85" s="41"/>
      <c r="CAA85" s="41"/>
      <c r="CAB85" s="41"/>
      <c r="CAC85" s="41"/>
      <c r="CAD85" s="41"/>
      <c r="CAE85" s="41"/>
      <c r="CAF85" s="41"/>
      <c r="CAG85" s="41"/>
      <c r="CAH85" s="41"/>
      <c r="CAI85" s="41"/>
      <c r="CAJ85" s="41"/>
      <c r="CAK85" s="41"/>
      <c r="CAL85" s="41"/>
      <c r="CAM85" s="41"/>
      <c r="CAN85" s="41"/>
      <c r="CAO85" s="41"/>
      <c r="CAP85" s="41"/>
      <c r="CAQ85" s="41"/>
      <c r="CAR85" s="41"/>
      <c r="CAS85" s="41"/>
      <c r="CAT85" s="41"/>
      <c r="CAU85" s="41"/>
      <c r="CAV85" s="41"/>
      <c r="CAW85" s="41"/>
      <c r="CAX85" s="41"/>
      <c r="CAY85" s="41"/>
      <c r="CAZ85" s="41"/>
      <c r="CBA85" s="41"/>
      <c r="CBB85" s="41"/>
      <c r="CBC85" s="41"/>
      <c r="CBD85" s="41"/>
      <c r="CBE85" s="41"/>
      <c r="CBF85" s="41"/>
      <c r="CBG85" s="41"/>
      <c r="CBH85" s="41"/>
      <c r="CBI85" s="41"/>
      <c r="CBJ85" s="41"/>
      <c r="CBK85" s="41"/>
      <c r="CBL85" s="41"/>
      <c r="CBM85" s="41"/>
      <c r="CBN85" s="41"/>
      <c r="CBO85" s="41"/>
      <c r="CBP85" s="41"/>
      <c r="CBQ85" s="41"/>
      <c r="CBR85" s="41"/>
      <c r="CBS85" s="41"/>
      <c r="CBT85" s="41"/>
      <c r="CBU85" s="41"/>
      <c r="CBV85" s="41"/>
      <c r="CBW85" s="41"/>
      <c r="CBX85" s="41"/>
      <c r="CBY85" s="41"/>
      <c r="CBZ85" s="41"/>
      <c r="CCA85" s="41"/>
      <c r="CCB85" s="41"/>
      <c r="CCC85" s="41"/>
      <c r="CCD85" s="41"/>
      <c r="CCE85" s="41"/>
      <c r="CCF85" s="41"/>
      <c r="CCG85" s="41"/>
      <c r="CCH85" s="41"/>
      <c r="CCI85" s="41"/>
      <c r="CCJ85" s="41"/>
      <c r="CCK85" s="41"/>
      <c r="CCL85" s="41"/>
      <c r="CCM85" s="41"/>
      <c r="CCN85" s="41"/>
      <c r="CCO85" s="41"/>
      <c r="CCP85" s="41"/>
      <c r="CCQ85" s="41"/>
      <c r="CCR85" s="41"/>
      <c r="CCS85" s="41"/>
      <c r="CCT85" s="41"/>
      <c r="CCU85" s="41"/>
      <c r="CCV85" s="41"/>
      <c r="CCW85" s="41"/>
      <c r="CCX85" s="41"/>
      <c r="CCY85" s="41"/>
      <c r="CCZ85" s="41"/>
      <c r="CDA85" s="41"/>
      <c r="CDB85" s="41"/>
      <c r="CDC85" s="41"/>
      <c r="CDD85" s="41"/>
      <c r="CDE85" s="41"/>
      <c r="CDF85" s="41"/>
      <c r="CDG85" s="41"/>
      <c r="CDH85" s="41"/>
      <c r="CDI85" s="41"/>
      <c r="CDJ85" s="41"/>
      <c r="CDK85" s="41"/>
      <c r="CDL85" s="41"/>
      <c r="CDM85" s="41"/>
      <c r="CDN85" s="41"/>
      <c r="CDO85" s="41"/>
      <c r="CDP85" s="41"/>
      <c r="CDQ85" s="41"/>
      <c r="CDR85" s="41"/>
      <c r="CDS85" s="41"/>
      <c r="CDT85" s="41"/>
      <c r="CDU85" s="41"/>
      <c r="CDV85" s="41"/>
      <c r="CDW85" s="41"/>
      <c r="CDX85" s="41"/>
      <c r="CDY85" s="41"/>
      <c r="CDZ85" s="41"/>
      <c r="CEA85" s="41"/>
      <c r="CEB85" s="41"/>
      <c r="CEC85" s="41"/>
      <c r="CED85" s="41"/>
      <c r="CEE85" s="41"/>
      <c r="CEF85" s="41"/>
      <c r="CEG85" s="41"/>
      <c r="CEH85" s="41"/>
      <c r="CEI85" s="41"/>
      <c r="CEJ85" s="41"/>
      <c r="CEK85" s="41"/>
      <c r="CEL85" s="41"/>
      <c r="CEM85" s="41"/>
      <c r="CEN85" s="41"/>
      <c r="CEO85" s="41"/>
      <c r="CEP85" s="41"/>
      <c r="CEQ85" s="41"/>
      <c r="CER85" s="41"/>
      <c r="CES85" s="41"/>
      <c r="CET85" s="41"/>
      <c r="CEU85" s="41"/>
      <c r="CEV85" s="41"/>
      <c r="CEW85" s="41"/>
      <c r="CEX85" s="41"/>
      <c r="CEY85" s="41"/>
      <c r="CEZ85" s="41"/>
      <c r="CFA85" s="41"/>
      <c r="CFB85" s="41"/>
      <c r="CFC85" s="41"/>
      <c r="CFD85" s="41"/>
      <c r="CFE85" s="41"/>
      <c r="CFF85" s="41"/>
      <c r="CFG85" s="41"/>
      <c r="CFH85" s="41"/>
      <c r="CFI85" s="41"/>
      <c r="CFJ85" s="41"/>
      <c r="CFK85" s="41"/>
      <c r="CFL85" s="41"/>
      <c r="CFM85" s="41"/>
      <c r="CFN85" s="41"/>
      <c r="CFO85" s="41"/>
      <c r="CFP85" s="41"/>
      <c r="CFQ85" s="41"/>
      <c r="CFR85" s="41"/>
      <c r="CFS85" s="41"/>
      <c r="CFT85" s="41"/>
      <c r="CFU85" s="41"/>
      <c r="CFV85" s="41"/>
      <c r="CFW85" s="41"/>
      <c r="CFX85" s="41"/>
      <c r="CFY85" s="41"/>
      <c r="CFZ85" s="41"/>
      <c r="CGA85" s="41"/>
      <c r="CGB85" s="41"/>
      <c r="CGC85" s="41"/>
      <c r="CGD85" s="41"/>
      <c r="CGE85" s="41"/>
      <c r="CGF85" s="41"/>
      <c r="CGG85" s="41"/>
      <c r="CGH85" s="41"/>
      <c r="CGI85" s="41"/>
      <c r="CGJ85" s="41"/>
      <c r="CGK85" s="41"/>
      <c r="CGL85" s="41"/>
      <c r="CGM85" s="41"/>
      <c r="CGN85" s="41"/>
      <c r="CGO85" s="41"/>
      <c r="CGP85" s="41"/>
      <c r="CGQ85" s="41"/>
      <c r="CGR85" s="41"/>
      <c r="CGS85" s="41"/>
      <c r="CGT85" s="41"/>
      <c r="CGU85" s="41"/>
      <c r="CGV85" s="41"/>
      <c r="CGW85" s="41"/>
      <c r="CGX85" s="41"/>
      <c r="CGY85" s="41"/>
      <c r="CGZ85" s="41"/>
      <c r="CHA85" s="41"/>
      <c r="CHB85" s="41"/>
      <c r="CHC85" s="41"/>
      <c r="CHD85" s="41"/>
      <c r="CHE85" s="41"/>
      <c r="CHF85" s="41"/>
      <c r="CHG85" s="41"/>
      <c r="CHH85" s="41"/>
      <c r="CHI85" s="41"/>
      <c r="CHJ85" s="41"/>
      <c r="CHK85" s="41"/>
      <c r="CHL85" s="41"/>
      <c r="CHM85" s="41"/>
      <c r="CHN85" s="41"/>
      <c r="CHO85" s="41"/>
      <c r="CHP85" s="41"/>
      <c r="CHQ85" s="41"/>
      <c r="CHR85" s="41"/>
      <c r="CHS85" s="41"/>
      <c r="CHT85" s="41"/>
      <c r="CHU85" s="41"/>
      <c r="CHV85" s="41"/>
      <c r="CHW85" s="41"/>
      <c r="CHX85" s="41"/>
      <c r="CHY85" s="41"/>
      <c r="CHZ85" s="41"/>
      <c r="CIA85" s="41"/>
      <c r="CIB85" s="41"/>
      <c r="CIC85" s="41"/>
      <c r="CID85" s="41"/>
      <c r="CIE85" s="41"/>
      <c r="CIF85" s="41"/>
      <c r="CIG85" s="41"/>
      <c r="CIH85" s="41"/>
      <c r="CII85" s="41"/>
      <c r="CIJ85" s="41"/>
      <c r="CIK85" s="41"/>
      <c r="CIL85" s="41"/>
      <c r="CIM85" s="41"/>
      <c r="CIN85" s="41"/>
      <c r="CIO85" s="41"/>
      <c r="CIP85" s="41"/>
      <c r="CIQ85" s="41"/>
      <c r="CIR85" s="41"/>
      <c r="CIS85" s="41"/>
      <c r="CIT85" s="41"/>
      <c r="CIU85" s="41"/>
      <c r="CIV85" s="41"/>
      <c r="CIW85" s="41"/>
      <c r="CIX85" s="41"/>
      <c r="CIY85" s="41"/>
      <c r="CIZ85" s="41"/>
      <c r="CJA85" s="41"/>
      <c r="CJB85" s="41"/>
      <c r="CJC85" s="41"/>
      <c r="CJD85" s="41"/>
      <c r="CJE85" s="41"/>
      <c r="CJF85" s="41"/>
      <c r="CJG85" s="41"/>
      <c r="CJH85" s="41"/>
      <c r="CJI85" s="41"/>
      <c r="CJJ85" s="41"/>
      <c r="CJK85" s="41"/>
      <c r="CJL85" s="41"/>
      <c r="CJM85" s="41"/>
      <c r="CJN85" s="41"/>
      <c r="CJO85" s="41"/>
      <c r="CJP85" s="41"/>
      <c r="CJQ85" s="41"/>
      <c r="CJR85" s="41"/>
      <c r="CJS85" s="41"/>
      <c r="CJT85" s="41"/>
      <c r="CJU85" s="41"/>
      <c r="CJV85" s="41"/>
      <c r="CJW85" s="41"/>
      <c r="CJX85" s="41"/>
      <c r="CJY85" s="41"/>
      <c r="CJZ85" s="41"/>
      <c r="CKA85" s="41"/>
      <c r="CKB85" s="41"/>
      <c r="CKC85" s="41"/>
      <c r="CKD85" s="41"/>
      <c r="CKE85" s="41"/>
      <c r="CKF85" s="41"/>
      <c r="CKG85" s="41"/>
      <c r="CKH85" s="41"/>
      <c r="CKI85" s="41"/>
      <c r="CKJ85" s="41"/>
      <c r="CKK85" s="41"/>
      <c r="CKL85" s="41"/>
      <c r="CKM85" s="41"/>
      <c r="CKN85" s="41"/>
      <c r="CKO85" s="41"/>
      <c r="CKP85" s="41"/>
      <c r="CKQ85" s="41"/>
      <c r="CKR85" s="41"/>
      <c r="CKS85" s="41"/>
      <c r="CKT85" s="41"/>
      <c r="CKU85" s="41"/>
      <c r="CKV85" s="41"/>
      <c r="CKW85" s="41"/>
      <c r="CKX85" s="41"/>
      <c r="CKY85" s="41"/>
      <c r="CKZ85" s="41"/>
      <c r="CLA85" s="41"/>
      <c r="CLB85" s="41"/>
      <c r="CLC85" s="41"/>
      <c r="CLD85" s="41"/>
      <c r="CLE85" s="41"/>
      <c r="CLF85" s="41"/>
      <c r="CLG85" s="41"/>
      <c r="CLH85" s="41"/>
      <c r="CLI85" s="41"/>
      <c r="CLJ85" s="41"/>
      <c r="CLK85" s="41"/>
      <c r="CLL85" s="41"/>
      <c r="CLM85" s="41"/>
      <c r="CLN85" s="41"/>
      <c r="CLO85" s="41"/>
      <c r="CLP85" s="41"/>
      <c r="CLQ85" s="41"/>
      <c r="CLR85" s="41"/>
      <c r="CLS85" s="41"/>
      <c r="CLT85" s="41"/>
      <c r="CLU85" s="41"/>
      <c r="CLV85" s="41"/>
      <c r="CLW85" s="41"/>
      <c r="CLX85" s="41"/>
      <c r="CLY85" s="41"/>
      <c r="CLZ85" s="41"/>
      <c r="CMA85" s="41"/>
      <c r="CMB85" s="41"/>
      <c r="CMC85" s="41"/>
      <c r="CMD85" s="41"/>
      <c r="CME85" s="41"/>
      <c r="CMF85" s="41"/>
      <c r="CMG85" s="41"/>
      <c r="CMH85" s="41"/>
      <c r="CMI85" s="41"/>
      <c r="CMJ85" s="41"/>
      <c r="CMK85" s="41"/>
      <c r="CML85" s="41"/>
      <c r="CMM85" s="41"/>
      <c r="CMN85" s="41"/>
      <c r="CMO85" s="41"/>
      <c r="CMP85" s="41"/>
      <c r="CMQ85" s="41"/>
      <c r="CMR85" s="41"/>
      <c r="CMS85" s="41"/>
      <c r="CMT85" s="41"/>
      <c r="CMU85" s="41"/>
      <c r="CMV85" s="41"/>
      <c r="CMW85" s="41"/>
      <c r="CMX85" s="41"/>
      <c r="CMY85" s="41"/>
      <c r="CMZ85" s="41"/>
      <c r="CNA85" s="41"/>
      <c r="CNB85" s="41"/>
      <c r="CNC85" s="41"/>
      <c r="CND85" s="41"/>
      <c r="CNE85" s="41"/>
      <c r="CNF85" s="41"/>
      <c r="CNG85" s="41"/>
      <c r="CNH85" s="41"/>
      <c r="CNI85" s="41"/>
      <c r="CNJ85" s="41"/>
      <c r="CNK85" s="41"/>
      <c r="CNL85" s="41"/>
      <c r="CNM85" s="41"/>
      <c r="CNN85" s="41"/>
      <c r="CNO85" s="41"/>
      <c r="CNP85" s="41"/>
      <c r="CNQ85" s="41"/>
      <c r="CNR85" s="41"/>
      <c r="CNS85" s="41"/>
      <c r="CNT85" s="41"/>
      <c r="CNU85" s="41"/>
      <c r="CNV85" s="41"/>
      <c r="CNW85" s="41"/>
      <c r="CNX85" s="41"/>
      <c r="CNY85" s="41"/>
      <c r="CNZ85" s="41"/>
      <c r="COA85" s="41"/>
      <c r="COB85" s="41"/>
      <c r="COC85" s="41"/>
      <c r="COD85" s="41"/>
      <c r="COE85" s="41"/>
      <c r="COF85" s="41"/>
      <c r="COG85" s="41"/>
      <c r="COH85" s="41"/>
      <c r="COI85" s="41"/>
      <c r="COJ85" s="41"/>
      <c r="COK85" s="41"/>
      <c r="COL85" s="41"/>
      <c r="COM85" s="41"/>
      <c r="CON85" s="41"/>
      <c r="COO85" s="41"/>
      <c r="COP85" s="41"/>
      <c r="COQ85" s="41"/>
      <c r="COR85" s="41"/>
      <c r="COS85" s="41"/>
      <c r="COT85" s="41"/>
      <c r="COU85" s="41"/>
      <c r="COV85" s="41"/>
      <c r="COW85" s="41"/>
      <c r="COX85" s="41"/>
      <c r="COY85" s="41"/>
      <c r="COZ85" s="41"/>
      <c r="CPA85" s="41"/>
      <c r="CPB85" s="41"/>
      <c r="CPC85" s="41"/>
      <c r="CPD85" s="41"/>
      <c r="CPE85" s="41"/>
      <c r="CPF85" s="41"/>
      <c r="CPG85" s="41"/>
      <c r="CPH85" s="41"/>
      <c r="CPI85" s="41"/>
      <c r="CPJ85" s="41"/>
      <c r="CPK85" s="41"/>
      <c r="CPL85" s="41"/>
      <c r="CPM85" s="41"/>
      <c r="CPN85" s="41"/>
      <c r="CPO85" s="41"/>
      <c r="CPP85" s="41"/>
      <c r="CPQ85" s="41"/>
      <c r="CPR85" s="41"/>
      <c r="CPS85" s="41"/>
      <c r="CPT85" s="41"/>
      <c r="CPU85" s="41"/>
      <c r="CPV85" s="41"/>
      <c r="CPW85" s="41"/>
      <c r="CPX85" s="41"/>
      <c r="CPY85" s="41"/>
      <c r="CPZ85" s="41"/>
      <c r="CQA85" s="41"/>
      <c r="CQB85" s="41"/>
      <c r="CQC85" s="41"/>
      <c r="CQD85" s="41"/>
      <c r="CQE85" s="41"/>
      <c r="CQF85" s="41"/>
      <c r="CQG85" s="41"/>
      <c r="CQH85" s="41"/>
      <c r="CQI85" s="41"/>
      <c r="CQJ85" s="41"/>
      <c r="CQK85" s="41"/>
      <c r="CQL85" s="41"/>
      <c r="CQM85" s="41"/>
      <c r="CQN85" s="41"/>
      <c r="CQO85" s="41"/>
      <c r="CQP85" s="41"/>
      <c r="CQQ85" s="41"/>
      <c r="CQR85" s="41"/>
      <c r="CQS85" s="41"/>
      <c r="CQT85" s="41"/>
      <c r="CQU85" s="41"/>
      <c r="CQV85" s="41"/>
      <c r="CQW85" s="41"/>
      <c r="CQX85" s="41"/>
      <c r="CQY85" s="41"/>
      <c r="CQZ85" s="41"/>
      <c r="CRA85" s="41"/>
      <c r="CRB85" s="41"/>
      <c r="CRC85" s="41"/>
      <c r="CRD85" s="41"/>
      <c r="CRE85" s="41"/>
      <c r="CRF85" s="41"/>
      <c r="CRG85" s="41"/>
      <c r="CRH85" s="41"/>
      <c r="CRI85" s="41"/>
      <c r="CRJ85" s="41"/>
      <c r="CRK85" s="41"/>
      <c r="CRL85" s="41"/>
      <c r="CRM85" s="41"/>
      <c r="CRN85" s="41"/>
      <c r="CRO85" s="41"/>
      <c r="CRP85" s="41"/>
      <c r="CRQ85" s="41"/>
      <c r="CRR85" s="41"/>
      <c r="CRS85" s="41"/>
      <c r="CRT85" s="41"/>
      <c r="CRU85" s="41"/>
      <c r="CRV85" s="41"/>
      <c r="CRW85" s="41"/>
      <c r="CRX85" s="41"/>
      <c r="CRY85" s="41"/>
      <c r="CRZ85" s="41"/>
      <c r="CSA85" s="41"/>
      <c r="CSB85" s="41"/>
      <c r="CSC85" s="41"/>
      <c r="CSD85" s="41"/>
      <c r="CSE85" s="41"/>
      <c r="CSF85" s="41"/>
      <c r="CSG85" s="41"/>
      <c r="CSH85" s="41"/>
      <c r="CSI85" s="41"/>
      <c r="CSJ85" s="41"/>
      <c r="CSK85" s="41"/>
      <c r="CSL85" s="41"/>
      <c r="CSM85" s="41"/>
      <c r="CSN85" s="41"/>
      <c r="CSO85" s="41"/>
      <c r="CSP85" s="41"/>
      <c r="CSQ85" s="41"/>
      <c r="CSR85" s="41"/>
      <c r="CSS85" s="41"/>
      <c r="CST85" s="41"/>
      <c r="CSU85" s="41"/>
      <c r="CSV85" s="41"/>
      <c r="CSW85" s="41"/>
      <c r="CSX85" s="41"/>
      <c r="CSY85" s="41"/>
      <c r="CSZ85" s="41"/>
      <c r="CTA85" s="41"/>
      <c r="CTB85" s="41"/>
      <c r="CTC85" s="41"/>
      <c r="CTD85" s="41"/>
      <c r="CTE85" s="41"/>
      <c r="CTF85" s="41"/>
      <c r="CTG85" s="41"/>
      <c r="CTH85" s="41"/>
      <c r="CTI85" s="41"/>
      <c r="CTJ85" s="41"/>
      <c r="CTK85" s="41"/>
      <c r="CTL85" s="41"/>
      <c r="CTM85" s="41"/>
      <c r="CTN85" s="41"/>
      <c r="CTO85" s="41"/>
      <c r="CTP85" s="41"/>
      <c r="CTQ85" s="41"/>
      <c r="CTR85" s="41"/>
      <c r="CTS85" s="41"/>
      <c r="CTT85" s="41"/>
      <c r="CTU85" s="41"/>
      <c r="CTV85" s="41"/>
      <c r="CTW85" s="41"/>
      <c r="CTX85" s="41"/>
      <c r="CTY85" s="41"/>
      <c r="CTZ85" s="41"/>
      <c r="CUA85" s="41"/>
      <c r="CUB85" s="41"/>
      <c r="CUC85" s="41"/>
      <c r="CUD85" s="41"/>
      <c r="CUE85" s="41"/>
      <c r="CUF85" s="41"/>
      <c r="CUG85" s="41"/>
      <c r="CUH85" s="41"/>
      <c r="CUI85" s="41"/>
      <c r="CUJ85" s="41"/>
      <c r="CUK85" s="41"/>
      <c r="CUL85" s="41"/>
      <c r="CUM85" s="41"/>
      <c r="CUN85" s="41"/>
      <c r="CUO85" s="41"/>
      <c r="CUP85" s="41"/>
      <c r="CUQ85" s="41"/>
      <c r="CUR85" s="41"/>
      <c r="CUS85" s="41"/>
      <c r="CUT85" s="41"/>
      <c r="CUU85" s="41"/>
      <c r="CUV85" s="41"/>
      <c r="CUW85" s="41"/>
      <c r="CUX85" s="41"/>
      <c r="CUY85" s="41"/>
      <c r="CUZ85" s="41"/>
      <c r="CVA85" s="41"/>
      <c r="CVB85" s="41"/>
      <c r="CVC85" s="41"/>
      <c r="CVD85" s="41"/>
      <c r="CVE85" s="41"/>
      <c r="CVF85" s="41"/>
      <c r="CVG85" s="41"/>
      <c r="CVH85" s="41"/>
      <c r="CVI85" s="41"/>
      <c r="CVJ85" s="41"/>
      <c r="CVK85" s="41"/>
      <c r="CVL85" s="41"/>
      <c r="CVM85" s="41"/>
      <c r="CVN85" s="41"/>
      <c r="CVO85" s="41"/>
      <c r="CVP85" s="41"/>
      <c r="CVQ85" s="41"/>
      <c r="CVR85" s="41"/>
      <c r="CVS85" s="41"/>
      <c r="CVT85" s="41"/>
      <c r="CVU85" s="41"/>
      <c r="CVV85" s="41"/>
      <c r="CVW85" s="41"/>
      <c r="CVX85" s="41"/>
      <c r="CVY85" s="41"/>
      <c r="CVZ85" s="41"/>
      <c r="CWA85" s="41"/>
      <c r="CWB85" s="41"/>
      <c r="CWC85" s="41"/>
      <c r="CWD85" s="41"/>
      <c r="CWE85" s="41"/>
      <c r="CWF85" s="41"/>
      <c r="CWG85" s="41"/>
      <c r="CWH85" s="41"/>
      <c r="CWI85" s="41"/>
      <c r="CWJ85" s="41"/>
      <c r="CWK85" s="41"/>
      <c r="CWL85" s="41"/>
      <c r="CWM85" s="41"/>
      <c r="CWN85" s="41"/>
      <c r="CWO85" s="41"/>
      <c r="CWP85" s="41"/>
      <c r="CWQ85" s="41"/>
      <c r="CWR85" s="41"/>
      <c r="CWS85" s="41"/>
      <c r="CWT85" s="41"/>
      <c r="CWU85" s="41"/>
      <c r="CWV85" s="41"/>
      <c r="CWW85" s="41"/>
      <c r="CWX85" s="41"/>
      <c r="CWY85" s="41"/>
      <c r="CWZ85" s="41"/>
      <c r="CXA85" s="41"/>
      <c r="CXB85" s="41"/>
      <c r="CXC85" s="41"/>
      <c r="CXD85" s="41"/>
      <c r="CXE85" s="41"/>
      <c r="CXF85" s="41"/>
      <c r="CXG85" s="41"/>
      <c r="CXH85" s="41"/>
      <c r="CXI85" s="41"/>
      <c r="CXJ85" s="41"/>
      <c r="CXK85" s="41"/>
      <c r="CXL85" s="41"/>
      <c r="CXM85" s="41"/>
      <c r="CXN85" s="41"/>
      <c r="CXO85" s="41"/>
      <c r="CXP85" s="41"/>
      <c r="CXQ85" s="41"/>
      <c r="CXR85" s="41"/>
      <c r="CXS85" s="41"/>
      <c r="CXT85" s="41"/>
      <c r="CXU85" s="41"/>
      <c r="CXV85" s="41"/>
      <c r="CXW85" s="41"/>
      <c r="CXX85" s="41"/>
      <c r="CXY85" s="41"/>
      <c r="CXZ85" s="41"/>
      <c r="CYA85" s="41"/>
      <c r="CYB85" s="41"/>
      <c r="CYC85" s="41"/>
      <c r="CYD85" s="41"/>
      <c r="CYE85" s="41"/>
      <c r="CYF85" s="41"/>
      <c r="CYG85" s="41"/>
      <c r="CYH85" s="41"/>
      <c r="CYI85" s="41"/>
      <c r="CYJ85" s="41"/>
      <c r="CYK85" s="41"/>
      <c r="CYL85" s="41"/>
      <c r="CYM85" s="41"/>
      <c r="CYN85" s="41"/>
      <c r="CYO85" s="41"/>
      <c r="CYP85" s="41"/>
      <c r="CYQ85" s="41"/>
      <c r="CYR85" s="41"/>
      <c r="CYS85" s="41"/>
      <c r="CYT85" s="41"/>
      <c r="CYU85" s="41"/>
      <c r="CYV85" s="41"/>
      <c r="CYW85" s="41"/>
      <c r="CYX85" s="41"/>
      <c r="CYY85" s="41"/>
      <c r="CYZ85" s="41"/>
      <c r="CZA85" s="41"/>
      <c r="CZB85" s="41"/>
      <c r="CZC85" s="41"/>
      <c r="CZD85" s="41"/>
      <c r="CZE85" s="41"/>
      <c r="CZF85" s="41"/>
      <c r="CZG85" s="41"/>
      <c r="CZH85" s="41"/>
      <c r="CZI85" s="41"/>
      <c r="CZJ85" s="41"/>
      <c r="CZK85" s="41"/>
      <c r="CZL85" s="41"/>
      <c r="CZM85" s="41"/>
      <c r="CZN85" s="41"/>
      <c r="CZO85" s="41"/>
      <c r="CZP85" s="41"/>
      <c r="CZQ85" s="41"/>
      <c r="CZR85" s="41"/>
      <c r="CZS85" s="41"/>
      <c r="CZT85" s="41"/>
      <c r="CZU85" s="41"/>
      <c r="CZV85" s="41"/>
      <c r="CZW85" s="41"/>
      <c r="CZX85" s="41"/>
      <c r="CZY85" s="41"/>
      <c r="CZZ85" s="41"/>
      <c r="DAA85" s="41"/>
      <c r="DAB85" s="41"/>
      <c r="DAC85" s="41"/>
      <c r="DAD85" s="41"/>
      <c r="DAE85" s="41"/>
      <c r="DAF85" s="41"/>
      <c r="DAG85" s="41"/>
      <c r="DAH85" s="41"/>
      <c r="DAI85" s="41"/>
      <c r="DAJ85" s="41"/>
      <c r="DAK85" s="41"/>
      <c r="DAL85" s="41"/>
      <c r="DAM85" s="41"/>
      <c r="DAN85" s="41"/>
      <c r="DAO85" s="41"/>
      <c r="DAP85" s="41"/>
      <c r="DAQ85" s="41"/>
      <c r="DAR85" s="41"/>
      <c r="DAS85" s="41"/>
      <c r="DAT85" s="41"/>
      <c r="DAU85" s="41"/>
      <c r="DAV85" s="41"/>
      <c r="DAW85" s="41"/>
      <c r="DAX85" s="41"/>
      <c r="DAY85" s="41"/>
      <c r="DAZ85" s="41"/>
      <c r="DBA85" s="41"/>
      <c r="DBB85" s="41"/>
      <c r="DBC85" s="41"/>
      <c r="DBD85" s="41"/>
      <c r="DBE85" s="41"/>
      <c r="DBF85" s="41"/>
      <c r="DBG85" s="41"/>
      <c r="DBH85" s="41"/>
      <c r="DBI85" s="41"/>
      <c r="DBJ85" s="41"/>
      <c r="DBK85" s="41"/>
      <c r="DBL85" s="41"/>
      <c r="DBM85" s="41"/>
      <c r="DBN85" s="41"/>
      <c r="DBO85" s="41"/>
      <c r="DBP85" s="41"/>
      <c r="DBQ85" s="41"/>
      <c r="DBR85" s="41"/>
      <c r="DBS85" s="41"/>
      <c r="DBT85" s="41"/>
      <c r="DBU85" s="41"/>
      <c r="DBV85" s="41"/>
      <c r="DBW85" s="41"/>
      <c r="DBX85" s="41"/>
      <c r="DBY85" s="41"/>
      <c r="DBZ85" s="41"/>
      <c r="DCA85" s="41"/>
      <c r="DCB85" s="41"/>
      <c r="DCC85" s="41"/>
      <c r="DCD85" s="41"/>
      <c r="DCE85" s="41"/>
      <c r="DCF85" s="41"/>
      <c r="DCG85" s="41"/>
      <c r="DCH85" s="41"/>
      <c r="DCI85" s="41"/>
      <c r="DCJ85" s="41"/>
      <c r="DCK85" s="41"/>
      <c r="DCL85" s="41"/>
      <c r="DCM85" s="41"/>
      <c r="DCN85" s="41"/>
      <c r="DCO85" s="41"/>
      <c r="DCP85" s="41"/>
      <c r="DCQ85" s="41"/>
      <c r="DCR85" s="41"/>
      <c r="DCS85" s="41"/>
      <c r="DCT85" s="41"/>
      <c r="DCU85" s="41"/>
      <c r="DCV85" s="41"/>
      <c r="DCW85" s="41"/>
      <c r="DCX85" s="41"/>
      <c r="DCY85" s="41"/>
      <c r="DCZ85" s="41"/>
      <c r="DDA85" s="41"/>
      <c r="DDB85" s="41"/>
      <c r="DDC85" s="41"/>
      <c r="DDD85" s="41"/>
      <c r="DDE85" s="41"/>
      <c r="DDF85" s="41"/>
      <c r="DDG85" s="41"/>
      <c r="DDH85" s="41"/>
      <c r="DDI85" s="41"/>
      <c r="DDJ85" s="41"/>
      <c r="DDK85" s="41"/>
      <c r="DDL85" s="41"/>
      <c r="DDM85" s="41"/>
      <c r="DDN85" s="41"/>
      <c r="DDO85" s="41"/>
      <c r="DDP85" s="41"/>
      <c r="DDQ85" s="41"/>
      <c r="DDR85" s="41"/>
      <c r="DDS85" s="41"/>
      <c r="DDT85" s="41"/>
      <c r="DDU85" s="41"/>
      <c r="DDV85" s="41"/>
      <c r="DDW85" s="41"/>
      <c r="DDX85" s="41"/>
      <c r="DDY85" s="41"/>
      <c r="DDZ85" s="41"/>
      <c r="DEA85" s="41"/>
      <c r="DEB85" s="41"/>
      <c r="DEC85" s="41"/>
      <c r="DED85" s="41"/>
      <c r="DEE85" s="41"/>
      <c r="DEF85" s="41"/>
      <c r="DEG85" s="41"/>
      <c r="DEH85" s="41"/>
      <c r="DEI85" s="41"/>
      <c r="DEJ85" s="41"/>
      <c r="DEK85" s="41"/>
      <c r="DEL85" s="41"/>
      <c r="DEM85" s="41"/>
      <c r="DEN85" s="41"/>
      <c r="DEO85" s="41"/>
      <c r="DEP85" s="41"/>
      <c r="DEQ85" s="41"/>
      <c r="DER85" s="41"/>
      <c r="DES85" s="41"/>
      <c r="DET85" s="41"/>
      <c r="DEU85" s="41"/>
      <c r="DEV85" s="41"/>
      <c r="DEW85" s="41"/>
      <c r="DEX85" s="41"/>
      <c r="DEY85" s="41"/>
      <c r="DEZ85" s="41"/>
      <c r="DFA85" s="41"/>
      <c r="DFB85" s="41"/>
      <c r="DFC85" s="41"/>
      <c r="DFD85" s="41"/>
      <c r="DFE85" s="41"/>
      <c r="DFF85" s="41"/>
      <c r="DFG85" s="41"/>
      <c r="DFH85" s="41"/>
      <c r="DFI85" s="41"/>
      <c r="DFJ85" s="41"/>
      <c r="DFK85" s="41"/>
      <c r="DFL85" s="41"/>
      <c r="DFM85" s="41"/>
      <c r="DFN85" s="41"/>
      <c r="DFO85" s="41"/>
      <c r="DFP85" s="41"/>
      <c r="DFQ85" s="41"/>
      <c r="DFR85" s="41"/>
      <c r="DFS85" s="41"/>
      <c r="DFT85" s="41"/>
      <c r="DFU85" s="41"/>
      <c r="DFV85" s="41"/>
      <c r="DFW85" s="41"/>
      <c r="DFX85" s="41"/>
      <c r="DFY85" s="41"/>
      <c r="DFZ85" s="41"/>
      <c r="DGA85" s="41"/>
      <c r="DGB85" s="41"/>
      <c r="DGC85" s="41"/>
      <c r="DGD85" s="41"/>
      <c r="DGE85" s="41"/>
      <c r="DGF85" s="41"/>
      <c r="DGG85" s="41"/>
      <c r="DGH85" s="41"/>
      <c r="DGI85" s="41"/>
      <c r="DGJ85" s="41"/>
      <c r="DGK85" s="41"/>
      <c r="DGL85" s="41"/>
      <c r="DGM85" s="41"/>
      <c r="DGN85" s="41"/>
      <c r="DGO85" s="41"/>
      <c r="DGP85" s="41"/>
      <c r="DGQ85" s="41"/>
      <c r="DGR85" s="41"/>
      <c r="DGS85" s="41"/>
      <c r="DGT85" s="41"/>
      <c r="DGU85" s="41"/>
      <c r="DGV85" s="41"/>
      <c r="DGW85" s="41"/>
      <c r="DGX85" s="41"/>
      <c r="DGY85" s="41"/>
      <c r="DGZ85" s="41"/>
      <c r="DHA85" s="41"/>
      <c r="DHB85" s="41"/>
      <c r="DHC85" s="41"/>
      <c r="DHD85" s="41"/>
      <c r="DHE85" s="41"/>
      <c r="DHF85" s="41"/>
      <c r="DHG85" s="41"/>
      <c r="DHH85" s="41"/>
      <c r="DHI85" s="41"/>
      <c r="DHJ85" s="41"/>
      <c r="DHK85" s="41"/>
      <c r="DHL85" s="41"/>
      <c r="DHM85" s="41"/>
      <c r="DHN85" s="41"/>
      <c r="DHO85" s="41"/>
      <c r="DHP85" s="41"/>
      <c r="DHQ85" s="41"/>
      <c r="DHR85" s="41"/>
      <c r="DHS85" s="41"/>
      <c r="DHT85" s="41"/>
      <c r="DHU85" s="41"/>
      <c r="DHV85" s="41"/>
      <c r="DHW85" s="41"/>
      <c r="DHX85" s="41"/>
      <c r="DHY85" s="41"/>
      <c r="DHZ85" s="41"/>
      <c r="DIA85" s="41"/>
      <c r="DIB85" s="41"/>
      <c r="DIC85" s="41"/>
      <c r="DID85" s="41"/>
      <c r="DIE85" s="41"/>
      <c r="DIF85" s="41"/>
      <c r="DIG85" s="41"/>
      <c r="DIH85" s="41"/>
      <c r="DII85" s="41"/>
      <c r="DIJ85" s="41"/>
      <c r="DIK85" s="41"/>
      <c r="DIL85" s="41"/>
      <c r="DIM85" s="41"/>
      <c r="DIN85" s="41"/>
      <c r="DIO85" s="41"/>
      <c r="DIP85" s="41"/>
      <c r="DIQ85" s="41"/>
      <c r="DIR85" s="41"/>
      <c r="DIS85" s="41"/>
      <c r="DIT85" s="41"/>
      <c r="DIU85" s="41"/>
      <c r="DIV85" s="41"/>
      <c r="DIW85" s="41"/>
      <c r="DIX85" s="41"/>
      <c r="DIY85" s="41"/>
      <c r="DIZ85" s="41"/>
      <c r="DJA85" s="41"/>
      <c r="DJB85" s="41"/>
      <c r="DJC85" s="41"/>
      <c r="DJD85" s="41"/>
      <c r="DJE85" s="41"/>
      <c r="DJF85" s="41"/>
      <c r="DJG85" s="41"/>
      <c r="DJH85" s="41"/>
      <c r="DJI85" s="41"/>
      <c r="DJJ85" s="41"/>
      <c r="DJK85" s="41"/>
      <c r="DJL85" s="41"/>
      <c r="DJM85" s="41"/>
      <c r="DJN85" s="41"/>
      <c r="DJO85" s="41"/>
      <c r="DJP85" s="41"/>
      <c r="DJQ85" s="41"/>
      <c r="DJR85" s="41"/>
      <c r="DJS85" s="41"/>
      <c r="DJT85" s="41"/>
      <c r="DJU85" s="41"/>
      <c r="DJV85" s="41"/>
      <c r="DJW85" s="41"/>
      <c r="DJX85" s="41"/>
      <c r="DJY85" s="41"/>
      <c r="DJZ85" s="41"/>
      <c r="DKA85" s="41"/>
      <c r="DKB85" s="41"/>
      <c r="DKC85" s="41"/>
      <c r="DKD85" s="41"/>
      <c r="DKE85" s="41"/>
      <c r="DKF85" s="41"/>
      <c r="DKG85" s="41"/>
      <c r="DKH85" s="41"/>
      <c r="DKI85" s="41"/>
      <c r="DKJ85" s="41"/>
      <c r="DKK85" s="41"/>
      <c r="DKL85" s="41"/>
      <c r="DKM85" s="41"/>
      <c r="DKN85" s="41"/>
      <c r="DKO85" s="41"/>
      <c r="DKP85" s="41"/>
      <c r="DKQ85" s="41"/>
      <c r="DKR85" s="41"/>
      <c r="DKS85" s="41"/>
      <c r="DKT85" s="41"/>
      <c r="DKU85" s="41"/>
      <c r="DKV85" s="41"/>
      <c r="DKW85" s="41"/>
      <c r="DKX85" s="41"/>
      <c r="DKY85" s="41"/>
      <c r="DKZ85" s="41"/>
      <c r="DLA85" s="41"/>
      <c r="DLB85" s="41"/>
      <c r="DLC85" s="41"/>
      <c r="DLD85" s="41"/>
      <c r="DLE85" s="41"/>
      <c r="DLF85" s="41"/>
      <c r="DLG85" s="41"/>
      <c r="DLH85" s="41"/>
      <c r="DLI85" s="41"/>
      <c r="DLJ85" s="41"/>
      <c r="DLK85" s="41"/>
      <c r="DLL85" s="41"/>
      <c r="DLM85" s="41"/>
      <c r="DLN85" s="41"/>
      <c r="DLO85" s="41"/>
      <c r="DLP85" s="41"/>
      <c r="DLQ85" s="41"/>
      <c r="DLR85" s="41"/>
      <c r="DLS85" s="41"/>
      <c r="DLT85" s="41"/>
      <c r="DLU85" s="41"/>
      <c r="DLV85" s="41"/>
      <c r="DLW85" s="41"/>
      <c r="DLX85" s="41"/>
      <c r="DLY85" s="41"/>
      <c r="DLZ85" s="41"/>
      <c r="DMA85" s="41"/>
      <c r="DMB85" s="41"/>
      <c r="DMC85" s="41"/>
      <c r="DMD85" s="41"/>
      <c r="DME85" s="41"/>
      <c r="DMF85" s="41"/>
      <c r="DMG85" s="41"/>
      <c r="DMH85" s="41"/>
      <c r="DMI85" s="41"/>
      <c r="DMJ85" s="41"/>
      <c r="DMK85" s="41"/>
      <c r="DML85" s="41"/>
      <c r="DMM85" s="41"/>
      <c r="DMN85" s="41"/>
      <c r="DMO85" s="41"/>
      <c r="DMP85" s="41"/>
      <c r="DMQ85" s="41"/>
      <c r="DMR85" s="41"/>
      <c r="DMS85" s="41"/>
      <c r="DMT85" s="41"/>
      <c r="DMU85" s="41"/>
      <c r="DMV85" s="41"/>
      <c r="DMW85" s="41"/>
      <c r="DMX85" s="41"/>
      <c r="DMY85" s="41"/>
      <c r="DMZ85" s="41"/>
      <c r="DNA85" s="41"/>
      <c r="DNB85" s="41"/>
      <c r="DNC85" s="41"/>
      <c r="DND85" s="41"/>
      <c r="DNE85" s="41"/>
      <c r="DNF85" s="41"/>
      <c r="DNG85" s="41"/>
      <c r="DNH85" s="41"/>
      <c r="DNI85" s="41"/>
      <c r="DNJ85" s="41"/>
      <c r="DNK85" s="41"/>
      <c r="DNL85" s="41"/>
      <c r="DNM85" s="41"/>
      <c r="DNN85" s="41"/>
      <c r="DNO85" s="41"/>
      <c r="DNP85" s="41"/>
      <c r="DNQ85" s="41"/>
      <c r="DNR85" s="41"/>
      <c r="DNS85" s="41"/>
      <c r="DNT85" s="41"/>
      <c r="DNU85" s="41"/>
      <c r="DNV85" s="41"/>
      <c r="DNW85" s="41"/>
      <c r="DNX85" s="41"/>
      <c r="DNY85" s="41"/>
      <c r="DNZ85" s="41"/>
      <c r="DOA85" s="41"/>
      <c r="DOB85" s="41"/>
      <c r="DOC85" s="41"/>
      <c r="DOD85" s="41"/>
      <c r="DOE85" s="41"/>
      <c r="DOF85" s="41"/>
      <c r="DOG85" s="41"/>
      <c r="DOH85" s="41"/>
      <c r="DOI85" s="41"/>
      <c r="DOJ85" s="41"/>
      <c r="DOK85" s="41"/>
      <c r="DOL85" s="41"/>
      <c r="DOM85" s="41"/>
      <c r="DON85" s="41"/>
      <c r="DOO85" s="41"/>
      <c r="DOP85" s="41"/>
      <c r="DOQ85" s="41"/>
      <c r="DOR85" s="41"/>
      <c r="DOS85" s="41"/>
      <c r="DOT85" s="41"/>
      <c r="DOU85" s="41"/>
      <c r="DOV85" s="41"/>
      <c r="DOW85" s="41"/>
      <c r="DOX85" s="41"/>
      <c r="DOY85" s="41"/>
      <c r="DOZ85" s="41"/>
      <c r="DPA85" s="41"/>
      <c r="DPB85" s="41"/>
      <c r="DPC85" s="41"/>
      <c r="DPD85" s="41"/>
      <c r="DPE85" s="41"/>
      <c r="DPF85" s="41"/>
      <c r="DPG85" s="41"/>
      <c r="DPH85" s="41"/>
      <c r="DPI85" s="41"/>
      <c r="DPJ85" s="41"/>
      <c r="DPK85" s="41"/>
      <c r="DPL85" s="41"/>
      <c r="DPM85" s="41"/>
      <c r="DPN85" s="41"/>
      <c r="DPO85" s="41"/>
      <c r="DPP85" s="41"/>
      <c r="DPQ85" s="41"/>
      <c r="DPR85" s="41"/>
      <c r="DPS85" s="41"/>
      <c r="DPT85" s="41"/>
      <c r="DPU85" s="41"/>
      <c r="DPV85" s="41"/>
      <c r="DPW85" s="41"/>
      <c r="DPX85" s="41"/>
      <c r="DPY85" s="41"/>
      <c r="DPZ85" s="41"/>
      <c r="DQA85" s="41"/>
      <c r="DQB85" s="41"/>
      <c r="DQC85" s="41"/>
      <c r="DQD85" s="41"/>
      <c r="DQE85" s="41"/>
      <c r="DQF85" s="41"/>
      <c r="DQG85" s="41"/>
      <c r="DQH85" s="41"/>
      <c r="DQI85" s="41"/>
      <c r="DQJ85" s="41"/>
      <c r="DQK85" s="41"/>
      <c r="DQL85" s="41"/>
      <c r="DQM85" s="41"/>
      <c r="DQN85" s="41"/>
      <c r="DQO85" s="41"/>
      <c r="DQP85" s="41"/>
      <c r="DQQ85" s="41"/>
      <c r="DQR85" s="41"/>
      <c r="DQS85" s="41"/>
      <c r="DQT85" s="41"/>
      <c r="DQU85" s="41"/>
      <c r="DQV85" s="41"/>
      <c r="DQW85" s="41"/>
      <c r="DQX85" s="41"/>
      <c r="DQY85" s="41"/>
      <c r="DQZ85" s="41"/>
      <c r="DRA85" s="41"/>
      <c r="DRB85" s="41"/>
      <c r="DRC85" s="41"/>
      <c r="DRD85" s="41"/>
      <c r="DRE85" s="41"/>
      <c r="DRF85" s="41"/>
      <c r="DRG85" s="41"/>
      <c r="DRH85" s="41"/>
      <c r="DRI85" s="41"/>
      <c r="DRJ85" s="41"/>
      <c r="DRK85" s="41"/>
      <c r="DRL85" s="41"/>
      <c r="DRM85" s="41"/>
      <c r="DRN85" s="41"/>
      <c r="DRO85" s="41"/>
      <c r="DRP85" s="41"/>
      <c r="DRQ85" s="41"/>
      <c r="DRR85" s="41"/>
      <c r="DRS85" s="41"/>
      <c r="DRT85" s="41"/>
      <c r="DRU85" s="41"/>
      <c r="DRV85" s="41"/>
      <c r="DRW85" s="41"/>
      <c r="DRX85" s="41"/>
      <c r="DRY85" s="41"/>
      <c r="DRZ85" s="41"/>
      <c r="DSA85" s="41"/>
      <c r="DSB85" s="41"/>
      <c r="DSC85" s="41"/>
      <c r="DSD85" s="41"/>
      <c r="DSE85" s="41"/>
      <c r="DSF85" s="41"/>
      <c r="DSG85" s="41"/>
      <c r="DSH85" s="41"/>
      <c r="DSI85" s="41"/>
      <c r="DSJ85" s="41"/>
      <c r="DSK85" s="41"/>
      <c r="DSL85" s="41"/>
      <c r="DSM85" s="41"/>
      <c r="DSN85" s="41"/>
      <c r="DSO85" s="41"/>
      <c r="DSP85" s="41"/>
      <c r="DSQ85" s="41"/>
      <c r="DSR85" s="41"/>
      <c r="DSS85" s="41"/>
      <c r="DST85" s="41"/>
      <c r="DSU85" s="41"/>
      <c r="DSV85" s="41"/>
      <c r="DSW85" s="41"/>
      <c r="DSX85" s="41"/>
      <c r="DSY85" s="41"/>
      <c r="DSZ85" s="41"/>
      <c r="DTA85" s="41"/>
      <c r="DTB85" s="41"/>
      <c r="DTC85" s="41"/>
      <c r="DTD85" s="41"/>
      <c r="DTE85" s="41"/>
      <c r="DTF85" s="41"/>
      <c r="DTG85" s="41"/>
      <c r="DTH85" s="41"/>
      <c r="DTI85" s="41"/>
      <c r="DTJ85" s="41"/>
      <c r="DTK85" s="41"/>
      <c r="DTL85" s="41"/>
      <c r="DTM85" s="41"/>
      <c r="DTN85" s="41"/>
      <c r="DTO85" s="41"/>
      <c r="DTP85" s="41"/>
      <c r="DTQ85" s="41"/>
      <c r="DTR85" s="41"/>
      <c r="DTS85" s="41"/>
      <c r="DTT85" s="41"/>
      <c r="DTU85" s="41"/>
      <c r="DTV85" s="41"/>
      <c r="DTW85" s="41"/>
      <c r="DTX85" s="41"/>
      <c r="DTY85" s="41"/>
      <c r="DTZ85" s="41"/>
      <c r="DUA85" s="41"/>
      <c r="DUB85" s="41"/>
      <c r="DUC85" s="41"/>
      <c r="DUD85" s="41"/>
      <c r="DUE85" s="41"/>
      <c r="DUF85" s="41"/>
      <c r="DUG85" s="41"/>
      <c r="DUH85" s="41"/>
      <c r="DUI85" s="41"/>
      <c r="DUJ85" s="41"/>
      <c r="DUK85" s="41"/>
      <c r="DUL85" s="41"/>
      <c r="DUM85" s="41"/>
      <c r="DUN85" s="41"/>
      <c r="DUO85" s="41"/>
      <c r="DUP85" s="41"/>
      <c r="DUQ85" s="41"/>
      <c r="DUR85" s="41"/>
      <c r="DUS85" s="41"/>
      <c r="DUT85" s="41"/>
      <c r="DUU85" s="41"/>
      <c r="DUV85" s="41"/>
      <c r="DUW85" s="41"/>
      <c r="DUX85" s="41"/>
      <c r="DUY85" s="41"/>
      <c r="DUZ85" s="41"/>
      <c r="DVA85" s="41"/>
      <c r="DVB85" s="41"/>
      <c r="DVC85" s="41"/>
      <c r="DVD85" s="41"/>
      <c r="DVE85" s="41"/>
      <c r="DVF85" s="41"/>
      <c r="DVG85" s="41"/>
      <c r="DVH85" s="41"/>
      <c r="DVI85" s="41"/>
      <c r="DVJ85" s="41"/>
      <c r="DVK85" s="41"/>
      <c r="DVL85" s="41"/>
      <c r="DVM85" s="41"/>
      <c r="DVN85" s="41"/>
      <c r="DVO85" s="41"/>
      <c r="DVP85" s="41"/>
      <c r="DVQ85" s="41"/>
      <c r="DVR85" s="41"/>
      <c r="DVS85" s="41"/>
      <c r="DVT85" s="41"/>
      <c r="DVU85" s="41"/>
      <c r="DVV85" s="41"/>
      <c r="DVW85" s="41"/>
      <c r="DVX85" s="41"/>
      <c r="DVY85" s="41"/>
      <c r="DVZ85" s="41"/>
      <c r="DWA85" s="41"/>
      <c r="DWB85" s="41"/>
      <c r="DWC85" s="41"/>
      <c r="DWD85" s="41"/>
      <c r="DWE85" s="41"/>
      <c r="DWF85" s="41"/>
      <c r="DWG85" s="41"/>
      <c r="DWH85" s="41"/>
      <c r="DWI85" s="41"/>
      <c r="DWJ85" s="41"/>
      <c r="DWK85" s="41"/>
      <c r="DWL85" s="41"/>
      <c r="DWM85" s="41"/>
      <c r="DWN85" s="41"/>
      <c r="DWO85" s="41"/>
      <c r="DWP85" s="41"/>
      <c r="DWQ85" s="41"/>
      <c r="DWR85" s="41"/>
      <c r="DWS85" s="41"/>
      <c r="DWT85" s="41"/>
      <c r="DWU85" s="41"/>
      <c r="DWV85" s="41"/>
      <c r="DWW85" s="41"/>
      <c r="DWX85" s="41"/>
      <c r="DWY85" s="41"/>
      <c r="DWZ85" s="41"/>
      <c r="DXA85" s="41"/>
      <c r="DXB85" s="41"/>
      <c r="DXC85" s="41"/>
      <c r="DXD85" s="41"/>
      <c r="DXE85" s="41"/>
      <c r="DXF85" s="41"/>
      <c r="DXG85" s="41"/>
      <c r="DXH85" s="41"/>
      <c r="DXI85" s="41"/>
      <c r="DXJ85" s="41"/>
      <c r="DXK85" s="41"/>
      <c r="DXL85" s="41"/>
      <c r="DXM85" s="41"/>
      <c r="DXN85" s="41"/>
      <c r="DXO85" s="41"/>
      <c r="DXP85" s="41"/>
      <c r="DXQ85" s="41"/>
      <c r="DXR85" s="41"/>
      <c r="DXS85" s="41"/>
      <c r="DXT85" s="41"/>
      <c r="DXU85" s="41"/>
      <c r="DXV85" s="41"/>
      <c r="DXW85" s="41"/>
      <c r="DXX85" s="41"/>
      <c r="DXY85" s="41"/>
      <c r="DXZ85" s="41"/>
      <c r="DYA85" s="41"/>
      <c r="DYB85" s="41"/>
      <c r="DYC85" s="41"/>
      <c r="DYD85" s="41"/>
      <c r="DYE85" s="41"/>
      <c r="DYF85" s="41"/>
      <c r="DYG85" s="41"/>
      <c r="DYH85" s="41"/>
      <c r="DYI85" s="41"/>
      <c r="DYJ85" s="41"/>
      <c r="DYK85" s="41"/>
      <c r="DYL85" s="41"/>
      <c r="DYM85" s="41"/>
      <c r="DYN85" s="41"/>
      <c r="DYO85" s="41"/>
      <c r="DYP85" s="41"/>
      <c r="DYQ85" s="41"/>
      <c r="DYR85" s="41"/>
      <c r="DYS85" s="41"/>
      <c r="DYT85" s="41"/>
      <c r="DYU85" s="41"/>
      <c r="DYV85" s="41"/>
      <c r="DYW85" s="41"/>
      <c r="DYX85" s="41"/>
      <c r="DYY85" s="41"/>
      <c r="DYZ85" s="41"/>
      <c r="DZA85" s="41"/>
      <c r="DZB85" s="41"/>
      <c r="DZC85" s="41"/>
      <c r="DZD85" s="41"/>
      <c r="DZE85" s="41"/>
      <c r="DZF85" s="41"/>
      <c r="DZG85" s="41"/>
      <c r="DZH85" s="41"/>
      <c r="DZI85" s="41"/>
      <c r="DZJ85" s="41"/>
      <c r="DZK85" s="41"/>
      <c r="DZL85" s="41"/>
      <c r="DZM85" s="41"/>
      <c r="DZN85" s="41"/>
      <c r="DZO85" s="41"/>
      <c r="DZP85" s="41"/>
      <c r="DZQ85" s="41"/>
      <c r="DZR85" s="41"/>
      <c r="DZS85" s="41"/>
      <c r="DZT85" s="41"/>
      <c r="DZU85" s="41"/>
      <c r="DZV85" s="41"/>
      <c r="DZW85" s="41"/>
      <c r="DZX85" s="41"/>
      <c r="DZY85" s="41"/>
      <c r="DZZ85" s="41"/>
      <c r="EAA85" s="41"/>
      <c r="EAB85" s="41"/>
      <c r="EAC85" s="41"/>
      <c r="EAD85" s="41"/>
      <c r="EAE85" s="41"/>
      <c r="EAF85" s="41"/>
      <c r="EAG85" s="41"/>
      <c r="EAH85" s="41"/>
      <c r="EAI85" s="41"/>
      <c r="EAJ85" s="41"/>
      <c r="EAK85" s="41"/>
      <c r="EAL85" s="41"/>
      <c r="EAM85" s="41"/>
      <c r="EAN85" s="41"/>
      <c r="EAO85" s="41"/>
      <c r="EAP85" s="41"/>
      <c r="EAQ85" s="41"/>
      <c r="EAR85" s="41"/>
      <c r="EAS85" s="41"/>
      <c r="EAT85" s="41"/>
      <c r="EAU85" s="41"/>
      <c r="EAV85" s="41"/>
      <c r="EAW85" s="41"/>
      <c r="EAX85" s="41"/>
      <c r="EAY85" s="41"/>
      <c r="EAZ85" s="41"/>
      <c r="EBA85" s="41"/>
      <c r="EBB85" s="41"/>
      <c r="EBC85" s="41"/>
      <c r="EBD85" s="41"/>
      <c r="EBE85" s="41"/>
      <c r="EBF85" s="41"/>
      <c r="EBG85" s="41"/>
      <c r="EBH85" s="41"/>
      <c r="EBI85" s="41"/>
      <c r="EBJ85" s="41"/>
      <c r="EBK85" s="41"/>
      <c r="EBL85" s="41"/>
      <c r="EBM85" s="41"/>
      <c r="EBN85" s="41"/>
      <c r="EBO85" s="41"/>
      <c r="EBP85" s="41"/>
      <c r="EBQ85" s="41"/>
      <c r="EBR85" s="41"/>
      <c r="EBS85" s="41"/>
      <c r="EBT85" s="41"/>
      <c r="EBU85" s="41"/>
      <c r="EBV85" s="41"/>
      <c r="EBW85" s="41"/>
      <c r="EBX85" s="41"/>
      <c r="EBY85" s="41"/>
      <c r="EBZ85" s="41"/>
      <c r="ECA85" s="41"/>
      <c r="ECB85" s="41"/>
      <c r="ECC85" s="41"/>
      <c r="ECD85" s="41"/>
      <c r="ECE85" s="41"/>
      <c r="ECF85" s="41"/>
      <c r="ECG85" s="41"/>
      <c r="ECH85" s="41"/>
      <c r="ECI85" s="41"/>
      <c r="ECJ85" s="41"/>
      <c r="ECK85" s="41"/>
      <c r="ECL85" s="41"/>
      <c r="ECM85" s="41"/>
      <c r="ECN85" s="41"/>
      <c r="ECO85" s="41"/>
      <c r="ECP85" s="41"/>
      <c r="ECQ85" s="41"/>
      <c r="ECR85" s="41"/>
      <c r="ECS85" s="41"/>
      <c r="ECT85" s="41"/>
      <c r="ECU85" s="41"/>
      <c r="ECV85" s="41"/>
      <c r="ECW85" s="41"/>
      <c r="ECX85" s="41"/>
      <c r="ECY85" s="41"/>
      <c r="ECZ85" s="41"/>
      <c r="EDA85" s="41"/>
      <c r="EDB85" s="41"/>
      <c r="EDC85" s="41"/>
      <c r="EDD85" s="41"/>
      <c r="EDE85" s="41"/>
      <c r="EDF85" s="41"/>
      <c r="EDG85" s="41"/>
      <c r="EDH85" s="41"/>
      <c r="EDI85" s="41"/>
      <c r="EDJ85" s="41"/>
      <c r="EDK85" s="41"/>
      <c r="EDL85" s="41"/>
      <c r="EDM85" s="41"/>
      <c r="EDN85" s="41"/>
      <c r="EDO85" s="41"/>
      <c r="EDP85" s="41"/>
      <c r="EDQ85" s="41"/>
      <c r="EDR85" s="41"/>
      <c r="EDS85" s="41"/>
      <c r="EDT85" s="41"/>
      <c r="EDU85" s="41"/>
      <c r="EDV85" s="41"/>
      <c r="EDW85" s="41"/>
      <c r="EDX85" s="41"/>
      <c r="EDY85" s="41"/>
      <c r="EDZ85" s="41"/>
      <c r="EEA85" s="41"/>
      <c r="EEB85" s="41"/>
      <c r="EEC85" s="41"/>
      <c r="EED85" s="41"/>
      <c r="EEE85" s="41"/>
      <c r="EEF85" s="41"/>
      <c r="EEG85" s="41"/>
      <c r="EEH85" s="41"/>
      <c r="EEI85" s="41"/>
      <c r="EEJ85" s="41"/>
      <c r="EEK85" s="41"/>
      <c r="EEL85" s="41"/>
      <c r="EEM85" s="41"/>
      <c r="EEN85" s="41"/>
      <c r="EEO85" s="41"/>
      <c r="EEP85" s="41"/>
      <c r="EEQ85" s="41"/>
      <c r="EER85" s="41"/>
      <c r="EES85" s="41"/>
      <c r="EET85" s="41"/>
      <c r="EEU85" s="41"/>
      <c r="EEV85" s="41"/>
      <c r="EEW85" s="41"/>
      <c r="EEX85" s="41"/>
      <c r="EEY85" s="41"/>
      <c r="EEZ85" s="41"/>
      <c r="EFA85" s="41"/>
      <c r="EFB85" s="41"/>
      <c r="EFC85" s="41"/>
      <c r="EFD85" s="41"/>
      <c r="EFE85" s="41"/>
      <c r="EFF85" s="41"/>
      <c r="EFG85" s="41"/>
      <c r="EFH85" s="41"/>
      <c r="EFI85" s="41"/>
      <c r="EFJ85" s="41"/>
      <c r="EFK85" s="41"/>
      <c r="EFL85" s="41"/>
      <c r="EFM85" s="41"/>
      <c r="EFN85" s="41"/>
      <c r="EFO85" s="41"/>
      <c r="EFP85" s="41"/>
      <c r="EFQ85" s="41"/>
      <c r="EFR85" s="41"/>
      <c r="EFS85" s="41"/>
      <c r="EFT85" s="41"/>
      <c r="EFU85" s="41"/>
      <c r="EFV85" s="41"/>
      <c r="EFW85" s="41"/>
      <c r="EFX85" s="41"/>
      <c r="EFY85" s="41"/>
      <c r="EFZ85" s="41"/>
      <c r="EGA85" s="41"/>
      <c r="EGB85" s="41"/>
      <c r="EGC85" s="41"/>
      <c r="EGD85" s="41"/>
      <c r="EGE85" s="41"/>
      <c r="EGF85" s="41"/>
      <c r="EGG85" s="41"/>
      <c r="EGH85" s="41"/>
      <c r="EGI85" s="41"/>
      <c r="EGJ85" s="41"/>
      <c r="EGK85" s="41"/>
      <c r="EGL85" s="41"/>
      <c r="EGM85" s="41"/>
      <c r="EGN85" s="41"/>
      <c r="EGO85" s="41"/>
      <c r="EGP85" s="41"/>
      <c r="EGQ85" s="41"/>
      <c r="EGR85" s="41"/>
      <c r="EGS85" s="41"/>
      <c r="EGT85" s="41"/>
      <c r="EGU85" s="41"/>
      <c r="EGV85" s="41"/>
      <c r="EGW85" s="41"/>
      <c r="EGX85" s="41"/>
      <c r="EGY85" s="41"/>
      <c r="EGZ85" s="41"/>
      <c r="EHA85" s="41"/>
      <c r="EHB85" s="41"/>
      <c r="EHC85" s="41"/>
      <c r="EHD85" s="41"/>
      <c r="EHE85" s="41"/>
      <c r="EHF85" s="41"/>
      <c r="EHG85" s="41"/>
      <c r="EHH85" s="41"/>
      <c r="EHI85" s="41"/>
      <c r="EHJ85" s="41"/>
      <c r="EHK85" s="41"/>
      <c r="EHL85" s="41"/>
      <c r="EHM85" s="41"/>
      <c r="EHN85" s="41"/>
      <c r="EHO85" s="41"/>
      <c r="EHP85" s="41"/>
      <c r="EHQ85" s="41"/>
      <c r="EHR85" s="41"/>
      <c r="EHS85" s="41"/>
      <c r="EHT85" s="41"/>
      <c r="EHU85" s="41"/>
      <c r="EHV85" s="41"/>
      <c r="EHW85" s="41"/>
      <c r="EHX85" s="41"/>
      <c r="EHY85" s="41"/>
      <c r="EHZ85" s="41"/>
      <c r="EIA85" s="41"/>
      <c r="EIB85" s="41"/>
      <c r="EIC85" s="41"/>
      <c r="EID85" s="41"/>
      <c r="EIE85" s="41"/>
      <c r="EIF85" s="41"/>
      <c r="EIG85" s="41"/>
      <c r="EIH85" s="41"/>
      <c r="EII85" s="41"/>
      <c r="EIJ85" s="41"/>
      <c r="EIK85" s="41"/>
      <c r="EIL85" s="41"/>
      <c r="EIM85" s="41"/>
      <c r="EIN85" s="41"/>
      <c r="EIO85" s="41"/>
      <c r="EIP85" s="41"/>
      <c r="EIQ85" s="41"/>
      <c r="EIR85" s="41"/>
      <c r="EIS85" s="41"/>
      <c r="EIT85" s="41"/>
      <c r="EIU85" s="41"/>
      <c r="EIV85" s="41"/>
      <c r="EIW85" s="41"/>
      <c r="EIX85" s="41"/>
      <c r="EIY85" s="41"/>
      <c r="EIZ85" s="41"/>
      <c r="EJA85" s="41"/>
      <c r="EJB85" s="41"/>
      <c r="EJC85" s="41"/>
      <c r="EJD85" s="41"/>
      <c r="EJE85" s="41"/>
      <c r="EJF85" s="41"/>
      <c r="EJG85" s="41"/>
      <c r="EJH85" s="41"/>
      <c r="EJI85" s="41"/>
      <c r="EJJ85" s="41"/>
      <c r="EJK85" s="41"/>
      <c r="EJL85" s="41"/>
      <c r="EJM85" s="41"/>
      <c r="EJN85" s="41"/>
      <c r="EJO85" s="41"/>
      <c r="EJP85" s="41"/>
      <c r="EJQ85" s="41"/>
      <c r="EJR85" s="41"/>
      <c r="EJS85" s="41"/>
      <c r="EJT85" s="41"/>
      <c r="EJU85" s="41"/>
      <c r="EJV85" s="41"/>
      <c r="EJW85" s="41"/>
      <c r="EJX85" s="41"/>
      <c r="EJY85" s="41"/>
      <c r="EJZ85" s="41"/>
      <c r="EKA85" s="41"/>
      <c r="EKB85" s="41"/>
      <c r="EKC85" s="41"/>
      <c r="EKD85" s="41"/>
      <c r="EKE85" s="41"/>
      <c r="EKF85" s="41"/>
      <c r="EKG85" s="41"/>
      <c r="EKH85" s="41"/>
      <c r="EKI85" s="41"/>
      <c r="EKJ85" s="41"/>
      <c r="EKK85" s="41"/>
      <c r="EKL85" s="41"/>
      <c r="EKM85" s="41"/>
      <c r="EKN85" s="41"/>
      <c r="EKO85" s="41"/>
      <c r="EKP85" s="41"/>
      <c r="EKQ85" s="41"/>
      <c r="EKR85" s="41"/>
      <c r="EKS85" s="41"/>
      <c r="EKT85" s="41"/>
      <c r="EKU85" s="41"/>
      <c r="EKV85" s="41"/>
      <c r="EKW85" s="41"/>
      <c r="EKX85" s="41"/>
      <c r="EKY85" s="41"/>
      <c r="EKZ85" s="41"/>
      <c r="ELA85" s="41"/>
      <c r="ELB85" s="41"/>
      <c r="ELC85" s="41"/>
      <c r="ELD85" s="41"/>
      <c r="ELE85" s="41"/>
      <c r="ELF85" s="41"/>
      <c r="ELG85" s="41"/>
      <c r="ELH85" s="41"/>
      <c r="ELI85" s="41"/>
      <c r="ELJ85" s="41"/>
      <c r="ELK85" s="41"/>
      <c r="ELL85" s="41"/>
      <c r="ELM85" s="41"/>
      <c r="ELN85" s="41"/>
      <c r="ELO85" s="41"/>
      <c r="ELP85" s="41"/>
      <c r="ELQ85" s="41"/>
      <c r="ELR85" s="41"/>
      <c r="ELS85" s="41"/>
      <c r="ELT85" s="41"/>
      <c r="ELU85" s="41"/>
      <c r="ELV85" s="41"/>
      <c r="ELW85" s="41"/>
      <c r="ELX85" s="41"/>
      <c r="ELY85" s="41"/>
      <c r="ELZ85" s="41"/>
      <c r="EMA85" s="41"/>
      <c r="EMB85" s="41"/>
      <c r="EMC85" s="41"/>
      <c r="EMD85" s="41"/>
      <c r="EME85" s="41"/>
      <c r="EMF85" s="41"/>
      <c r="EMG85" s="41"/>
      <c r="EMH85" s="41"/>
      <c r="EMI85" s="41"/>
      <c r="EMJ85" s="41"/>
      <c r="EMK85" s="41"/>
      <c r="EML85" s="41"/>
      <c r="EMM85" s="41"/>
      <c r="EMN85" s="41"/>
      <c r="EMO85" s="41"/>
      <c r="EMP85" s="41"/>
      <c r="EMQ85" s="41"/>
      <c r="EMR85" s="41"/>
      <c r="EMS85" s="41"/>
      <c r="EMT85" s="41"/>
      <c r="EMU85" s="41"/>
      <c r="EMV85" s="41"/>
      <c r="EMW85" s="41"/>
      <c r="EMX85" s="41"/>
      <c r="EMY85" s="41"/>
      <c r="EMZ85" s="41"/>
      <c r="ENA85" s="41"/>
      <c r="ENB85" s="41"/>
      <c r="ENC85" s="41"/>
      <c r="END85" s="41"/>
      <c r="ENE85" s="41"/>
      <c r="ENF85" s="41"/>
      <c r="ENG85" s="41"/>
      <c r="ENH85" s="41"/>
      <c r="ENI85" s="41"/>
      <c r="ENJ85" s="41"/>
      <c r="ENK85" s="41"/>
      <c r="ENL85" s="41"/>
      <c r="ENM85" s="41"/>
      <c r="ENN85" s="41"/>
      <c r="ENO85" s="41"/>
      <c r="ENP85" s="41"/>
      <c r="ENQ85" s="41"/>
      <c r="ENR85" s="41"/>
      <c r="ENS85" s="41"/>
      <c r="ENT85" s="41"/>
      <c r="ENU85" s="41"/>
      <c r="ENV85" s="41"/>
      <c r="ENW85" s="41"/>
      <c r="ENX85" s="41"/>
      <c r="ENY85" s="41"/>
      <c r="ENZ85" s="41"/>
      <c r="EOA85" s="41"/>
      <c r="EOB85" s="41"/>
      <c r="EOC85" s="41"/>
      <c r="EOD85" s="41"/>
      <c r="EOE85" s="41"/>
      <c r="EOF85" s="41"/>
      <c r="EOG85" s="41"/>
      <c r="EOH85" s="41"/>
      <c r="EOI85" s="41"/>
      <c r="EOJ85" s="41"/>
      <c r="EOK85" s="41"/>
      <c r="EOL85" s="41"/>
      <c r="EOM85" s="41"/>
      <c r="EON85" s="41"/>
      <c r="EOO85" s="41"/>
      <c r="EOP85" s="41"/>
      <c r="EOQ85" s="41"/>
      <c r="EOR85" s="41"/>
      <c r="EOS85" s="41"/>
      <c r="EOT85" s="41"/>
      <c r="EOU85" s="41"/>
      <c r="EOV85" s="41"/>
      <c r="EOW85" s="41"/>
      <c r="EOX85" s="41"/>
      <c r="EOY85" s="41"/>
      <c r="EOZ85" s="41"/>
      <c r="EPA85" s="41"/>
      <c r="EPB85" s="41"/>
      <c r="EPC85" s="41"/>
      <c r="EPD85" s="41"/>
      <c r="EPE85" s="41"/>
      <c r="EPF85" s="41"/>
      <c r="EPG85" s="41"/>
      <c r="EPH85" s="41"/>
      <c r="EPI85" s="41"/>
      <c r="EPJ85" s="41"/>
      <c r="EPK85" s="41"/>
      <c r="EPL85" s="41"/>
      <c r="EPM85" s="41"/>
      <c r="EPN85" s="41"/>
      <c r="EPO85" s="41"/>
      <c r="EPP85" s="41"/>
      <c r="EPQ85" s="41"/>
      <c r="EPR85" s="41"/>
      <c r="EPS85" s="41"/>
      <c r="EPT85" s="41"/>
      <c r="EPU85" s="41"/>
      <c r="EPV85" s="41"/>
      <c r="EPW85" s="41"/>
      <c r="EPX85" s="41"/>
      <c r="EPY85" s="41"/>
      <c r="EPZ85" s="41"/>
      <c r="EQA85" s="41"/>
      <c r="EQB85" s="41"/>
      <c r="EQC85" s="41"/>
      <c r="EQD85" s="41"/>
      <c r="EQE85" s="41"/>
      <c r="EQF85" s="41"/>
      <c r="EQG85" s="41"/>
      <c r="EQH85" s="41"/>
      <c r="EQI85" s="41"/>
      <c r="EQJ85" s="41"/>
      <c r="EQK85" s="41"/>
      <c r="EQL85" s="41"/>
      <c r="EQM85" s="41"/>
      <c r="EQN85" s="41"/>
      <c r="EQO85" s="41"/>
      <c r="EQP85" s="41"/>
      <c r="EQQ85" s="41"/>
      <c r="EQR85" s="41"/>
      <c r="EQS85" s="41"/>
      <c r="EQT85" s="41"/>
      <c r="EQU85" s="41"/>
      <c r="EQV85" s="41"/>
      <c r="EQW85" s="41"/>
      <c r="EQX85" s="41"/>
      <c r="EQY85" s="41"/>
      <c r="EQZ85" s="41"/>
      <c r="ERA85" s="41"/>
      <c r="ERB85" s="41"/>
      <c r="ERC85" s="41"/>
      <c r="ERD85" s="41"/>
      <c r="ERE85" s="41"/>
      <c r="ERF85" s="41"/>
      <c r="ERG85" s="41"/>
      <c r="ERH85" s="41"/>
      <c r="ERI85" s="41"/>
      <c r="ERJ85" s="41"/>
      <c r="ERK85" s="41"/>
      <c r="ERL85" s="41"/>
      <c r="ERM85" s="41"/>
      <c r="ERN85" s="41"/>
      <c r="ERO85" s="41"/>
      <c r="ERP85" s="41"/>
      <c r="ERQ85" s="41"/>
      <c r="ERR85" s="41"/>
      <c r="ERS85" s="41"/>
      <c r="ERT85" s="41"/>
      <c r="ERU85" s="41"/>
      <c r="ERV85" s="41"/>
      <c r="ERW85" s="41"/>
      <c r="ERX85" s="41"/>
      <c r="ERY85" s="41"/>
      <c r="ERZ85" s="41"/>
      <c r="ESA85" s="41"/>
      <c r="ESB85" s="41"/>
      <c r="ESC85" s="41"/>
      <c r="ESD85" s="41"/>
      <c r="ESE85" s="41"/>
      <c r="ESF85" s="41"/>
      <c r="ESG85" s="41"/>
      <c r="ESH85" s="41"/>
      <c r="ESI85" s="41"/>
      <c r="ESJ85" s="41"/>
      <c r="ESK85" s="41"/>
      <c r="ESL85" s="41"/>
      <c r="ESM85" s="41"/>
      <c r="ESN85" s="41"/>
      <c r="ESO85" s="41"/>
      <c r="ESP85" s="41"/>
      <c r="ESQ85" s="41"/>
      <c r="ESR85" s="41"/>
      <c r="ESS85" s="41"/>
      <c r="EST85" s="41"/>
      <c r="ESU85" s="41"/>
      <c r="ESV85" s="41"/>
      <c r="ESW85" s="41"/>
      <c r="ESX85" s="41"/>
      <c r="ESY85" s="41"/>
      <c r="ESZ85" s="41"/>
      <c r="ETA85" s="41"/>
      <c r="ETB85" s="41"/>
      <c r="ETC85" s="41"/>
      <c r="ETD85" s="41"/>
      <c r="ETE85" s="41"/>
      <c r="ETF85" s="41"/>
      <c r="ETG85" s="41"/>
      <c r="ETH85" s="41"/>
      <c r="ETI85" s="41"/>
      <c r="ETJ85" s="41"/>
      <c r="ETK85" s="41"/>
      <c r="ETL85" s="41"/>
      <c r="ETM85" s="41"/>
      <c r="ETN85" s="41"/>
      <c r="ETO85" s="41"/>
      <c r="ETP85" s="41"/>
      <c r="ETQ85" s="41"/>
      <c r="ETR85" s="41"/>
      <c r="ETS85" s="41"/>
      <c r="ETT85" s="41"/>
      <c r="ETU85" s="41"/>
      <c r="ETV85" s="41"/>
      <c r="ETW85" s="41"/>
      <c r="ETX85" s="41"/>
      <c r="ETY85" s="41"/>
      <c r="ETZ85" s="41"/>
      <c r="EUA85" s="41"/>
      <c r="EUB85" s="41"/>
      <c r="EUC85" s="41"/>
      <c r="EUD85" s="41"/>
      <c r="EUE85" s="41"/>
      <c r="EUF85" s="41"/>
      <c r="EUG85" s="41"/>
      <c r="EUH85" s="41"/>
      <c r="EUI85" s="41"/>
      <c r="EUJ85" s="41"/>
      <c r="EUK85" s="41"/>
      <c r="EUL85" s="41"/>
      <c r="EUM85" s="41"/>
      <c r="EUN85" s="41"/>
      <c r="EUO85" s="41"/>
      <c r="EUP85" s="41"/>
      <c r="EUQ85" s="41"/>
      <c r="EUR85" s="41"/>
      <c r="EUS85" s="41"/>
      <c r="EUT85" s="41"/>
      <c r="EUU85" s="41"/>
      <c r="EUV85" s="41"/>
      <c r="EUW85" s="41"/>
      <c r="EUX85" s="41"/>
      <c r="EUY85" s="41"/>
      <c r="EUZ85" s="41"/>
      <c r="EVA85" s="41"/>
      <c r="EVB85" s="41"/>
      <c r="EVC85" s="41"/>
      <c r="EVD85" s="41"/>
      <c r="EVE85" s="41"/>
      <c r="EVF85" s="41"/>
      <c r="EVG85" s="41"/>
      <c r="EVH85" s="41"/>
      <c r="EVI85" s="41"/>
      <c r="EVJ85" s="41"/>
      <c r="EVK85" s="41"/>
      <c r="EVL85" s="41"/>
      <c r="EVM85" s="41"/>
      <c r="EVN85" s="41"/>
      <c r="EVO85" s="41"/>
      <c r="EVP85" s="41"/>
      <c r="EVQ85" s="41"/>
      <c r="EVR85" s="41"/>
      <c r="EVS85" s="41"/>
      <c r="EVT85" s="41"/>
      <c r="EVU85" s="41"/>
      <c r="EVV85" s="41"/>
      <c r="EVW85" s="41"/>
      <c r="EVX85" s="41"/>
      <c r="EVY85" s="41"/>
      <c r="EVZ85" s="41"/>
      <c r="EWA85" s="41"/>
      <c r="EWB85" s="41"/>
      <c r="EWC85" s="41"/>
      <c r="EWD85" s="41"/>
      <c r="EWE85" s="41"/>
      <c r="EWF85" s="41"/>
      <c r="EWG85" s="41"/>
      <c r="EWH85" s="41"/>
      <c r="EWI85" s="41"/>
      <c r="EWJ85" s="41"/>
      <c r="EWK85" s="41"/>
      <c r="EWL85" s="41"/>
      <c r="EWM85" s="41"/>
      <c r="EWN85" s="41"/>
      <c r="EWO85" s="41"/>
      <c r="EWP85" s="41"/>
      <c r="EWQ85" s="41"/>
      <c r="EWR85" s="41"/>
      <c r="EWS85" s="41"/>
      <c r="EWT85" s="41"/>
      <c r="EWU85" s="41"/>
      <c r="EWV85" s="41"/>
      <c r="EWW85" s="41"/>
      <c r="EWX85" s="41"/>
      <c r="EWY85" s="41"/>
      <c r="EWZ85" s="41"/>
      <c r="EXA85" s="41"/>
      <c r="EXB85" s="41"/>
      <c r="EXC85" s="41"/>
      <c r="EXD85" s="41"/>
      <c r="EXE85" s="41"/>
      <c r="EXF85" s="41"/>
      <c r="EXG85" s="41"/>
      <c r="EXH85" s="41"/>
      <c r="EXI85" s="41"/>
      <c r="EXJ85" s="41"/>
      <c r="EXK85" s="41"/>
      <c r="EXL85" s="41"/>
      <c r="EXM85" s="41"/>
      <c r="EXN85" s="41"/>
      <c r="EXO85" s="41"/>
      <c r="EXP85" s="41"/>
      <c r="EXQ85" s="41"/>
      <c r="EXR85" s="41"/>
      <c r="EXS85" s="41"/>
      <c r="EXT85" s="41"/>
      <c r="EXU85" s="41"/>
      <c r="EXV85" s="41"/>
      <c r="EXW85" s="41"/>
      <c r="EXX85" s="41"/>
      <c r="EXY85" s="41"/>
      <c r="EXZ85" s="41"/>
      <c r="EYA85" s="41"/>
      <c r="EYB85" s="41"/>
      <c r="EYC85" s="41"/>
      <c r="EYD85" s="41"/>
      <c r="EYE85" s="41"/>
      <c r="EYF85" s="41"/>
      <c r="EYG85" s="41"/>
      <c r="EYH85" s="41"/>
      <c r="EYI85" s="41"/>
      <c r="EYJ85" s="41"/>
      <c r="EYK85" s="41"/>
      <c r="EYL85" s="41"/>
      <c r="EYM85" s="41"/>
      <c r="EYN85" s="41"/>
      <c r="EYO85" s="41"/>
      <c r="EYP85" s="41"/>
      <c r="EYQ85" s="41"/>
      <c r="EYR85" s="41"/>
      <c r="EYS85" s="41"/>
      <c r="EYT85" s="41"/>
      <c r="EYU85" s="41"/>
      <c r="EYV85" s="41"/>
      <c r="EYW85" s="41"/>
      <c r="EYX85" s="41"/>
      <c r="EYY85" s="41"/>
      <c r="EYZ85" s="41"/>
      <c r="EZA85" s="41"/>
      <c r="EZB85" s="41"/>
      <c r="EZC85" s="41"/>
      <c r="EZD85" s="41"/>
      <c r="EZE85" s="41"/>
      <c r="EZF85" s="41"/>
      <c r="EZG85" s="41"/>
      <c r="EZH85" s="41"/>
      <c r="EZI85" s="41"/>
      <c r="EZJ85" s="41"/>
      <c r="EZK85" s="41"/>
      <c r="EZL85" s="41"/>
      <c r="EZM85" s="41"/>
      <c r="EZN85" s="41"/>
      <c r="EZO85" s="41"/>
      <c r="EZP85" s="41"/>
      <c r="EZQ85" s="41"/>
      <c r="EZR85" s="41"/>
      <c r="EZS85" s="41"/>
      <c r="EZT85" s="41"/>
      <c r="EZU85" s="41"/>
      <c r="EZV85" s="41"/>
      <c r="EZW85" s="41"/>
      <c r="EZX85" s="41"/>
      <c r="EZY85" s="41"/>
      <c r="EZZ85" s="41"/>
      <c r="FAA85" s="41"/>
      <c r="FAB85" s="41"/>
      <c r="FAC85" s="41"/>
      <c r="FAD85" s="41"/>
      <c r="FAE85" s="41"/>
      <c r="FAF85" s="41"/>
      <c r="FAG85" s="41"/>
      <c r="FAH85" s="41"/>
      <c r="FAI85" s="41"/>
      <c r="FAJ85" s="41"/>
      <c r="FAK85" s="41"/>
      <c r="FAL85" s="41"/>
      <c r="FAM85" s="41"/>
      <c r="FAN85" s="41"/>
      <c r="FAO85" s="41"/>
      <c r="FAP85" s="41"/>
      <c r="FAQ85" s="41"/>
      <c r="FAR85" s="41"/>
      <c r="FAS85" s="41"/>
      <c r="FAT85" s="41"/>
      <c r="FAU85" s="41"/>
      <c r="FAV85" s="41"/>
      <c r="FAW85" s="41"/>
      <c r="FAX85" s="41"/>
      <c r="FAY85" s="41"/>
      <c r="FAZ85" s="41"/>
      <c r="FBA85" s="41"/>
      <c r="FBB85" s="41"/>
      <c r="FBC85" s="41"/>
      <c r="FBD85" s="41"/>
      <c r="FBE85" s="41"/>
      <c r="FBF85" s="41"/>
      <c r="FBG85" s="41"/>
      <c r="FBH85" s="41"/>
      <c r="FBI85" s="41"/>
      <c r="FBJ85" s="41"/>
      <c r="FBK85" s="41"/>
      <c r="FBL85" s="41"/>
      <c r="FBM85" s="41"/>
      <c r="FBN85" s="41"/>
      <c r="FBO85" s="41"/>
      <c r="FBP85" s="41"/>
      <c r="FBQ85" s="41"/>
      <c r="FBR85" s="41"/>
      <c r="FBS85" s="41"/>
      <c r="FBT85" s="41"/>
      <c r="FBU85" s="41"/>
      <c r="FBV85" s="41"/>
      <c r="FBW85" s="41"/>
      <c r="FBX85" s="41"/>
      <c r="FBY85" s="41"/>
      <c r="FBZ85" s="41"/>
      <c r="FCA85" s="41"/>
      <c r="FCB85" s="41"/>
      <c r="FCC85" s="41"/>
      <c r="FCD85" s="41"/>
      <c r="FCE85" s="41"/>
      <c r="FCF85" s="41"/>
      <c r="FCG85" s="41"/>
      <c r="FCH85" s="41"/>
      <c r="FCI85" s="41"/>
      <c r="FCJ85" s="41"/>
      <c r="FCK85" s="41"/>
      <c r="FCL85" s="41"/>
      <c r="FCM85" s="41"/>
      <c r="FCN85" s="41"/>
      <c r="FCO85" s="41"/>
      <c r="FCP85" s="41"/>
      <c r="FCQ85" s="41"/>
      <c r="FCR85" s="41"/>
      <c r="FCS85" s="41"/>
      <c r="FCT85" s="41"/>
      <c r="FCU85" s="41"/>
      <c r="FCV85" s="41"/>
      <c r="FCW85" s="41"/>
      <c r="FCX85" s="41"/>
      <c r="FCY85" s="41"/>
      <c r="FCZ85" s="41"/>
      <c r="FDA85" s="41"/>
      <c r="FDB85" s="41"/>
      <c r="FDC85" s="41"/>
      <c r="FDD85" s="41"/>
      <c r="FDE85" s="41"/>
      <c r="FDF85" s="41"/>
      <c r="FDG85" s="41"/>
      <c r="FDH85" s="41"/>
      <c r="FDI85" s="41"/>
      <c r="FDJ85" s="41"/>
      <c r="FDK85" s="41"/>
      <c r="FDL85" s="41"/>
      <c r="FDM85" s="41"/>
      <c r="FDN85" s="41"/>
      <c r="FDO85" s="41"/>
      <c r="FDP85" s="41"/>
      <c r="FDQ85" s="41"/>
      <c r="FDR85" s="41"/>
      <c r="FDS85" s="41"/>
      <c r="FDT85" s="41"/>
      <c r="FDU85" s="41"/>
      <c r="FDV85" s="41"/>
      <c r="FDW85" s="41"/>
      <c r="FDX85" s="41"/>
      <c r="FDY85" s="41"/>
      <c r="FDZ85" s="41"/>
      <c r="FEA85" s="41"/>
      <c r="FEB85" s="41"/>
      <c r="FEC85" s="41"/>
      <c r="FED85" s="41"/>
      <c r="FEE85" s="41"/>
      <c r="FEF85" s="41"/>
      <c r="FEG85" s="41"/>
      <c r="FEH85" s="41"/>
      <c r="FEI85" s="41"/>
      <c r="FEJ85" s="41"/>
      <c r="FEK85" s="41"/>
      <c r="FEL85" s="41"/>
      <c r="FEM85" s="41"/>
      <c r="FEN85" s="41"/>
      <c r="FEO85" s="41"/>
      <c r="FEP85" s="41"/>
      <c r="FEQ85" s="41"/>
      <c r="FER85" s="41"/>
      <c r="FES85" s="41"/>
      <c r="FET85" s="41"/>
      <c r="FEU85" s="41"/>
      <c r="FEV85" s="41"/>
      <c r="FEW85" s="41"/>
      <c r="FEX85" s="41"/>
      <c r="FEY85" s="41"/>
      <c r="FEZ85" s="41"/>
      <c r="FFA85" s="41"/>
      <c r="FFB85" s="41"/>
      <c r="FFC85" s="41"/>
      <c r="FFD85" s="41"/>
      <c r="FFE85" s="41"/>
      <c r="FFF85" s="41"/>
      <c r="FFG85" s="41"/>
      <c r="FFH85" s="41"/>
      <c r="FFI85" s="41"/>
      <c r="FFJ85" s="41"/>
      <c r="FFK85" s="41"/>
      <c r="FFL85" s="41"/>
      <c r="FFM85" s="41"/>
      <c r="FFN85" s="41"/>
      <c r="FFO85" s="41"/>
      <c r="FFP85" s="41"/>
      <c r="FFQ85" s="41"/>
      <c r="FFR85" s="41"/>
      <c r="FFS85" s="41"/>
      <c r="FFT85" s="41"/>
      <c r="FFU85" s="41"/>
      <c r="FFV85" s="41"/>
      <c r="FFW85" s="41"/>
      <c r="FFX85" s="41"/>
      <c r="FFY85" s="41"/>
      <c r="FFZ85" s="41"/>
      <c r="FGA85" s="41"/>
      <c r="FGB85" s="41"/>
      <c r="FGC85" s="41"/>
      <c r="FGD85" s="41"/>
      <c r="FGE85" s="41"/>
      <c r="FGF85" s="41"/>
      <c r="FGG85" s="41"/>
      <c r="FGH85" s="41"/>
      <c r="FGI85" s="41"/>
      <c r="FGJ85" s="41"/>
      <c r="FGK85" s="41"/>
      <c r="FGL85" s="41"/>
      <c r="FGM85" s="41"/>
      <c r="FGN85" s="41"/>
      <c r="FGO85" s="41"/>
      <c r="FGP85" s="41"/>
      <c r="FGQ85" s="41"/>
      <c r="FGR85" s="41"/>
      <c r="FGS85" s="41"/>
      <c r="FGT85" s="41"/>
      <c r="FGU85" s="41"/>
      <c r="FGV85" s="41"/>
      <c r="FGW85" s="41"/>
      <c r="FGX85" s="41"/>
      <c r="FGY85" s="41"/>
      <c r="FGZ85" s="41"/>
      <c r="FHA85" s="41"/>
      <c r="FHB85" s="41"/>
      <c r="FHC85" s="41"/>
      <c r="FHD85" s="41"/>
      <c r="FHE85" s="41"/>
      <c r="FHF85" s="41"/>
      <c r="FHG85" s="41"/>
      <c r="FHH85" s="41"/>
      <c r="FHI85" s="41"/>
      <c r="FHJ85" s="41"/>
      <c r="FHK85" s="41"/>
      <c r="FHL85" s="41"/>
      <c r="FHM85" s="41"/>
      <c r="FHN85" s="41"/>
      <c r="FHO85" s="41"/>
      <c r="FHP85" s="41"/>
      <c r="FHQ85" s="41"/>
      <c r="FHR85" s="41"/>
      <c r="FHS85" s="41"/>
      <c r="FHT85" s="41"/>
      <c r="FHU85" s="41"/>
      <c r="FHV85" s="41"/>
      <c r="FHW85" s="41"/>
      <c r="FHX85" s="41"/>
      <c r="FHY85" s="41"/>
      <c r="FHZ85" s="41"/>
      <c r="FIA85" s="41"/>
      <c r="FIB85" s="41"/>
      <c r="FIC85" s="41"/>
      <c r="FID85" s="41"/>
      <c r="FIE85" s="41"/>
      <c r="FIF85" s="41"/>
      <c r="FIG85" s="41"/>
      <c r="FIH85" s="41"/>
      <c r="FII85" s="41"/>
      <c r="FIJ85" s="41"/>
      <c r="FIK85" s="41"/>
      <c r="FIL85" s="41"/>
      <c r="FIM85" s="41"/>
      <c r="FIN85" s="41"/>
      <c r="FIO85" s="41"/>
      <c r="FIP85" s="41"/>
      <c r="FIQ85" s="41"/>
      <c r="FIR85" s="41"/>
      <c r="FIS85" s="41"/>
      <c r="FIT85" s="41"/>
      <c r="FIU85" s="41"/>
      <c r="FIV85" s="41"/>
      <c r="FIW85" s="41"/>
      <c r="FIX85" s="41"/>
      <c r="FIY85" s="41"/>
      <c r="FIZ85" s="41"/>
      <c r="FJA85" s="41"/>
      <c r="FJB85" s="41"/>
      <c r="FJC85" s="41"/>
      <c r="FJD85" s="41"/>
      <c r="FJE85" s="41"/>
      <c r="FJF85" s="41"/>
      <c r="FJG85" s="41"/>
      <c r="FJH85" s="41"/>
      <c r="FJI85" s="41"/>
      <c r="FJJ85" s="41"/>
      <c r="FJK85" s="41"/>
      <c r="FJL85" s="41"/>
      <c r="FJM85" s="41"/>
      <c r="FJN85" s="41"/>
      <c r="FJO85" s="41"/>
      <c r="FJP85" s="41"/>
      <c r="FJQ85" s="41"/>
      <c r="FJR85" s="41"/>
      <c r="FJS85" s="41"/>
      <c r="FJT85" s="41"/>
      <c r="FJU85" s="41"/>
      <c r="FJV85" s="41"/>
      <c r="FJW85" s="41"/>
      <c r="FJX85" s="41"/>
      <c r="FJY85" s="41"/>
      <c r="FJZ85" s="41"/>
      <c r="FKA85" s="41"/>
      <c r="FKB85" s="41"/>
      <c r="FKC85" s="41"/>
      <c r="FKD85" s="41"/>
      <c r="FKE85" s="41"/>
      <c r="FKF85" s="41"/>
      <c r="FKG85" s="41"/>
      <c r="FKH85" s="41"/>
      <c r="FKI85" s="41"/>
      <c r="FKJ85" s="41"/>
      <c r="FKK85" s="41"/>
      <c r="FKL85" s="41"/>
      <c r="FKM85" s="41"/>
      <c r="FKN85" s="41"/>
      <c r="FKO85" s="41"/>
      <c r="FKP85" s="41"/>
      <c r="FKQ85" s="41"/>
      <c r="FKR85" s="41"/>
      <c r="FKS85" s="41"/>
      <c r="FKT85" s="41"/>
      <c r="FKU85" s="41"/>
      <c r="FKV85" s="41"/>
      <c r="FKW85" s="41"/>
      <c r="FKX85" s="41"/>
      <c r="FKY85" s="41"/>
      <c r="FKZ85" s="41"/>
      <c r="FLA85" s="41"/>
      <c r="FLB85" s="41"/>
      <c r="FLC85" s="41"/>
      <c r="FLD85" s="41"/>
      <c r="FLE85" s="41"/>
      <c r="FLF85" s="41"/>
      <c r="FLG85" s="41"/>
      <c r="FLH85" s="41"/>
      <c r="FLI85" s="41"/>
      <c r="FLJ85" s="41"/>
      <c r="FLK85" s="41"/>
      <c r="FLL85" s="41"/>
      <c r="FLM85" s="41"/>
      <c r="FLN85" s="41"/>
      <c r="FLO85" s="41"/>
      <c r="FLP85" s="41"/>
      <c r="FLQ85" s="41"/>
      <c r="FLR85" s="41"/>
      <c r="FLS85" s="41"/>
      <c r="FLT85" s="41"/>
      <c r="FLU85" s="41"/>
      <c r="FLV85" s="41"/>
      <c r="FLW85" s="41"/>
      <c r="FLX85" s="41"/>
      <c r="FLY85" s="41"/>
      <c r="FLZ85" s="41"/>
      <c r="FMA85" s="41"/>
      <c r="FMB85" s="41"/>
      <c r="FMC85" s="41"/>
      <c r="FMD85" s="41"/>
      <c r="FME85" s="41"/>
      <c r="FMF85" s="41"/>
      <c r="FMG85" s="41"/>
      <c r="FMH85" s="41"/>
      <c r="FMI85" s="41"/>
      <c r="FMJ85" s="41"/>
      <c r="FMK85" s="41"/>
      <c r="FML85" s="41"/>
      <c r="FMM85" s="41"/>
      <c r="FMN85" s="41"/>
      <c r="FMO85" s="41"/>
      <c r="FMP85" s="41"/>
      <c r="FMQ85" s="41"/>
      <c r="FMR85" s="41"/>
      <c r="FMS85" s="41"/>
      <c r="FMT85" s="41"/>
      <c r="FMU85" s="41"/>
      <c r="FMV85" s="41"/>
      <c r="FMW85" s="41"/>
      <c r="FMX85" s="41"/>
      <c r="FMY85" s="41"/>
      <c r="FMZ85" s="41"/>
      <c r="FNA85" s="41"/>
      <c r="FNB85" s="41"/>
      <c r="FNC85" s="41"/>
      <c r="FND85" s="41"/>
      <c r="FNE85" s="41"/>
      <c r="FNF85" s="41"/>
      <c r="FNG85" s="41"/>
      <c r="FNH85" s="41"/>
      <c r="FNI85" s="41"/>
      <c r="FNJ85" s="41"/>
      <c r="FNK85" s="41"/>
      <c r="FNL85" s="41"/>
      <c r="FNM85" s="41"/>
      <c r="FNN85" s="41"/>
      <c r="FNO85" s="41"/>
      <c r="FNP85" s="41"/>
      <c r="FNQ85" s="41"/>
      <c r="FNR85" s="41"/>
      <c r="FNS85" s="41"/>
      <c r="FNT85" s="41"/>
      <c r="FNU85" s="41"/>
      <c r="FNV85" s="41"/>
      <c r="FNW85" s="41"/>
      <c r="FNX85" s="41"/>
      <c r="FNY85" s="41"/>
      <c r="FNZ85" s="41"/>
      <c r="FOA85" s="41"/>
      <c r="FOB85" s="41"/>
      <c r="FOC85" s="41"/>
      <c r="FOD85" s="41"/>
      <c r="FOE85" s="41"/>
      <c r="FOF85" s="41"/>
      <c r="FOG85" s="41"/>
      <c r="FOH85" s="41"/>
      <c r="FOI85" s="41"/>
      <c r="FOJ85" s="41"/>
      <c r="FOK85" s="41"/>
      <c r="FOL85" s="41"/>
      <c r="FOM85" s="41"/>
      <c r="FON85" s="41"/>
      <c r="FOO85" s="41"/>
      <c r="FOP85" s="41"/>
      <c r="FOQ85" s="41"/>
      <c r="FOR85" s="41"/>
      <c r="FOS85" s="41"/>
      <c r="FOT85" s="41"/>
      <c r="FOU85" s="41"/>
      <c r="FOV85" s="41"/>
      <c r="FOW85" s="41"/>
      <c r="FOX85" s="41"/>
      <c r="FOY85" s="41"/>
      <c r="FOZ85" s="41"/>
      <c r="FPA85" s="41"/>
      <c r="FPB85" s="41"/>
      <c r="FPC85" s="41"/>
      <c r="FPD85" s="41"/>
      <c r="FPE85" s="41"/>
      <c r="FPF85" s="41"/>
      <c r="FPG85" s="41"/>
      <c r="FPH85" s="41"/>
      <c r="FPI85" s="41"/>
      <c r="FPJ85" s="41"/>
      <c r="FPK85" s="41"/>
      <c r="FPL85" s="41"/>
      <c r="FPM85" s="41"/>
      <c r="FPN85" s="41"/>
      <c r="FPO85" s="41"/>
      <c r="FPP85" s="41"/>
      <c r="FPQ85" s="41"/>
      <c r="FPR85" s="41"/>
      <c r="FPS85" s="41"/>
      <c r="FPT85" s="41"/>
      <c r="FPU85" s="41"/>
      <c r="FPV85" s="41"/>
      <c r="FPW85" s="41"/>
      <c r="FPX85" s="41"/>
      <c r="FPY85" s="41"/>
      <c r="FPZ85" s="41"/>
      <c r="FQA85" s="41"/>
      <c r="FQB85" s="41"/>
      <c r="FQC85" s="41"/>
      <c r="FQD85" s="41"/>
      <c r="FQE85" s="41"/>
      <c r="FQF85" s="41"/>
      <c r="FQG85" s="41"/>
      <c r="FQH85" s="41"/>
      <c r="FQI85" s="41"/>
      <c r="FQJ85" s="41"/>
      <c r="FQK85" s="41"/>
      <c r="FQL85" s="41"/>
      <c r="FQM85" s="41"/>
      <c r="FQN85" s="41"/>
      <c r="FQO85" s="41"/>
      <c r="FQP85" s="41"/>
      <c r="FQQ85" s="41"/>
      <c r="FQR85" s="41"/>
      <c r="FQS85" s="41"/>
      <c r="FQT85" s="41"/>
      <c r="FQU85" s="41"/>
      <c r="FQV85" s="41"/>
      <c r="FQW85" s="41"/>
      <c r="FQX85" s="41"/>
      <c r="FQY85" s="41"/>
      <c r="FQZ85" s="41"/>
      <c r="FRA85" s="41"/>
      <c r="FRB85" s="41"/>
      <c r="FRC85" s="41"/>
      <c r="FRD85" s="41"/>
      <c r="FRE85" s="41"/>
      <c r="FRF85" s="41"/>
      <c r="FRG85" s="41"/>
      <c r="FRH85" s="41"/>
      <c r="FRI85" s="41"/>
      <c r="FRJ85" s="41"/>
      <c r="FRK85" s="41"/>
      <c r="FRL85" s="41"/>
      <c r="FRM85" s="41"/>
      <c r="FRN85" s="41"/>
      <c r="FRO85" s="41"/>
      <c r="FRP85" s="41"/>
      <c r="FRQ85" s="41"/>
      <c r="FRR85" s="41"/>
      <c r="FRS85" s="41"/>
      <c r="FRT85" s="41"/>
      <c r="FRU85" s="41"/>
      <c r="FRV85" s="41"/>
      <c r="FRW85" s="41"/>
      <c r="FRX85" s="41"/>
      <c r="FRY85" s="41"/>
      <c r="FRZ85" s="41"/>
      <c r="FSA85" s="41"/>
      <c r="FSB85" s="41"/>
      <c r="FSC85" s="41"/>
      <c r="FSD85" s="41"/>
      <c r="FSE85" s="41"/>
      <c r="FSF85" s="41"/>
      <c r="FSG85" s="41"/>
      <c r="FSH85" s="41"/>
      <c r="FSI85" s="41"/>
      <c r="FSJ85" s="41"/>
      <c r="FSK85" s="41"/>
      <c r="FSL85" s="41"/>
      <c r="FSM85" s="41"/>
      <c r="FSN85" s="41"/>
      <c r="FSO85" s="41"/>
      <c r="FSP85" s="41"/>
      <c r="FSQ85" s="41"/>
      <c r="FSR85" s="41"/>
      <c r="FSS85" s="41"/>
      <c r="FST85" s="41"/>
      <c r="FSU85" s="41"/>
      <c r="FSV85" s="41"/>
      <c r="FSW85" s="41"/>
      <c r="FSX85" s="41"/>
      <c r="FSY85" s="41"/>
      <c r="FSZ85" s="41"/>
      <c r="FTA85" s="41"/>
      <c r="FTB85" s="41"/>
      <c r="FTC85" s="41"/>
      <c r="FTD85" s="41"/>
      <c r="FTE85" s="41"/>
      <c r="FTF85" s="41"/>
      <c r="FTG85" s="41"/>
      <c r="FTH85" s="41"/>
      <c r="FTI85" s="41"/>
      <c r="FTJ85" s="41"/>
      <c r="FTK85" s="41"/>
      <c r="FTL85" s="41"/>
      <c r="FTM85" s="41"/>
      <c r="FTN85" s="41"/>
      <c r="FTO85" s="41"/>
      <c r="FTP85" s="41"/>
      <c r="FTQ85" s="41"/>
      <c r="FTR85" s="41"/>
      <c r="FTS85" s="41"/>
      <c r="FTT85" s="41"/>
      <c r="FTU85" s="41"/>
      <c r="FTV85" s="41"/>
      <c r="FTW85" s="41"/>
      <c r="FTX85" s="41"/>
      <c r="FTY85" s="41"/>
      <c r="FTZ85" s="41"/>
      <c r="FUA85" s="41"/>
      <c r="FUB85" s="41"/>
      <c r="FUC85" s="41"/>
      <c r="FUD85" s="41"/>
      <c r="FUE85" s="41"/>
      <c r="FUF85" s="41"/>
      <c r="FUG85" s="41"/>
      <c r="FUH85" s="41"/>
      <c r="FUI85" s="41"/>
      <c r="FUJ85" s="41"/>
      <c r="FUK85" s="41"/>
      <c r="FUL85" s="41"/>
      <c r="FUM85" s="41"/>
      <c r="FUN85" s="41"/>
      <c r="FUO85" s="41"/>
      <c r="FUP85" s="41"/>
      <c r="FUQ85" s="41"/>
      <c r="FUR85" s="41"/>
      <c r="FUS85" s="41"/>
      <c r="FUT85" s="41"/>
      <c r="FUU85" s="41"/>
      <c r="FUV85" s="41"/>
      <c r="FUW85" s="41"/>
      <c r="FUX85" s="41"/>
      <c r="FUY85" s="41"/>
      <c r="FUZ85" s="41"/>
      <c r="FVA85" s="41"/>
      <c r="FVB85" s="41"/>
      <c r="FVC85" s="41"/>
      <c r="FVD85" s="41"/>
      <c r="FVE85" s="41"/>
      <c r="FVF85" s="41"/>
      <c r="FVG85" s="41"/>
      <c r="FVH85" s="41"/>
      <c r="FVI85" s="41"/>
      <c r="FVJ85" s="41"/>
      <c r="FVK85" s="41"/>
      <c r="FVL85" s="41"/>
      <c r="FVM85" s="41"/>
      <c r="FVN85" s="41"/>
      <c r="FVO85" s="41"/>
      <c r="FVP85" s="41"/>
      <c r="FVQ85" s="41"/>
      <c r="FVR85" s="41"/>
      <c r="FVS85" s="41"/>
      <c r="FVT85" s="41"/>
      <c r="FVU85" s="41"/>
      <c r="FVV85" s="41"/>
      <c r="FVW85" s="41"/>
      <c r="FVX85" s="41"/>
      <c r="FVY85" s="41"/>
      <c r="FVZ85" s="41"/>
      <c r="FWA85" s="41"/>
      <c r="FWB85" s="41"/>
      <c r="FWC85" s="41"/>
      <c r="FWD85" s="41"/>
      <c r="FWE85" s="41"/>
      <c r="FWF85" s="41"/>
      <c r="FWG85" s="41"/>
      <c r="FWH85" s="41"/>
      <c r="FWI85" s="41"/>
      <c r="FWJ85" s="41"/>
      <c r="FWK85" s="41"/>
      <c r="FWL85" s="41"/>
      <c r="FWM85" s="41"/>
      <c r="FWN85" s="41"/>
      <c r="FWO85" s="41"/>
      <c r="FWP85" s="41"/>
      <c r="FWQ85" s="41"/>
      <c r="FWR85" s="41"/>
      <c r="FWS85" s="41"/>
      <c r="FWT85" s="41"/>
      <c r="FWU85" s="41"/>
      <c r="FWV85" s="41"/>
      <c r="FWW85" s="41"/>
      <c r="FWX85" s="41"/>
      <c r="FWY85" s="41"/>
      <c r="FWZ85" s="41"/>
      <c r="FXA85" s="41"/>
      <c r="FXB85" s="41"/>
      <c r="FXC85" s="41"/>
      <c r="FXD85" s="41"/>
      <c r="FXE85" s="41"/>
      <c r="FXF85" s="41"/>
      <c r="FXG85" s="41"/>
      <c r="FXH85" s="41"/>
      <c r="FXI85" s="41"/>
      <c r="FXJ85" s="41"/>
      <c r="FXK85" s="41"/>
      <c r="FXL85" s="41"/>
      <c r="FXM85" s="41"/>
      <c r="FXN85" s="41"/>
      <c r="FXO85" s="41"/>
      <c r="FXP85" s="41"/>
      <c r="FXQ85" s="41"/>
      <c r="FXR85" s="41"/>
      <c r="FXS85" s="41"/>
      <c r="FXT85" s="41"/>
      <c r="FXU85" s="41"/>
      <c r="FXV85" s="41"/>
      <c r="FXW85" s="41"/>
      <c r="FXX85" s="41"/>
      <c r="FXY85" s="41"/>
      <c r="FXZ85" s="41"/>
      <c r="FYA85" s="41"/>
      <c r="FYB85" s="41"/>
      <c r="FYC85" s="41"/>
      <c r="FYD85" s="41"/>
      <c r="FYE85" s="41"/>
      <c r="FYF85" s="41"/>
      <c r="FYG85" s="41"/>
      <c r="FYH85" s="41"/>
      <c r="FYI85" s="41"/>
      <c r="FYJ85" s="41"/>
      <c r="FYK85" s="41"/>
      <c r="FYL85" s="41"/>
      <c r="FYM85" s="41"/>
      <c r="FYN85" s="41"/>
      <c r="FYO85" s="41"/>
      <c r="FYP85" s="41"/>
      <c r="FYQ85" s="41"/>
      <c r="FYR85" s="41"/>
      <c r="FYS85" s="41"/>
      <c r="FYT85" s="41"/>
      <c r="FYU85" s="41"/>
      <c r="FYV85" s="41"/>
      <c r="FYW85" s="41"/>
      <c r="FYX85" s="41"/>
      <c r="FYY85" s="41"/>
      <c r="FYZ85" s="41"/>
      <c r="FZA85" s="41"/>
      <c r="FZB85" s="41"/>
      <c r="FZC85" s="41"/>
      <c r="FZD85" s="41"/>
      <c r="FZE85" s="41"/>
      <c r="FZF85" s="41"/>
      <c r="FZG85" s="41"/>
      <c r="FZH85" s="41"/>
      <c r="FZI85" s="41"/>
      <c r="FZJ85" s="41"/>
      <c r="FZK85" s="41"/>
      <c r="FZL85" s="41"/>
      <c r="FZM85" s="41"/>
      <c r="FZN85" s="41"/>
      <c r="FZO85" s="41"/>
      <c r="FZP85" s="41"/>
      <c r="FZQ85" s="41"/>
      <c r="FZR85" s="41"/>
      <c r="FZS85" s="41"/>
      <c r="FZT85" s="41"/>
      <c r="FZU85" s="41"/>
      <c r="FZV85" s="41"/>
      <c r="FZW85" s="41"/>
      <c r="FZX85" s="41"/>
      <c r="FZY85" s="41"/>
      <c r="FZZ85" s="41"/>
      <c r="GAA85" s="41"/>
      <c r="GAB85" s="41"/>
      <c r="GAC85" s="41"/>
      <c r="GAD85" s="41"/>
      <c r="GAE85" s="41"/>
      <c r="GAF85" s="41"/>
      <c r="GAG85" s="41"/>
      <c r="GAH85" s="41"/>
      <c r="GAI85" s="41"/>
      <c r="GAJ85" s="41"/>
      <c r="GAK85" s="41"/>
      <c r="GAL85" s="41"/>
      <c r="GAM85" s="41"/>
      <c r="GAN85" s="41"/>
      <c r="GAO85" s="41"/>
      <c r="GAP85" s="41"/>
      <c r="GAQ85" s="41"/>
      <c r="GAR85" s="41"/>
      <c r="GAS85" s="41"/>
      <c r="GAT85" s="41"/>
      <c r="GAU85" s="41"/>
      <c r="GAV85" s="41"/>
      <c r="GAW85" s="41"/>
      <c r="GAX85" s="41"/>
      <c r="GAY85" s="41"/>
      <c r="GAZ85" s="41"/>
      <c r="GBA85" s="41"/>
      <c r="GBB85" s="41"/>
      <c r="GBC85" s="41"/>
      <c r="GBD85" s="41"/>
      <c r="GBE85" s="41"/>
      <c r="GBF85" s="41"/>
      <c r="GBG85" s="41"/>
      <c r="GBH85" s="41"/>
      <c r="GBI85" s="41"/>
      <c r="GBJ85" s="41"/>
      <c r="GBK85" s="41"/>
      <c r="GBL85" s="41"/>
      <c r="GBM85" s="41"/>
      <c r="GBN85" s="41"/>
      <c r="GBO85" s="41"/>
      <c r="GBP85" s="41"/>
      <c r="GBQ85" s="41"/>
      <c r="GBR85" s="41"/>
      <c r="GBS85" s="41"/>
      <c r="GBT85" s="41"/>
      <c r="GBU85" s="41"/>
      <c r="GBV85" s="41"/>
      <c r="GBW85" s="41"/>
      <c r="GBX85" s="41"/>
      <c r="GBY85" s="41"/>
      <c r="GBZ85" s="41"/>
      <c r="GCA85" s="41"/>
      <c r="GCB85" s="41"/>
      <c r="GCC85" s="41"/>
      <c r="GCD85" s="41"/>
      <c r="GCE85" s="41"/>
      <c r="GCF85" s="41"/>
      <c r="GCG85" s="41"/>
      <c r="GCH85" s="41"/>
      <c r="GCI85" s="41"/>
      <c r="GCJ85" s="41"/>
      <c r="GCK85" s="41"/>
      <c r="GCL85" s="41"/>
      <c r="GCM85" s="41"/>
      <c r="GCN85" s="41"/>
      <c r="GCO85" s="41"/>
      <c r="GCP85" s="41"/>
      <c r="GCQ85" s="41"/>
      <c r="GCR85" s="41"/>
      <c r="GCS85" s="41"/>
      <c r="GCT85" s="41"/>
      <c r="GCU85" s="41"/>
      <c r="GCV85" s="41"/>
      <c r="GCW85" s="41"/>
      <c r="GCX85" s="41"/>
      <c r="GCY85" s="41"/>
      <c r="GCZ85" s="41"/>
      <c r="GDA85" s="41"/>
      <c r="GDB85" s="41"/>
      <c r="GDC85" s="41"/>
      <c r="GDD85" s="41"/>
      <c r="GDE85" s="41"/>
      <c r="GDF85" s="41"/>
      <c r="GDG85" s="41"/>
      <c r="GDH85" s="41"/>
      <c r="GDI85" s="41"/>
      <c r="GDJ85" s="41"/>
      <c r="GDK85" s="41"/>
      <c r="GDL85" s="41"/>
      <c r="GDM85" s="41"/>
      <c r="GDN85" s="41"/>
      <c r="GDO85" s="41"/>
      <c r="GDP85" s="41"/>
      <c r="GDQ85" s="41"/>
      <c r="GDR85" s="41"/>
      <c r="GDS85" s="41"/>
      <c r="GDT85" s="41"/>
      <c r="GDU85" s="41"/>
      <c r="GDV85" s="41"/>
      <c r="GDW85" s="41"/>
      <c r="GDX85" s="41"/>
      <c r="GDY85" s="41"/>
      <c r="GDZ85" s="41"/>
      <c r="GEA85" s="41"/>
      <c r="GEB85" s="41"/>
      <c r="GEC85" s="41"/>
      <c r="GED85" s="41"/>
      <c r="GEE85" s="41"/>
      <c r="GEF85" s="41"/>
      <c r="GEG85" s="41"/>
      <c r="GEH85" s="41"/>
      <c r="GEI85" s="41"/>
      <c r="GEJ85" s="41"/>
      <c r="GEK85" s="41"/>
      <c r="GEL85" s="41"/>
      <c r="GEM85" s="41"/>
      <c r="GEN85" s="41"/>
      <c r="GEO85" s="41"/>
      <c r="GEP85" s="41"/>
      <c r="GEQ85" s="41"/>
      <c r="GER85" s="41"/>
      <c r="GES85" s="41"/>
      <c r="GET85" s="41"/>
      <c r="GEU85" s="41"/>
      <c r="GEV85" s="41"/>
      <c r="GEW85" s="41"/>
      <c r="GEX85" s="41"/>
      <c r="GEY85" s="41"/>
      <c r="GEZ85" s="41"/>
      <c r="GFA85" s="41"/>
      <c r="GFB85" s="41"/>
      <c r="GFC85" s="41"/>
      <c r="GFD85" s="41"/>
      <c r="GFE85" s="41"/>
      <c r="GFF85" s="41"/>
      <c r="GFG85" s="41"/>
      <c r="GFH85" s="41"/>
      <c r="GFI85" s="41"/>
      <c r="GFJ85" s="41"/>
      <c r="GFK85" s="41"/>
      <c r="GFL85" s="41"/>
      <c r="GFM85" s="41"/>
      <c r="GFN85" s="41"/>
      <c r="GFO85" s="41"/>
      <c r="GFP85" s="41"/>
      <c r="GFQ85" s="41"/>
      <c r="GFR85" s="41"/>
      <c r="GFS85" s="41"/>
      <c r="GFT85" s="41"/>
      <c r="GFU85" s="41"/>
      <c r="GFV85" s="41"/>
      <c r="GFW85" s="41"/>
      <c r="GFX85" s="41"/>
      <c r="GFY85" s="41"/>
      <c r="GFZ85" s="41"/>
      <c r="GGA85" s="41"/>
      <c r="GGB85" s="41"/>
      <c r="GGC85" s="41"/>
      <c r="GGD85" s="41"/>
      <c r="GGE85" s="41"/>
      <c r="GGF85" s="41"/>
      <c r="GGG85" s="41"/>
      <c r="GGH85" s="41"/>
      <c r="GGI85" s="41"/>
      <c r="GGJ85" s="41"/>
      <c r="GGK85" s="41"/>
      <c r="GGL85" s="41"/>
      <c r="GGM85" s="41"/>
      <c r="GGN85" s="41"/>
      <c r="GGO85" s="41"/>
      <c r="GGP85" s="41"/>
      <c r="GGQ85" s="41"/>
      <c r="GGR85" s="41"/>
      <c r="GGS85" s="41"/>
      <c r="GGT85" s="41"/>
      <c r="GGU85" s="41"/>
      <c r="GGV85" s="41"/>
      <c r="GGW85" s="41"/>
      <c r="GGX85" s="41"/>
      <c r="GGY85" s="41"/>
      <c r="GGZ85" s="41"/>
      <c r="GHA85" s="41"/>
      <c r="GHB85" s="41"/>
      <c r="GHC85" s="41"/>
      <c r="GHD85" s="41"/>
      <c r="GHE85" s="41"/>
      <c r="GHF85" s="41"/>
      <c r="GHG85" s="41"/>
      <c r="GHH85" s="41"/>
      <c r="GHI85" s="41"/>
      <c r="GHJ85" s="41"/>
      <c r="GHK85" s="41"/>
      <c r="GHL85" s="41"/>
      <c r="GHM85" s="41"/>
      <c r="GHN85" s="41"/>
      <c r="GHO85" s="41"/>
      <c r="GHP85" s="41"/>
      <c r="GHQ85" s="41"/>
      <c r="GHR85" s="41"/>
      <c r="GHS85" s="41"/>
      <c r="GHT85" s="41"/>
      <c r="GHU85" s="41"/>
      <c r="GHV85" s="41"/>
      <c r="GHW85" s="41"/>
      <c r="GHX85" s="41"/>
      <c r="GHY85" s="41"/>
      <c r="GHZ85" s="41"/>
      <c r="GIA85" s="41"/>
      <c r="GIB85" s="41"/>
      <c r="GIC85" s="41"/>
      <c r="GID85" s="41"/>
      <c r="GIE85" s="41"/>
      <c r="GIF85" s="41"/>
      <c r="GIG85" s="41"/>
      <c r="GIH85" s="41"/>
      <c r="GII85" s="41"/>
      <c r="GIJ85" s="41"/>
      <c r="GIK85" s="41"/>
      <c r="GIL85" s="41"/>
      <c r="GIM85" s="41"/>
      <c r="GIN85" s="41"/>
      <c r="GIO85" s="41"/>
      <c r="GIP85" s="41"/>
      <c r="GIQ85" s="41"/>
      <c r="GIR85" s="41"/>
      <c r="GIS85" s="41"/>
      <c r="GIT85" s="41"/>
      <c r="GIU85" s="41"/>
      <c r="GIV85" s="41"/>
      <c r="GIW85" s="41"/>
      <c r="GIX85" s="41"/>
      <c r="GIY85" s="41"/>
      <c r="GIZ85" s="41"/>
      <c r="GJA85" s="41"/>
      <c r="GJB85" s="41"/>
      <c r="GJC85" s="41"/>
      <c r="GJD85" s="41"/>
      <c r="GJE85" s="41"/>
      <c r="GJF85" s="41"/>
      <c r="GJG85" s="41"/>
      <c r="GJH85" s="41"/>
      <c r="GJI85" s="41"/>
      <c r="GJJ85" s="41"/>
      <c r="GJK85" s="41"/>
      <c r="GJL85" s="41"/>
      <c r="GJM85" s="41"/>
      <c r="GJN85" s="41"/>
      <c r="GJO85" s="41"/>
      <c r="GJP85" s="41"/>
      <c r="GJQ85" s="41"/>
      <c r="GJR85" s="41"/>
      <c r="GJS85" s="41"/>
      <c r="GJT85" s="41"/>
      <c r="GJU85" s="41"/>
      <c r="GJV85" s="41"/>
      <c r="GJW85" s="41"/>
      <c r="GJX85" s="41"/>
      <c r="GJY85" s="41"/>
      <c r="GJZ85" s="41"/>
      <c r="GKA85" s="41"/>
      <c r="GKB85" s="41"/>
      <c r="GKC85" s="41"/>
      <c r="GKD85" s="41"/>
      <c r="GKE85" s="41"/>
      <c r="GKF85" s="41"/>
      <c r="GKG85" s="41"/>
      <c r="GKH85" s="41"/>
      <c r="GKI85" s="41"/>
      <c r="GKJ85" s="41"/>
      <c r="GKK85" s="41"/>
      <c r="GKL85" s="41"/>
      <c r="GKM85" s="41"/>
      <c r="GKN85" s="41"/>
      <c r="GKO85" s="41"/>
      <c r="GKP85" s="41"/>
      <c r="GKQ85" s="41"/>
      <c r="GKR85" s="41"/>
      <c r="GKS85" s="41"/>
      <c r="GKT85" s="41"/>
      <c r="GKU85" s="41"/>
      <c r="GKV85" s="41"/>
      <c r="GKW85" s="41"/>
      <c r="GKX85" s="41"/>
      <c r="GKY85" s="41"/>
      <c r="GKZ85" s="41"/>
      <c r="GLA85" s="41"/>
      <c r="GLB85" s="41"/>
      <c r="GLC85" s="41"/>
      <c r="GLD85" s="41"/>
      <c r="GLE85" s="41"/>
      <c r="GLF85" s="41"/>
      <c r="GLG85" s="41"/>
      <c r="GLH85" s="41"/>
      <c r="GLI85" s="41"/>
      <c r="GLJ85" s="41"/>
      <c r="GLK85" s="41"/>
      <c r="GLL85" s="41"/>
      <c r="GLM85" s="41"/>
      <c r="GLN85" s="41"/>
      <c r="GLO85" s="41"/>
      <c r="GLP85" s="41"/>
      <c r="GLQ85" s="41"/>
      <c r="GLR85" s="41"/>
      <c r="GLS85" s="41"/>
      <c r="GLT85" s="41"/>
      <c r="GLU85" s="41"/>
      <c r="GLV85" s="41"/>
      <c r="GLW85" s="41"/>
      <c r="GLX85" s="41"/>
      <c r="GLY85" s="41"/>
      <c r="GLZ85" s="41"/>
      <c r="GMA85" s="41"/>
      <c r="GMB85" s="41"/>
      <c r="GMC85" s="41"/>
      <c r="GMD85" s="41"/>
      <c r="GME85" s="41"/>
      <c r="GMF85" s="41"/>
      <c r="GMG85" s="41"/>
      <c r="GMH85" s="41"/>
      <c r="GMI85" s="41"/>
      <c r="GMJ85" s="41"/>
      <c r="GMK85" s="41"/>
      <c r="GML85" s="41"/>
      <c r="GMM85" s="41"/>
      <c r="GMN85" s="41"/>
      <c r="GMO85" s="41"/>
      <c r="GMP85" s="41"/>
      <c r="GMQ85" s="41"/>
      <c r="GMR85" s="41"/>
      <c r="GMS85" s="41"/>
      <c r="GMT85" s="41"/>
      <c r="GMU85" s="41"/>
      <c r="GMV85" s="41"/>
      <c r="GMW85" s="41"/>
      <c r="GMX85" s="41"/>
      <c r="GMY85" s="41"/>
      <c r="GMZ85" s="41"/>
      <c r="GNA85" s="41"/>
      <c r="GNB85" s="41"/>
      <c r="GNC85" s="41"/>
      <c r="GND85" s="41"/>
      <c r="GNE85" s="41"/>
      <c r="GNF85" s="41"/>
      <c r="GNG85" s="41"/>
      <c r="GNH85" s="41"/>
      <c r="GNI85" s="41"/>
      <c r="GNJ85" s="41"/>
      <c r="GNK85" s="41"/>
      <c r="GNL85" s="41"/>
      <c r="GNM85" s="41"/>
      <c r="GNN85" s="41"/>
      <c r="GNO85" s="41"/>
      <c r="GNP85" s="41"/>
      <c r="GNQ85" s="41"/>
      <c r="GNR85" s="41"/>
      <c r="GNS85" s="41"/>
      <c r="GNT85" s="41"/>
      <c r="GNU85" s="41"/>
      <c r="GNV85" s="41"/>
      <c r="GNW85" s="41"/>
      <c r="GNX85" s="41"/>
      <c r="GNY85" s="41"/>
      <c r="GNZ85" s="41"/>
      <c r="GOA85" s="41"/>
      <c r="GOB85" s="41"/>
      <c r="GOC85" s="41"/>
      <c r="GOD85" s="41"/>
      <c r="GOE85" s="41"/>
      <c r="GOF85" s="41"/>
      <c r="GOG85" s="41"/>
      <c r="GOH85" s="41"/>
      <c r="GOI85" s="41"/>
      <c r="GOJ85" s="41"/>
      <c r="GOK85" s="41"/>
      <c r="GOL85" s="41"/>
      <c r="GOM85" s="41"/>
      <c r="GON85" s="41"/>
      <c r="GOO85" s="41"/>
      <c r="GOP85" s="41"/>
      <c r="GOQ85" s="41"/>
      <c r="GOR85" s="41"/>
      <c r="GOS85" s="41"/>
      <c r="GOT85" s="41"/>
      <c r="GOU85" s="41"/>
      <c r="GOV85" s="41"/>
      <c r="GOW85" s="41"/>
      <c r="GOX85" s="41"/>
      <c r="GOY85" s="41"/>
      <c r="GOZ85" s="41"/>
      <c r="GPA85" s="41"/>
      <c r="GPB85" s="41"/>
      <c r="GPC85" s="41"/>
      <c r="GPD85" s="41"/>
      <c r="GPE85" s="41"/>
      <c r="GPF85" s="41"/>
      <c r="GPG85" s="41"/>
      <c r="GPH85" s="41"/>
      <c r="GPI85" s="41"/>
      <c r="GPJ85" s="41"/>
      <c r="GPK85" s="41"/>
      <c r="GPL85" s="41"/>
      <c r="GPM85" s="41"/>
      <c r="GPN85" s="41"/>
      <c r="GPO85" s="41"/>
      <c r="GPP85" s="41"/>
      <c r="GPQ85" s="41"/>
      <c r="GPR85" s="41"/>
      <c r="GPS85" s="41"/>
      <c r="GPT85" s="41"/>
      <c r="GPU85" s="41"/>
      <c r="GPV85" s="41"/>
      <c r="GPW85" s="41"/>
      <c r="GPX85" s="41"/>
      <c r="GPY85" s="41"/>
      <c r="GPZ85" s="41"/>
      <c r="GQA85" s="41"/>
      <c r="GQB85" s="41"/>
      <c r="GQC85" s="41"/>
      <c r="GQD85" s="41"/>
      <c r="GQE85" s="41"/>
      <c r="GQF85" s="41"/>
      <c r="GQG85" s="41"/>
      <c r="GQH85" s="41"/>
      <c r="GQI85" s="41"/>
      <c r="GQJ85" s="41"/>
      <c r="GQK85" s="41"/>
      <c r="GQL85" s="41"/>
      <c r="GQM85" s="41"/>
      <c r="GQN85" s="41"/>
      <c r="GQO85" s="41"/>
      <c r="GQP85" s="41"/>
      <c r="GQQ85" s="41"/>
      <c r="GQR85" s="41"/>
      <c r="GQS85" s="41"/>
      <c r="GQT85" s="41"/>
      <c r="GQU85" s="41"/>
      <c r="GQV85" s="41"/>
      <c r="GQW85" s="41"/>
      <c r="GQX85" s="41"/>
      <c r="GQY85" s="41"/>
      <c r="GQZ85" s="41"/>
      <c r="GRA85" s="41"/>
      <c r="GRB85" s="41"/>
      <c r="GRC85" s="41"/>
      <c r="GRD85" s="41"/>
      <c r="GRE85" s="41"/>
      <c r="GRF85" s="41"/>
      <c r="GRG85" s="41"/>
      <c r="GRH85" s="41"/>
      <c r="GRI85" s="41"/>
      <c r="GRJ85" s="41"/>
      <c r="GRK85" s="41"/>
      <c r="GRL85" s="41"/>
      <c r="GRM85" s="41"/>
      <c r="GRN85" s="41"/>
      <c r="GRO85" s="41"/>
      <c r="GRP85" s="41"/>
      <c r="GRQ85" s="41"/>
      <c r="GRR85" s="41"/>
      <c r="GRS85" s="41"/>
      <c r="GRT85" s="41"/>
      <c r="GRU85" s="41"/>
      <c r="GRV85" s="41"/>
      <c r="GRW85" s="41"/>
      <c r="GRX85" s="41"/>
      <c r="GRY85" s="41"/>
      <c r="GRZ85" s="41"/>
      <c r="GSA85" s="41"/>
      <c r="GSB85" s="41"/>
      <c r="GSC85" s="41"/>
      <c r="GSD85" s="41"/>
      <c r="GSE85" s="41"/>
      <c r="GSF85" s="41"/>
      <c r="GSG85" s="41"/>
      <c r="GSH85" s="41"/>
      <c r="GSI85" s="41"/>
      <c r="GSJ85" s="41"/>
      <c r="GSK85" s="41"/>
      <c r="GSL85" s="41"/>
      <c r="GSM85" s="41"/>
      <c r="GSN85" s="41"/>
      <c r="GSO85" s="41"/>
      <c r="GSP85" s="41"/>
      <c r="GSQ85" s="41"/>
      <c r="GSR85" s="41"/>
      <c r="GSS85" s="41"/>
      <c r="GST85" s="41"/>
      <c r="GSU85" s="41"/>
      <c r="GSV85" s="41"/>
      <c r="GSW85" s="41"/>
      <c r="GSX85" s="41"/>
      <c r="GSY85" s="41"/>
      <c r="GSZ85" s="41"/>
      <c r="GTA85" s="41"/>
      <c r="GTB85" s="41"/>
      <c r="GTC85" s="41"/>
      <c r="GTD85" s="41"/>
      <c r="GTE85" s="41"/>
      <c r="GTF85" s="41"/>
      <c r="GTG85" s="41"/>
      <c r="GTH85" s="41"/>
      <c r="GTI85" s="41"/>
      <c r="GTJ85" s="41"/>
      <c r="GTK85" s="41"/>
      <c r="GTL85" s="41"/>
      <c r="GTM85" s="41"/>
      <c r="GTN85" s="41"/>
      <c r="GTO85" s="41"/>
      <c r="GTP85" s="41"/>
      <c r="GTQ85" s="41"/>
      <c r="GTR85" s="41"/>
      <c r="GTS85" s="41"/>
      <c r="GTT85" s="41"/>
      <c r="GTU85" s="41"/>
      <c r="GTV85" s="41"/>
      <c r="GTW85" s="41"/>
      <c r="GTX85" s="41"/>
      <c r="GTY85" s="41"/>
      <c r="GTZ85" s="41"/>
      <c r="GUA85" s="41"/>
      <c r="GUB85" s="41"/>
      <c r="GUC85" s="41"/>
      <c r="GUD85" s="41"/>
      <c r="GUE85" s="41"/>
      <c r="GUF85" s="41"/>
      <c r="GUG85" s="41"/>
      <c r="GUH85" s="41"/>
      <c r="GUI85" s="41"/>
      <c r="GUJ85" s="41"/>
      <c r="GUK85" s="41"/>
      <c r="GUL85" s="41"/>
      <c r="GUM85" s="41"/>
      <c r="GUN85" s="41"/>
      <c r="GUO85" s="41"/>
      <c r="GUP85" s="41"/>
      <c r="GUQ85" s="41"/>
      <c r="GUR85" s="41"/>
      <c r="GUS85" s="41"/>
      <c r="GUT85" s="41"/>
      <c r="GUU85" s="41"/>
      <c r="GUV85" s="41"/>
      <c r="GUW85" s="41"/>
      <c r="GUX85" s="41"/>
      <c r="GUY85" s="41"/>
      <c r="GUZ85" s="41"/>
      <c r="GVA85" s="41"/>
      <c r="GVB85" s="41"/>
      <c r="GVC85" s="41"/>
      <c r="GVD85" s="41"/>
      <c r="GVE85" s="41"/>
      <c r="GVF85" s="41"/>
      <c r="GVG85" s="41"/>
      <c r="GVH85" s="41"/>
      <c r="GVI85" s="41"/>
      <c r="GVJ85" s="41"/>
      <c r="GVK85" s="41"/>
      <c r="GVL85" s="41"/>
      <c r="GVM85" s="41"/>
      <c r="GVN85" s="41"/>
      <c r="GVO85" s="41"/>
      <c r="GVP85" s="41"/>
      <c r="GVQ85" s="41"/>
      <c r="GVR85" s="41"/>
      <c r="GVS85" s="41"/>
      <c r="GVT85" s="41"/>
      <c r="GVU85" s="41"/>
      <c r="GVV85" s="41"/>
      <c r="GVW85" s="41"/>
      <c r="GVX85" s="41"/>
      <c r="GVY85" s="41"/>
      <c r="GVZ85" s="41"/>
      <c r="GWA85" s="41"/>
      <c r="GWB85" s="41"/>
      <c r="GWC85" s="41"/>
      <c r="GWD85" s="41"/>
      <c r="GWE85" s="41"/>
      <c r="GWF85" s="41"/>
      <c r="GWG85" s="41"/>
      <c r="GWH85" s="41"/>
      <c r="GWI85" s="41"/>
      <c r="GWJ85" s="41"/>
      <c r="GWK85" s="41"/>
      <c r="GWL85" s="41"/>
      <c r="GWM85" s="41"/>
      <c r="GWN85" s="41"/>
      <c r="GWO85" s="41"/>
      <c r="GWP85" s="41"/>
      <c r="GWQ85" s="41"/>
      <c r="GWR85" s="41"/>
      <c r="GWS85" s="41"/>
      <c r="GWT85" s="41"/>
      <c r="GWU85" s="41"/>
      <c r="GWV85" s="41"/>
      <c r="GWW85" s="41"/>
      <c r="GWX85" s="41"/>
      <c r="GWY85" s="41"/>
      <c r="GWZ85" s="41"/>
      <c r="GXA85" s="41"/>
      <c r="GXB85" s="41"/>
      <c r="GXC85" s="41"/>
      <c r="GXD85" s="41"/>
      <c r="GXE85" s="41"/>
      <c r="GXF85" s="41"/>
      <c r="GXG85" s="41"/>
      <c r="GXH85" s="41"/>
      <c r="GXI85" s="41"/>
      <c r="GXJ85" s="41"/>
      <c r="GXK85" s="41"/>
      <c r="GXL85" s="41"/>
      <c r="GXM85" s="41"/>
      <c r="GXN85" s="41"/>
      <c r="GXO85" s="41"/>
      <c r="GXP85" s="41"/>
      <c r="GXQ85" s="41"/>
      <c r="GXR85" s="41"/>
      <c r="GXS85" s="41"/>
      <c r="GXT85" s="41"/>
      <c r="GXU85" s="41"/>
      <c r="GXV85" s="41"/>
      <c r="GXW85" s="41"/>
      <c r="GXX85" s="41"/>
      <c r="GXY85" s="41"/>
      <c r="GXZ85" s="41"/>
      <c r="GYA85" s="41"/>
      <c r="GYB85" s="41"/>
      <c r="GYC85" s="41"/>
      <c r="GYD85" s="41"/>
      <c r="GYE85" s="41"/>
      <c r="GYF85" s="41"/>
      <c r="GYG85" s="41"/>
      <c r="GYH85" s="41"/>
      <c r="GYI85" s="41"/>
      <c r="GYJ85" s="41"/>
      <c r="GYK85" s="41"/>
      <c r="GYL85" s="41"/>
      <c r="GYM85" s="41"/>
      <c r="GYN85" s="41"/>
      <c r="GYO85" s="41"/>
      <c r="GYP85" s="41"/>
      <c r="GYQ85" s="41"/>
      <c r="GYR85" s="41"/>
      <c r="GYS85" s="41"/>
      <c r="GYT85" s="41"/>
      <c r="GYU85" s="41"/>
      <c r="GYV85" s="41"/>
      <c r="GYW85" s="41"/>
      <c r="GYX85" s="41"/>
      <c r="GYY85" s="41"/>
      <c r="GYZ85" s="41"/>
      <c r="GZA85" s="41"/>
      <c r="GZB85" s="41"/>
      <c r="GZC85" s="41"/>
      <c r="GZD85" s="41"/>
      <c r="GZE85" s="41"/>
      <c r="GZF85" s="41"/>
      <c r="GZG85" s="41"/>
      <c r="GZH85" s="41"/>
      <c r="GZI85" s="41"/>
      <c r="GZJ85" s="41"/>
      <c r="GZK85" s="41"/>
      <c r="GZL85" s="41"/>
      <c r="GZM85" s="41"/>
      <c r="GZN85" s="41"/>
      <c r="GZO85" s="41"/>
      <c r="GZP85" s="41"/>
      <c r="GZQ85" s="41"/>
      <c r="GZR85" s="41"/>
      <c r="GZS85" s="41"/>
      <c r="GZT85" s="41"/>
      <c r="GZU85" s="41"/>
      <c r="GZV85" s="41"/>
      <c r="GZW85" s="41"/>
      <c r="GZX85" s="41"/>
      <c r="GZY85" s="41"/>
      <c r="GZZ85" s="41"/>
      <c r="HAA85" s="41"/>
      <c r="HAB85" s="41"/>
      <c r="HAC85" s="41"/>
      <c r="HAD85" s="41"/>
      <c r="HAE85" s="41"/>
      <c r="HAF85" s="41"/>
      <c r="HAG85" s="41"/>
      <c r="HAH85" s="41"/>
      <c r="HAI85" s="41"/>
      <c r="HAJ85" s="41"/>
      <c r="HAK85" s="41"/>
      <c r="HAL85" s="41"/>
      <c r="HAM85" s="41"/>
      <c r="HAN85" s="41"/>
      <c r="HAO85" s="41"/>
      <c r="HAP85" s="41"/>
      <c r="HAQ85" s="41"/>
      <c r="HAR85" s="41"/>
      <c r="HAS85" s="41"/>
      <c r="HAT85" s="41"/>
      <c r="HAU85" s="41"/>
      <c r="HAV85" s="41"/>
      <c r="HAW85" s="41"/>
      <c r="HAX85" s="41"/>
      <c r="HAY85" s="41"/>
      <c r="HAZ85" s="41"/>
      <c r="HBA85" s="41"/>
      <c r="HBB85" s="41"/>
      <c r="HBC85" s="41"/>
      <c r="HBD85" s="41"/>
      <c r="HBE85" s="41"/>
      <c r="HBF85" s="41"/>
      <c r="HBG85" s="41"/>
      <c r="HBH85" s="41"/>
      <c r="HBI85" s="41"/>
      <c r="HBJ85" s="41"/>
      <c r="HBK85" s="41"/>
      <c r="HBL85" s="41"/>
      <c r="HBM85" s="41"/>
      <c r="HBN85" s="41"/>
      <c r="HBO85" s="41"/>
      <c r="HBP85" s="41"/>
      <c r="HBQ85" s="41"/>
      <c r="HBR85" s="41"/>
      <c r="HBS85" s="41"/>
      <c r="HBT85" s="41"/>
      <c r="HBU85" s="41"/>
      <c r="HBV85" s="41"/>
      <c r="HBW85" s="41"/>
      <c r="HBX85" s="41"/>
      <c r="HBY85" s="41"/>
      <c r="HBZ85" s="41"/>
      <c r="HCA85" s="41"/>
      <c r="HCB85" s="41"/>
      <c r="HCC85" s="41"/>
      <c r="HCD85" s="41"/>
      <c r="HCE85" s="41"/>
      <c r="HCF85" s="41"/>
      <c r="HCG85" s="41"/>
      <c r="HCH85" s="41"/>
      <c r="HCI85" s="41"/>
      <c r="HCJ85" s="41"/>
      <c r="HCK85" s="41"/>
      <c r="HCL85" s="41"/>
      <c r="HCM85" s="41"/>
      <c r="HCN85" s="41"/>
      <c r="HCO85" s="41"/>
      <c r="HCP85" s="41"/>
      <c r="HCQ85" s="41"/>
      <c r="HCR85" s="41"/>
      <c r="HCS85" s="41"/>
      <c r="HCT85" s="41"/>
      <c r="HCU85" s="41"/>
      <c r="HCV85" s="41"/>
      <c r="HCW85" s="41"/>
      <c r="HCX85" s="41"/>
      <c r="HCY85" s="41"/>
      <c r="HCZ85" s="41"/>
      <c r="HDA85" s="41"/>
      <c r="HDB85" s="41"/>
      <c r="HDC85" s="41"/>
      <c r="HDD85" s="41"/>
      <c r="HDE85" s="41"/>
      <c r="HDF85" s="41"/>
      <c r="HDG85" s="41"/>
      <c r="HDH85" s="41"/>
      <c r="HDI85" s="41"/>
      <c r="HDJ85" s="41"/>
      <c r="HDK85" s="41"/>
      <c r="HDL85" s="41"/>
      <c r="HDM85" s="41"/>
      <c r="HDN85" s="41"/>
      <c r="HDO85" s="41"/>
      <c r="HDP85" s="41"/>
      <c r="HDQ85" s="41"/>
      <c r="HDR85" s="41"/>
      <c r="HDS85" s="41"/>
      <c r="HDT85" s="41"/>
      <c r="HDU85" s="41"/>
      <c r="HDV85" s="41"/>
      <c r="HDW85" s="41"/>
      <c r="HDX85" s="41"/>
      <c r="HDY85" s="41"/>
      <c r="HDZ85" s="41"/>
      <c r="HEA85" s="41"/>
      <c r="HEB85" s="41"/>
      <c r="HEC85" s="41"/>
      <c r="HED85" s="41"/>
      <c r="HEE85" s="41"/>
      <c r="HEF85" s="41"/>
      <c r="HEG85" s="41"/>
      <c r="HEH85" s="41"/>
      <c r="HEI85" s="41"/>
      <c r="HEJ85" s="41"/>
      <c r="HEK85" s="41"/>
      <c r="HEL85" s="41"/>
      <c r="HEM85" s="41"/>
      <c r="HEN85" s="41"/>
      <c r="HEO85" s="41"/>
      <c r="HEP85" s="41"/>
      <c r="HEQ85" s="41"/>
      <c r="HER85" s="41"/>
      <c r="HES85" s="41"/>
      <c r="HET85" s="41"/>
      <c r="HEU85" s="41"/>
      <c r="HEV85" s="41"/>
      <c r="HEW85" s="41"/>
      <c r="HEX85" s="41"/>
      <c r="HEY85" s="41"/>
      <c r="HEZ85" s="41"/>
      <c r="HFA85" s="41"/>
      <c r="HFB85" s="41"/>
      <c r="HFC85" s="41"/>
      <c r="HFD85" s="41"/>
      <c r="HFE85" s="41"/>
      <c r="HFF85" s="41"/>
      <c r="HFG85" s="41"/>
      <c r="HFH85" s="41"/>
      <c r="HFI85" s="41"/>
      <c r="HFJ85" s="41"/>
      <c r="HFK85" s="41"/>
      <c r="HFL85" s="41"/>
      <c r="HFM85" s="41"/>
      <c r="HFN85" s="41"/>
      <c r="HFO85" s="41"/>
      <c r="HFP85" s="41"/>
      <c r="HFQ85" s="41"/>
      <c r="HFR85" s="41"/>
      <c r="HFS85" s="41"/>
      <c r="HFT85" s="41"/>
      <c r="HFU85" s="41"/>
      <c r="HFV85" s="41"/>
      <c r="HFW85" s="41"/>
      <c r="HFX85" s="41"/>
      <c r="HFY85" s="41"/>
      <c r="HFZ85" s="41"/>
      <c r="HGA85" s="41"/>
      <c r="HGB85" s="41"/>
      <c r="HGC85" s="41"/>
      <c r="HGD85" s="41"/>
      <c r="HGE85" s="41"/>
      <c r="HGF85" s="41"/>
      <c r="HGG85" s="41"/>
      <c r="HGH85" s="41"/>
      <c r="HGI85" s="41"/>
      <c r="HGJ85" s="41"/>
      <c r="HGK85" s="41"/>
      <c r="HGL85" s="41"/>
      <c r="HGM85" s="41"/>
      <c r="HGN85" s="41"/>
      <c r="HGO85" s="41"/>
      <c r="HGP85" s="41"/>
      <c r="HGQ85" s="41"/>
      <c r="HGR85" s="41"/>
      <c r="HGS85" s="41"/>
      <c r="HGT85" s="41"/>
      <c r="HGU85" s="41"/>
      <c r="HGV85" s="41"/>
      <c r="HGW85" s="41"/>
      <c r="HGX85" s="41"/>
      <c r="HGY85" s="41"/>
      <c r="HGZ85" s="41"/>
      <c r="HHA85" s="41"/>
      <c r="HHB85" s="41"/>
      <c r="HHC85" s="41"/>
      <c r="HHD85" s="41"/>
      <c r="HHE85" s="41"/>
      <c r="HHF85" s="41"/>
      <c r="HHG85" s="41"/>
      <c r="HHH85" s="41"/>
      <c r="HHI85" s="41"/>
      <c r="HHJ85" s="41"/>
      <c r="HHK85" s="41"/>
      <c r="HHL85" s="41"/>
      <c r="HHM85" s="41"/>
      <c r="HHN85" s="41"/>
      <c r="HHO85" s="41"/>
      <c r="HHP85" s="41"/>
      <c r="HHQ85" s="41"/>
      <c r="HHR85" s="41"/>
      <c r="HHS85" s="41"/>
      <c r="HHT85" s="41"/>
      <c r="HHU85" s="41"/>
      <c r="HHV85" s="41"/>
      <c r="HHW85" s="41"/>
      <c r="HHX85" s="41"/>
      <c r="HHY85" s="41"/>
      <c r="HHZ85" s="41"/>
      <c r="HIA85" s="41"/>
      <c r="HIB85" s="41"/>
      <c r="HIC85" s="41"/>
      <c r="HID85" s="41"/>
      <c r="HIE85" s="41"/>
      <c r="HIF85" s="41"/>
      <c r="HIG85" s="41"/>
      <c r="HIH85" s="41"/>
      <c r="HII85" s="41"/>
      <c r="HIJ85" s="41"/>
      <c r="HIK85" s="41"/>
      <c r="HIL85" s="41"/>
      <c r="HIM85" s="41"/>
      <c r="HIN85" s="41"/>
      <c r="HIO85" s="41"/>
      <c r="HIP85" s="41"/>
      <c r="HIQ85" s="41"/>
      <c r="HIR85" s="41"/>
      <c r="HIS85" s="41"/>
      <c r="HIT85" s="41"/>
      <c r="HIU85" s="41"/>
      <c r="HIV85" s="41"/>
      <c r="HIW85" s="41"/>
      <c r="HIX85" s="41"/>
      <c r="HIY85" s="41"/>
      <c r="HIZ85" s="41"/>
      <c r="HJA85" s="41"/>
      <c r="HJB85" s="41"/>
      <c r="HJC85" s="41"/>
      <c r="HJD85" s="41"/>
      <c r="HJE85" s="41"/>
      <c r="HJF85" s="41"/>
      <c r="HJG85" s="41"/>
      <c r="HJH85" s="41"/>
      <c r="HJI85" s="41"/>
      <c r="HJJ85" s="41"/>
      <c r="HJK85" s="41"/>
      <c r="HJL85" s="41"/>
      <c r="HJM85" s="41"/>
      <c r="HJN85" s="41"/>
      <c r="HJO85" s="41"/>
      <c r="HJP85" s="41"/>
      <c r="HJQ85" s="41"/>
      <c r="HJR85" s="41"/>
      <c r="HJS85" s="41"/>
      <c r="HJT85" s="41"/>
      <c r="HJU85" s="41"/>
      <c r="HJV85" s="41"/>
      <c r="HJW85" s="41"/>
      <c r="HJX85" s="41"/>
      <c r="HJY85" s="41"/>
      <c r="HJZ85" s="41"/>
      <c r="HKA85" s="41"/>
      <c r="HKB85" s="41"/>
      <c r="HKC85" s="41"/>
      <c r="HKD85" s="41"/>
      <c r="HKE85" s="41"/>
      <c r="HKF85" s="41"/>
      <c r="HKG85" s="41"/>
      <c r="HKH85" s="41"/>
      <c r="HKI85" s="41"/>
      <c r="HKJ85" s="41"/>
      <c r="HKK85" s="41"/>
      <c r="HKL85" s="41"/>
      <c r="HKM85" s="41"/>
      <c r="HKN85" s="41"/>
      <c r="HKO85" s="41"/>
      <c r="HKP85" s="41"/>
      <c r="HKQ85" s="41"/>
      <c r="HKR85" s="41"/>
      <c r="HKS85" s="41"/>
      <c r="HKT85" s="41"/>
      <c r="HKU85" s="41"/>
      <c r="HKV85" s="41"/>
      <c r="HKW85" s="41"/>
      <c r="HKX85" s="41"/>
      <c r="HKY85" s="41"/>
      <c r="HKZ85" s="41"/>
      <c r="HLA85" s="41"/>
      <c r="HLB85" s="41"/>
      <c r="HLC85" s="41"/>
      <c r="HLD85" s="41"/>
      <c r="HLE85" s="41"/>
      <c r="HLF85" s="41"/>
      <c r="HLG85" s="41"/>
      <c r="HLH85" s="41"/>
      <c r="HLI85" s="41"/>
      <c r="HLJ85" s="41"/>
      <c r="HLK85" s="41"/>
      <c r="HLL85" s="41"/>
      <c r="HLM85" s="41"/>
      <c r="HLN85" s="41"/>
      <c r="HLO85" s="41"/>
      <c r="HLP85" s="41"/>
      <c r="HLQ85" s="41"/>
      <c r="HLR85" s="41"/>
      <c r="HLS85" s="41"/>
      <c r="HLT85" s="41"/>
      <c r="HLU85" s="41"/>
      <c r="HLV85" s="41"/>
      <c r="HLW85" s="41"/>
      <c r="HLX85" s="41"/>
      <c r="HLY85" s="41"/>
      <c r="HLZ85" s="41"/>
      <c r="HMA85" s="41"/>
      <c r="HMB85" s="41"/>
      <c r="HMC85" s="41"/>
      <c r="HMD85" s="41"/>
      <c r="HME85" s="41"/>
      <c r="HMF85" s="41"/>
      <c r="HMG85" s="41"/>
      <c r="HMH85" s="41"/>
      <c r="HMI85" s="41"/>
      <c r="HMJ85" s="41"/>
      <c r="HMK85" s="41"/>
      <c r="HML85" s="41"/>
      <c r="HMM85" s="41"/>
      <c r="HMN85" s="41"/>
      <c r="HMO85" s="41"/>
      <c r="HMP85" s="41"/>
      <c r="HMQ85" s="41"/>
      <c r="HMR85" s="41"/>
      <c r="HMS85" s="41"/>
      <c r="HMT85" s="41"/>
      <c r="HMU85" s="41"/>
      <c r="HMV85" s="41"/>
      <c r="HMW85" s="41"/>
      <c r="HMX85" s="41"/>
      <c r="HMY85" s="41"/>
      <c r="HMZ85" s="41"/>
      <c r="HNA85" s="41"/>
      <c r="HNB85" s="41"/>
      <c r="HNC85" s="41"/>
      <c r="HND85" s="41"/>
      <c r="HNE85" s="41"/>
      <c r="HNF85" s="41"/>
      <c r="HNG85" s="41"/>
      <c r="HNH85" s="41"/>
      <c r="HNI85" s="41"/>
      <c r="HNJ85" s="41"/>
      <c r="HNK85" s="41"/>
      <c r="HNL85" s="41"/>
      <c r="HNM85" s="41"/>
      <c r="HNN85" s="41"/>
      <c r="HNO85" s="41"/>
      <c r="HNP85" s="41"/>
      <c r="HNQ85" s="41"/>
      <c r="HNR85" s="41"/>
      <c r="HNS85" s="41"/>
      <c r="HNT85" s="41"/>
      <c r="HNU85" s="41"/>
      <c r="HNV85" s="41"/>
      <c r="HNW85" s="41"/>
      <c r="HNX85" s="41"/>
      <c r="HNY85" s="41"/>
      <c r="HNZ85" s="41"/>
      <c r="HOA85" s="41"/>
      <c r="HOB85" s="41"/>
      <c r="HOC85" s="41"/>
      <c r="HOD85" s="41"/>
      <c r="HOE85" s="41"/>
      <c r="HOF85" s="41"/>
      <c r="HOG85" s="41"/>
      <c r="HOH85" s="41"/>
      <c r="HOI85" s="41"/>
      <c r="HOJ85" s="41"/>
      <c r="HOK85" s="41"/>
      <c r="HOL85" s="41"/>
      <c r="HOM85" s="41"/>
      <c r="HON85" s="41"/>
      <c r="HOO85" s="41"/>
      <c r="HOP85" s="41"/>
      <c r="HOQ85" s="41"/>
      <c r="HOR85" s="41"/>
      <c r="HOS85" s="41"/>
      <c r="HOT85" s="41"/>
      <c r="HOU85" s="41"/>
      <c r="HOV85" s="41"/>
      <c r="HOW85" s="41"/>
      <c r="HOX85" s="41"/>
      <c r="HOY85" s="41"/>
      <c r="HOZ85" s="41"/>
      <c r="HPA85" s="41"/>
      <c r="HPB85" s="41"/>
      <c r="HPC85" s="41"/>
      <c r="HPD85" s="41"/>
      <c r="HPE85" s="41"/>
      <c r="HPF85" s="41"/>
      <c r="HPG85" s="41"/>
      <c r="HPH85" s="41"/>
      <c r="HPI85" s="41"/>
      <c r="HPJ85" s="41"/>
      <c r="HPK85" s="41"/>
      <c r="HPL85" s="41"/>
      <c r="HPM85" s="41"/>
      <c r="HPN85" s="41"/>
      <c r="HPO85" s="41"/>
      <c r="HPP85" s="41"/>
      <c r="HPQ85" s="41"/>
      <c r="HPR85" s="41"/>
      <c r="HPS85" s="41"/>
      <c r="HPT85" s="41"/>
      <c r="HPU85" s="41"/>
      <c r="HPV85" s="41"/>
      <c r="HPW85" s="41"/>
      <c r="HPX85" s="41"/>
      <c r="HPY85" s="41"/>
      <c r="HPZ85" s="41"/>
      <c r="HQA85" s="41"/>
      <c r="HQB85" s="41"/>
      <c r="HQC85" s="41"/>
      <c r="HQD85" s="41"/>
      <c r="HQE85" s="41"/>
      <c r="HQF85" s="41"/>
      <c r="HQG85" s="41"/>
      <c r="HQH85" s="41"/>
      <c r="HQI85" s="41"/>
      <c r="HQJ85" s="41"/>
      <c r="HQK85" s="41"/>
      <c r="HQL85" s="41"/>
      <c r="HQM85" s="41"/>
      <c r="HQN85" s="41"/>
      <c r="HQO85" s="41"/>
      <c r="HQP85" s="41"/>
      <c r="HQQ85" s="41"/>
      <c r="HQR85" s="41"/>
      <c r="HQS85" s="41"/>
      <c r="HQT85" s="41"/>
      <c r="HQU85" s="41"/>
      <c r="HQV85" s="41"/>
      <c r="HQW85" s="41"/>
      <c r="HQX85" s="41"/>
      <c r="HQY85" s="41"/>
      <c r="HQZ85" s="41"/>
      <c r="HRA85" s="41"/>
      <c r="HRB85" s="41"/>
      <c r="HRC85" s="41"/>
      <c r="HRD85" s="41"/>
      <c r="HRE85" s="41"/>
      <c r="HRF85" s="41"/>
      <c r="HRG85" s="41"/>
      <c r="HRH85" s="41"/>
      <c r="HRI85" s="41"/>
      <c r="HRJ85" s="41"/>
      <c r="HRK85" s="41"/>
      <c r="HRL85" s="41"/>
      <c r="HRM85" s="41"/>
      <c r="HRN85" s="41"/>
      <c r="HRO85" s="41"/>
      <c r="HRP85" s="41"/>
      <c r="HRQ85" s="41"/>
      <c r="HRR85" s="41"/>
      <c r="HRS85" s="41"/>
      <c r="HRT85" s="41"/>
      <c r="HRU85" s="41"/>
      <c r="HRV85" s="41"/>
      <c r="HRW85" s="41"/>
      <c r="HRX85" s="41"/>
      <c r="HRY85" s="41"/>
      <c r="HRZ85" s="41"/>
      <c r="HSA85" s="41"/>
      <c r="HSB85" s="41"/>
      <c r="HSC85" s="41"/>
      <c r="HSD85" s="41"/>
      <c r="HSE85" s="41"/>
      <c r="HSF85" s="41"/>
      <c r="HSG85" s="41"/>
      <c r="HSH85" s="41"/>
      <c r="HSI85" s="41"/>
      <c r="HSJ85" s="41"/>
      <c r="HSK85" s="41"/>
      <c r="HSL85" s="41"/>
      <c r="HSM85" s="41"/>
      <c r="HSN85" s="41"/>
      <c r="HSO85" s="41"/>
      <c r="HSP85" s="41"/>
      <c r="HSQ85" s="41"/>
      <c r="HSR85" s="41"/>
      <c r="HSS85" s="41"/>
      <c r="HST85" s="41"/>
      <c r="HSU85" s="41"/>
      <c r="HSV85" s="41"/>
      <c r="HSW85" s="41"/>
      <c r="HSX85" s="41"/>
      <c r="HSY85" s="41"/>
      <c r="HSZ85" s="41"/>
      <c r="HTA85" s="41"/>
      <c r="HTB85" s="41"/>
      <c r="HTC85" s="41"/>
      <c r="HTD85" s="41"/>
      <c r="HTE85" s="41"/>
      <c r="HTF85" s="41"/>
      <c r="HTG85" s="41"/>
      <c r="HTH85" s="41"/>
      <c r="HTI85" s="41"/>
      <c r="HTJ85" s="41"/>
      <c r="HTK85" s="41"/>
      <c r="HTL85" s="41"/>
      <c r="HTM85" s="41"/>
      <c r="HTN85" s="41"/>
      <c r="HTO85" s="41"/>
      <c r="HTP85" s="41"/>
      <c r="HTQ85" s="41"/>
      <c r="HTR85" s="41"/>
      <c r="HTS85" s="41"/>
      <c r="HTT85" s="41"/>
      <c r="HTU85" s="41"/>
      <c r="HTV85" s="41"/>
      <c r="HTW85" s="41"/>
      <c r="HTX85" s="41"/>
      <c r="HTY85" s="41"/>
      <c r="HTZ85" s="41"/>
      <c r="HUA85" s="41"/>
      <c r="HUB85" s="41"/>
      <c r="HUC85" s="41"/>
      <c r="HUD85" s="41"/>
      <c r="HUE85" s="41"/>
      <c r="HUF85" s="41"/>
      <c r="HUG85" s="41"/>
      <c r="HUH85" s="41"/>
      <c r="HUI85" s="41"/>
      <c r="HUJ85" s="41"/>
      <c r="HUK85" s="41"/>
      <c r="HUL85" s="41"/>
      <c r="HUM85" s="41"/>
      <c r="HUN85" s="41"/>
      <c r="HUO85" s="41"/>
      <c r="HUP85" s="41"/>
      <c r="HUQ85" s="41"/>
      <c r="HUR85" s="41"/>
      <c r="HUS85" s="41"/>
      <c r="HUT85" s="41"/>
      <c r="HUU85" s="41"/>
      <c r="HUV85" s="41"/>
      <c r="HUW85" s="41"/>
      <c r="HUX85" s="41"/>
      <c r="HUY85" s="41"/>
      <c r="HUZ85" s="41"/>
      <c r="HVA85" s="41"/>
      <c r="HVB85" s="41"/>
      <c r="HVC85" s="41"/>
      <c r="HVD85" s="41"/>
      <c r="HVE85" s="41"/>
      <c r="HVF85" s="41"/>
      <c r="HVG85" s="41"/>
      <c r="HVH85" s="41"/>
      <c r="HVI85" s="41"/>
      <c r="HVJ85" s="41"/>
      <c r="HVK85" s="41"/>
      <c r="HVL85" s="41"/>
      <c r="HVM85" s="41"/>
      <c r="HVN85" s="41"/>
      <c r="HVO85" s="41"/>
      <c r="HVP85" s="41"/>
      <c r="HVQ85" s="41"/>
      <c r="HVR85" s="41"/>
      <c r="HVS85" s="41"/>
      <c r="HVT85" s="41"/>
      <c r="HVU85" s="41"/>
      <c r="HVV85" s="41"/>
      <c r="HVW85" s="41"/>
      <c r="HVX85" s="41"/>
      <c r="HVY85" s="41"/>
      <c r="HVZ85" s="41"/>
      <c r="HWA85" s="41"/>
      <c r="HWB85" s="41"/>
      <c r="HWC85" s="41"/>
      <c r="HWD85" s="41"/>
      <c r="HWE85" s="41"/>
      <c r="HWF85" s="41"/>
      <c r="HWG85" s="41"/>
      <c r="HWH85" s="41"/>
      <c r="HWI85" s="41"/>
      <c r="HWJ85" s="41"/>
      <c r="HWK85" s="41"/>
      <c r="HWL85" s="41"/>
      <c r="HWM85" s="41"/>
      <c r="HWN85" s="41"/>
      <c r="HWO85" s="41"/>
      <c r="HWP85" s="41"/>
      <c r="HWQ85" s="41"/>
      <c r="HWR85" s="41"/>
      <c r="HWS85" s="41"/>
      <c r="HWT85" s="41"/>
      <c r="HWU85" s="41"/>
      <c r="HWV85" s="41"/>
      <c r="HWW85" s="41"/>
      <c r="HWX85" s="41"/>
      <c r="HWY85" s="41"/>
      <c r="HWZ85" s="41"/>
      <c r="HXA85" s="41"/>
      <c r="HXB85" s="41"/>
      <c r="HXC85" s="41"/>
      <c r="HXD85" s="41"/>
      <c r="HXE85" s="41"/>
      <c r="HXF85" s="41"/>
      <c r="HXG85" s="41"/>
      <c r="HXH85" s="41"/>
      <c r="HXI85" s="41"/>
      <c r="HXJ85" s="41"/>
      <c r="HXK85" s="41"/>
      <c r="HXL85" s="41"/>
      <c r="HXM85" s="41"/>
      <c r="HXN85" s="41"/>
      <c r="HXO85" s="41"/>
      <c r="HXP85" s="41"/>
      <c r="HXQ85" s="41"/>
      <c r="HXR85" s="41"/>
      <c r="HXS85" s="41"/>
      <c r="HXT85" s="41"/>
      <c r="HXU85" s="41"/>
      <c r="HXV85" s="41"/>
      <c r="HXW85" s="41"/>
      <c r="HXX85" s="41"/>
      <c r="HXY85" s="41"/>
      <c r="HXZ85" s="41"/>
      <c r="HYA85" s="41"/>
      <c r="HYB85" s="41"/>
      <c r="HYC85" s="41"/>
      <c r="HYD85" s="41"/>
      <c r="HYE85" s="41"/>
      <c r="HYF85" s="41"/>
      <c r="HYG85" s="41"/>
      <c r="HYH85" s="41"/>
      <c r="HYI85" s="41"/>
      <c r="HYJ85" s="41"/>
      <c r="HYK85" s="41"/>
      <c r="HYL85" s="41"/>
      <c r="HYM85" s="41"/>
      <c r="HYN85" s="41"/>
      <c r="HYO85" s="41"/>
      <c r="HYP85" s="41"/>
      <c r="HYQ85" s="41"/>
      <c r="HYR85" s="41"/>
      <c r="HYS85" s="41"/>
      <c r="HYT85" s="41"/>
      <c r="HYU85" s="41"/>
      <c r="HYV85" s="41"/>
      <c r="HYW85" s="41"/>
      <c r="HYX85" s="41"/>
      <c r="HYY85" s="41"/>
      <c r="HYZ85" s="41"/>
      <c r="HZA85" s="41"/>
      <c r="HZB85" s="41"/>
      <c r="HZC85" s="41"/>
      <c r="HZD85" s="41"/>
      <c r="HZE85" s="41"/>
      <c r="HZF85" s="41"/>
      <c r="HZG85" s="41"/>
      <c r="HZH85" s="41"/>
      <c r="HZI85" s="41"/>
      <c r="HZJ85" s="41"/>
      <c r="HZK85" s="41"/>
      <c r="HZL85" s="41"/>
      <c r="HZM85" s="41"/>
      <c r="HZN85" s="41"/>
      <c r="HZO85" s="41"/>
      <c r="HZP85" s="41"/>
      <c r="HZQ85" s="41"/>
      <c r="HZR85" s="41"/>
      <c r="HZS85" s="41"/>
      <c r="HZT85" s="41"/>
      <c r="HZU85" s="41"/>
      <c r="HZV85" s="41"/>
      <c r="HZW85" s="41"/>
      <c r="HZX85" s="41"/>
      <c r="HZY85" s="41"/>
      <c r="HZZ85" s="41"/>
      <c r="IAA85" s="41"/>
      <c r="IAB85" s="41"/>
      <c r="IAC85" s="41"/>
      <c r="IAD85" s="41"/>
      <c r="IAE85" s="41"/>
      <c r="IAF85" s="41"/>
      <c r="IAG85" s="41"/>
      <c r="IAH85" s="41"/>
      <c r="IAI85" s="41"/>
      <c r="IAJ85" s="41"/>
      <c r="IAK85" s="41"/>
      <c r="IAL85" s="41"/>
      <c r="IAM85" s="41"/>
      <c r="IAN85" s="41"/>
      <c r="IAO85" s="41"/>
      <c r="IAP85" s="41"/>
      <c r="IAQ85" s="41"/>
      <c r="IAR85" s="41"/>
      <c r="IAS85" s="41"/>
      <c r="IAT85" s="41"/>
      <c r="IAU85" s="41"/>
      <c r="IAV85" s="41"/>
      <c r="IAW85" s="41"/>
      <c r="IAX85" s="41"/>
      <c r="IAY85" s="41"/>
      <c r="IAZ85" s="41"/>
      <c r="IBA85" s="41"/>
      <c r="IBB85" s="41"/>
      <c r="IBC85" s="41"/>
      <c r="IBD85" s="41"/>
      <c r="IBE85" s="41"/>
      <c r="IBF85" s="41"/>
      <c r="IBG85" s="41"/>
      <c r="IBH85" s="41"/>
      <c r="IBI85" s="41"/>
      <c r="IBJ85" s="41"/>
      <c r="IBK85" s="41"/>
      <c r="IBL85" s="41"/>
      <c r="IBM85" s="41"/>
      <c r="IBN85" s="41"/>
      <c r="IBO85" s="41"/>
      <c r="IBP85" s="41"/>
      <c r="IBQ85" s="41"/>
      <c r="IBR85" s="41"/>
      <c r="IBS85" s="41"/>
      <c r="IBT85" s="41"/>
      <c r="IBU85" s="41"/>
      <c r="IBV85" s="41"/>
      <c r="IBW85" s="41"/>
      <c r="IBX85" s="41"/>
      <c r="IBY85" s="41"/>
      <c r="IBZ85" s="41"/>
      <c r="ICA85" s="41"/>
      <c r="ICB85" s="41"/>
      <c r="ICC85" s="41"/>
      <c r="ICD85" s="41"/>
      <c r="ICE85" s="41"/>
      <c r="ICF85" s="41"/>
      <c r="ICG85" s="41"/>
      <c r="ICH85" s="41"/>
      <c r="ICI85" s="41"/>
      <c r="ICJ85" s="41"/>
      <c r="ICK85" s="41"/>
      <c r="ICL85" s="41"/>
      <c r="ICM85" s="41"/>
      <c r="ICN85" s="41"/>
      <c r="ICO85" s="41"/>
      <c r="ICP85" s="41"/>
      <c r="ICQ85" s="41"/>
      <c r="ICR85" s="41"/>
      <c r="ICS85" s="41"/>
      <c r="ICT85" s="41"/>
      <c r="ICU85" s="41"/>
      <c r="ICV85" s="41"/>
      <c r="ICW85" s="41"/>
      <c r="ICX85" s="41"/>
      <c r="ICY85" s="41"/>
      <c r="ICZ85" s="41"/>
      <c r="IDA85" s="41"/>
      <c r="IDB85" s="41"/>
      <c r="IDC85" s="41"/>
      <c r="IDD85" s="41"/>
      <c r="IDE85" s="41"/>
      <c r="IDF85" s="41"/>
      <c r="IDG85" s="41"/>
      <c r="IDH85" s="41"/>
      <c r="IDI85" s="41"/>
      <c r="IDJ85" s="41"/>
      <c r="IDK85" s="41"/>
      <c r="IDL85" s="41"/>
      <c r="IDM85" s="41"/>
      <c r="IDN85" s="41"/>
      <c r="IDO85" s="41"/>
      <c r="IDP85" s="41"/>
      <c r="IDQ85" s="41"/>
      <c r="IDR85" s="41"/>
      <c r="IDS85" s="41"/>
      <c r="IDT85" s="41"/>
      <c r="IDU85" s="41"/>
      <c r="IDV85" s="41"/>
      <c r="IDW85" s="41"/>
      <c r="IDX85" s="41"/>
      <c r="IDY85" s="41"/>
      <c r="IDZ85" s="41"/>
      <c r="IEA85" s="41"/>
      <c r="IEB85" s="41"/>
      <c r="IEC85" s="41"/>
      <c r="IED85" s="41"/>
      <c r="IEE85" s="41"/>
      <c r="IEF85" s="41"/>
      <c r="IEG85" s="41"/>
      <c r="IEH85" s="41"/>
      <c r="IEI85" s="41"/>
      <c r="IEJ85" s="41"/>
      <c r="IEK85" s="41"/>
      <c r="IEL85" s="41"/>
      <c r="IEM85" s="41"/>
      <c r="IEN85" s="41"/>
      <c r="IEO85" s="41"/>
      <c r="IEP85" s="41"/>
      <c r="IEQ85" s="41"/>
      <c r="IER85" s="41"/>
      <c r="IES85" s="41"/>
      <c r="IET85" s="41"/>
      <c r="IEU85" s="41"/>
      <c r="IEV85" s="41"/>
      <c r="IEW85" s="41"/>
      <c r="IEX85" s="41"/>
      <c r="IEY85" s="41"/>
      <c r="IEZ85" s="41"/>
      <c r="IFA85" s="41"/>
      <c r="IFB85" s="41"/>
      <c r="IFC85" s="41"/>
      <c r="IFD85" s="41"/>
      <c r="IFE85" s="41"/>
      <c r="IFF85" s="41"/>
      <c r="IFG85" s="41"/>
      <c r="IFH85" s="41"/>
      <c r="IFI85" s="41"/>
      <c r="IFJ85" s="41"/>
      <c r="IFK85" s="41"/>
      <c r="IFL85" s="41"/>
      <c r="IFM85" s="41"/>
      <c r="IFN85" s="41"/>
      <c r="IFO85" s="41"/>
      <c r="IFP85" s="41"/>
      <c r="IFQ85" s="41"/>
      <c r="IFR85" s="41"/>
      <c r="IFS85" s="41"/>
      <c r="IFT85" s="41"/>
      <c r="IFU85" s="41"/>
      <c r="IFV85" s="41"/>
      <c r="IFW85" s="41"/>
      <c r="IFX85" s="41"/>
      <c r="IFY85" s="41"/>
      <c r="IFZ85" s="41"/>
      <c r="IGA85" s="41"/>
      <c r="IGB85" s="41"/>
      <c r="IGC85" s="41"/>
      <c r="IGD85" s="41"/>
      <c r="IGE85" s="41"/>
      <c r="IGF85" s="41"/>
      <c r="IGG85" s="41"/>
      <c r="IGH85" s="41"/>
      <c r="IGI85" s="41"/>
      <c r="IGJ85" s="41"/>
      <c r="IGK85" s="41"/>
      <c r="IGL85" s="41"/>
      <c r="IGM85" s="41"/>
      <c r="IGN85" s="41"/>
      <c r="IGO85" s="41"/>
      <c r="IGP85" s="41"/>
      <c r="IGQ85" s="41"/>
      <c r="IGR85" s="41"/>
      <c r="IGS85" s="41"/>
      <c r="IGT85" s="41"/>
      <c r="IGU85" s="41"/>
      <c r="IGV85" s="41"/>
      <c r="IGW85" s="41"/>
      <c r="IGX85" s="41"/>
      <c r="IGY85" s="41"/>
      <c r="IGZ85" s="41"/>
      <c r="IHA85" s="41"/>
      <c r="IHB85" s="41"/>
      <c r="IHC85" s="41"/>
      <c r="IHD85" s="41"/>
      <c r="IHE85" s="41"/>
      <c r="IHF85" s="41"/>
      <c r="IHG85" s="41"/>
      <c r="IHH85" s="41"/>
      <c r="IHI85" s="41"/>
      <c r="IHJ85" s="41"/>
      <c r="IHK85" s="41"/>
      <c r="IHL85" s="41"/>
      <c r="IHM85" s="41"/>
      <c r="IHN85" s="41"/>
      <c r="IHO85" s="41"/>
      <c r="IHP85" s="41"/>
      <c r="IHQ85" s="41"/>
      <c r="IHR85" s="41"/>
      <c r="IHS85" s="41"/>
      <c r="IHT85" s="41"/>
      <c r="IHU85" s="41"/>
      <c r="IHV85" s="41"/>
      <c r="IHW85" s="41"/>
      <c r="IHX85" s="41"/>
      <c r="IHY85" s="41"/>
      <c r="IHZ85" s="41"/>
      <c r="IIA85" s="41"/>
      <c r="IIB85" s="41"/>
      <c r="IIC85" s="41"/>
      <c r="IID85" s="41"/>
      <c r="IIE85" s="41"/>
      <c r="IIF85" s="41"/>
      <c r="IIG85" s="41"/>
      <c r="IIH85" s="41"/>
      <c r="III85" s="41"/>
      <c r="IIJ85" s="41"/>
      <c r="IIK85" s="41"/>
      <c r="IIL85" s="41"/>
      <c r="IIM85" s="41"/>
      <c r="IIN85" s="41"/>
      <c r="IIO85" s="41"/>
      <c r="IIP85" s="41"/>
      <c r="IIQ85" s="41"/>
      <c r="IIR85" s="41"/>
      <c r="IIS85" s="41"/>
      <c r="IIT85" s="41"/>
      <c r="IIU85" s="41"/>
      <c r="IIV85" s="41"/>
      <c r="IIW85" s="41"/>
      <c r="IIX85" s="41"/>
      <c r="IIY85" s="41"/>
      <c r="IIZ85" s="41"/>
      <c r="IJA85" s="41"/>
      <c r="IJB85" s="41"/>
      <c r="IJC85" s="41"/>
      <c r="IJD85" s="41"/>
      <c r="IJE85" s="41"/>
      <c r="IJF85" s="41"/>
      <c r="IJG85" s="41"/>
      <c r="IJH85" s="41"/>
      <c r="IJI85" s="41"/>
      <c r="IJJ85" s="41"/>
      <c r="IJK85" s="41"/>
      <c r="IJL85" s="41"/>
      <c r="IJM85" s="41"/>
      <c r="IJN85" s="41"/>
      <c r="IJO85" s="41"/>
      <c r="IJP85" s="41"/>
      <c r="IJQ85" s="41"/>
      <c r="IJR85" s="41"/>
      <c r="IJS85" s="41"/>
      <c r="IJT85" s="41"/>
      <c r="IJU85" s="41"/>
      <c r="IJV85" s="41"/>
      <c r="IJW85" s="41"/>
      <c r="IJX85" s="41"/>
      <c r="IJY85" s="41"/>
      <c r="IJZ85" s="41"/>
      <c r="IKA85" s="41"/>
      <c r="IKB85" s="41"/>
      <c r="IKC85" s="41"/>
      <c r="IKD85" s="41"/>
      <c r="IKE85" s="41"/>
      <c r="IKF85" s="41"/>
      <c r="IKG85" s="41"/>
      <c r="IKH85" s="41"/>
      <c r="IKI85" s="41"/>
      <c r="IKJ85" s="41"/>
      <c r="IKK85" s="41"/>
      <c r="IKL85" s="41"/>
      <c r="IKM85" s="41"/>
      <c r="IKN85" s="41"/>
      <c r="IKO85" s="41"/>
      <c r="IKP85" s="41"/>
      <c r="IKQ85" s="41"/>
      <c r="IKR85" s="41"/>
      <c r="IKS85" s="41"/>
      <c r="IKT85" s="41"/>
      <c r="IKU85" s="41"/>
      <c r="IKV85" s="41"/>
      <c r="IKW85" s="41"/>
      <c r="IKX85" s="41"/>
      <c r="IKY85" s="41"/>
      <c r="IKZ85" s="41"/>
      <c r="ILA85" s="41"/>
      <c r="ILB85" s="41"/>
      <c r="ILC85" s="41"/>
      <c r="ILD85" s="41"/>
      <c r="ILE85" s="41"/>
      <c r="ILF85" s="41"/>
      <c r="ILG85" s="41"/>
      <c r="ILH85" s="41"/>
      <c r="ILI85" s="41"/>
      <c r="ILJ85" s="41"/>
      <c r="ILK85" s="41"/>
      <c r="ILL85" s="41"/>
      <c r="ILM85" s="41"/>
      <c r="ILN85" s="41"/>
      <c r="ILO85" s="41"/>
      <c r="ILP85" s="41"/>
      <c r="ILQ85" s="41"/>
      <c r="ILR85" s="41"/>
      <c r="ILS85" s="41"/>
      <c r="ILT85" s="41"/>
      <c r="ILU85" s="41"/>
      <c r="ILV85" s="41"/>
      <c r="ILW85" s="41"/>
      <c r="ILX85" s="41"/>
      <c r="ILY85" s="41"/>
      <c r="ILZ85" s="41"/>
      <c r="IMA85" s="41"/>
      <c r="IMB85" s="41"/>
      <c r="IMC85" s="41"/>
      <c r="IMD85" s="41"/>
      <c r="IME85" s="41"/>
      <c r="IMF85" s="41"/>
      <c r="IMG85" s="41"/>
      <c r="IMH85" s="41"/>
      <c r="IMI85" s="41"/>
      <c r="IMJ85" s="41"/>
      <c r="IMK85" s="41"/>
      <c r="IML85" s="41"/>
      <c r="IMM85" s="41"/>
      <c r="IMN85" s="41"/>
      <c r="IMO85" s="41"/>
      <c r="IMP85" s="41"/>
      <c r="IMQ85" s="41"/>
      <c r="IMR85" s="41"/>
      <c r="IMS85" s="41"/>
      <c r="IMT85" s="41"/>
      <c r="IMU85" s="41"/>
      <c r="IMV85" s="41"/>
      <c r="IMW85" s="41"/>
      <c r="IMX85" s="41"/>
      <c r="IMY85" s="41"/>
      <c r="IMZ85" s="41"/>
      <c r="INA85" s="41"/>
      <c r="INB85" s="41"/>
      <c r="INC85" s="41"/>
      <c r="IND85" s="41"/>
      <c r="INE85" s="41"/>
      <c r="INF85" s="41"/>
      <c r="ING85" s="41"/>
      <c r="INH85" s="41"/>
      <c r="INI85" s="41"/>
      <c r="INJ85" s="41"/>
      <c r="INK85" s="41"/>
      <c r="INL85" s="41"/>
      <c r="INM85" s="41"/>
      <c r="INN85" s="41"/>
      <c r="INO85" s="41"/>
      <c r="INP85" s="41"/>
      <c r="INQ85" s="41"/>
      <c r="INR85" s="41"/>
      <c r="INS85" s="41"/>
      <c r="INT85" s="41"/>
      <c r="INU85" s="41"/>
      <c r="INV85" s="41"/>
      <c r="INW85" s="41"/>
      <c r="INX85" s="41"/>
      <c r="INY85" s="41"/>
      <c r="INZ85" s="41"/>
      <c r="IOA85" s="41"/>
      <c r="IOB85" s="41"/>
      <c r="IOC85" s="41"/>
      <c r="IOD85" s="41"/>
      <c r="IOE85" s="41"/>
      <c r="IOF85" s="41"/>
      <c r="IOG85" s="41"/>
      <c r="IOH85" s="41"/>
      <c r="IOI85" s="41"/>
      <c r="IOJ85" s="41"/>
      <c r="IOK85" s="41"/>
      <c r="IOL85" s="41"/>
      <c r="IOM85" s="41"/>
      <c r="ION85" s="41"/>
      <c r="IOO85" s="41"/>
      <c r="IOP85" s="41"/>
      <c r="IOQ85" s="41"/>
      <c r="IOR85" s="41"/>
      <c r="IOS85" s="41"/>
      <c r="IOT85" s="41"/>
      <c r="IOU85" s="41"/>
      <c r="IOV85" s="41"/>
      <c r="IOW85" s="41"/>
      <c r="IOX85" s="41"/>
      <c r="IOY85" s="41"/>
      <c r="IOZ85" s="41"/>
      <c r="IPA85" s="41"/>
      <c r="IPB85" s="41"/>
      <c r="IPC85" s="41"/>
      <c r="IPD85" s="41"/>
      <c r="IPE85" s="41"/>
      <c r="IPF85" s="41"/>
      <c r="IPG85" s="41"/>
      <c r="IPH85" s="41"/>
      <c r="IPI85" s="41"/>
      <c r="IPJ85" s="41"/>
      <c r="IPK85" s="41"/>
      <c r="IPL85" s="41"/>
      <c r="IPM85" s="41"/>
      <c r="IPN85" s="41"/>
      <c r="IPO85" s="41"/>
      <c r="IPP85" s="41"/>
      <c r="IPQ85" s="41"/>
      <c r="IPR85" s="41"/>
      <c r="IPS85" s="41"/>
      <c r="IPT85" s="41"/>
      <c r="IPU85" s="41"/>
      <c r="IPV85" s="41"/>
      <c r="IPW85" s="41"/>
      <c r="IPX85" s="41"/>
      <c r="IPY85" s="41"/>
      <c r="IPZ85" s="41"/>
      <c r="IQA85" s="41"/>
      <c r="IQB85" s="41"/>
      <c r="IQC85" s="41"/>
      <c r="IQD85" s="41"/>
      <c r="IQE85" s="41"/>
      <c r="IQF85" s="41"/>
      <c r="IQG85" s="41"/>
      <c r="IQH85" s="41"/>
      <c r="IQI85" s="41"/>
      <c r="IQJ85" s="41"/>
      <c r="IQK85" s="41"/>
      <c r="IQL85" s="41"/>
      <c r="IQM85" s="41"/>
      <c r="IQN85" s="41"/>
      <c r="IQO85" s="41"/>
      <c r="IQP85" s="41"/>
      <c r="IQQ85" s="41"/>
      <c r="IQR85" s="41"/>
      <c r="IQS85" s="41"/>
      <c r="IQT85" s="41"/>
      <c r="IQU85" s="41"/>
      <c r="IQV85" s="41"/>
      <c r="IQW85" s="41"/>
      <c r="IQX85" s="41"/>
      <c r="IQY85" s="41"/>
      <c r="IQZ85" s="41"/>
      <c r="IRA85" s="41"/>
      <c r="IRB85" s="41"/>
      <c r="IRC85" s="41"/>
      <c r="IRD85" s="41"/>
      <c r="IRE85" s="41"/>
      <c r="IRF85" s="41"/>
      <c r="IRG85" s="41"/>
      <c r="IRH85" s="41"/>
      <c r="IRI85" s="41"/>
      <c r="IRJ85" s="41"/>
      <c r="IRK85" s="41"/>
      <c r="IRL85" s="41"/>
      <c r="IRM85" s="41"/>
      <c r="IRN85" s="41"/>
      <c r="IRO85" s="41"/>
      <c r="IRP85" s="41"/>
      <c r="IRQ85" s="41"/>
      <c r="IRR85" s="41"/>
      <c r="IRS85" s="41"/>
      <c r="IRT85" s="41"/>
      <c r="IRU85" s="41"/>
      <c r="IRV85" s="41"/>
      <c r="IRW85" s="41"/>
      <c r="IRX85" s="41"/>
      <c r="IRY85" s="41"/>
      <c r="IRZ85" s="41"/>
      <c r="ISA85" s="41"/>
      <c r="ISB85" s="41"/>
      <c r="ISC85" s="41"/>
      <c r="ISD85" s="41"/>
      <c r="ISE85" s="41"/>
      <c r="ISF85" s="41"/>
      <c r="ISG85" s="41"/>
      <c r="ISH85" s="41"/>
      <c r="ISI85" s="41"/>
      <c r="ISJ85" s="41"/>
      <c r="ISK85" s="41"/>
      <c r="ISL85" s="41"/>
      <c r="ISM85" s="41"/>
      <c r="ISN85" s="41"/>
      <c r="ISO85" s="41"/>
      <c r="ISP85" s="41"/>
      <c r="ISQ85" s="41"/>
      <c r="ISR85" s="41"/>
      <c r="ISS85" s="41"/>
      <c r="IST85" s="41"/>
      <c r="ISU85" s="41"/>
      <c r="ISV85" s="41"/>
      <c r="ISW85" s="41"/>
      <c r="ISX85" s="41"/>
      <c r="ISY85" s="41"/>
      <c r="ISZ85" s="41"/>
      <c r="ITA85" s="41"/>
      <c r="ITB85" s="41"/>
      <c r="ITC85" s="41"/>
      <c r="ITD85" s="41"/>
      <c r="ITE85" s="41"/>
      <c r="ITF85" s="41"/>
      <c r="ITG85" s="41"/>
      <c r="ITH85" s="41"/>
      <c r="ITI85" s="41"/>
      <c r="ITJ85" s="41"/>
      <c r="ITK85" s="41"/>
      <c r="ITL85" s="41"/>
      <c r="ITM85" s="41"/>
      <c r="ITN85" s="41"/>
      <c r="ITO85" s="41"/>
      <c r="ITP85" s="41"/>
      <c r="ITQ85" s="41"/>
      <c r="ITR85" s="41"/>
      <c r="ITS85" s="41"/>
      <c r="ITT85" s="41"/>
      <c r="ITU85" s="41"/>
      <c r="ITV85" s="41"/>
      <c r="ITW85" s="41"/>
      <c r="ITX85" s="41"/>
      <c r="ITY85" s="41"/>
      <c r="ITZ85" s="41"/>
      <c r="IUA85" s="41"/>
      <c r="IUB85" s="41"/>
      <c r="IUC85" s="41"/>
      <c r="IUD85" s="41"/>
      <c r="IUE85" s="41"/>
      <c r="IUF85" s="41"/>
      <c r="IUG85" s="41"/>
      <c r="IUH85" s="41"/>
      <c r="IUI85" s="41"/>
      <c r="IUJ85" s="41"/>
      <c r="IUK85" s="41"/>
      <c r="IUL85" s="41"/>
      <c r="IUM85" s="41"/>
      <c r="IUN85" s="41"/>
      <c r="IUO85" s="41"/>
      <c r="IUP85" s="41"/>
      <c r="IUQ85" s="41"/>
      <c r="IUR85" s="41"/>
      <c r="IUS85" s="41"/>
      <c r="IUT85" s="41"/>
      <c r="IUU85" s="41"/>
      <c r="IUV85" s="41"/>
      <c r="IUW85" s="41"/>
      <c r="IUX85" s="41"/>
      <c r="IUY85" s="41"/>
      <c r="IUZ85" s="41"/>
      <c r="IVA85" s="41"/>
      <c r="IVB85" s="41"/>
      <c r="IVC85" s="41"/>
      <c r="IVD85" s="41"/>
      <c r="IVE85" s="41"/>
      <c r="IVF85" s="41"/>
      <c r="IVG85" s="41"/>
      <c r="IVH85" s="41"/>
      <c r="IVI85" s="41"/>
      <c r="IVJ85" s="41"/>
      <c r="IVK85" s="41"/>
      <c r="IVL85" s="41"/>
      <c r="IVM85" s="41"/>
      <c r="IVN85" s="41"/>
      <c r="IVO85" s="41"/>
      <c r="IVP85" s="41"/>
      <c r="IVQ85" s="41"/>
      <c r="IVR85" s="41"/>
      <c r="IVS85" s="41"/>
      <c r="IVT85" s="41"/>
      <c r="IVU85" s="41"/>
      <c r="IVV85" s="41"/>
      <c r="IVW85" s="41"/>
      <c r="IVX85" s="41"/>
      <c r="IVY85" s="41"/>
      <c r="IVZ85" s="41"/>
      <c r="IWA85" s="41"/>
      <c r="IWB85" s="41"/>
      <c r="IWC85" s="41"/>
      <c r="IWD85" s="41"/>
      <c r="IWE85" s="41"/>
      <c r="IWF85" s="41"/>
      <c r="IWG85" s="41"/>
      <c r="IWH85" s="41"/>
      <c r="IWI85" s="41"/>
      <c r="IWJ85" s="41"/>
      <c r="IWK85" s="41"/>
      <c r="IWL85" s="41"/>
      <c r="IWM85" s="41"/>
      <c r="IWN85" s="41"/>
      <c r="IWO85" s="41"/>
      <c r="IWP85" s="41"/>
      <c r="IWQ85" s="41"/>
      <c r="IWR85" s="41"/>
      <c r="IWS85" s="41"/>
      <c r="IWT85" s="41"/>
      <c r="IWU85" s="41"/>
      <c r="IWV85" s="41"/>
      <c r="IWW85" s="41"/>
      <c r="IWX85" s="41"/>
      <c r="IWY85" s="41"/>
      <c r="IWZ85" s="41"/>
      <c r="IXA85" s="41"/>
      <c r="IXB85" s="41"/>
      <c r="IXC85" s="41"/>
      <c r="IXD85" s="41"/>
      <c r="IXE85" s="41"/>
      <c r="IXF85" s="41"/>
      <c r="IXG85" s="41"/>
      <c r="IXH85" s="41"/>
      <c r="IXI85" s="41"/>
      <c r="IXJ85" s="41"/>
      <c r="IXK85" s="41"/>
      <c r="IXL85" s="41"/>
      <c r="IXM85" s="41"/>
      <c r="IXN85" s="41"/>
      <c r="IXO85" s="41"/>
      <c r="IXP85" s="41"/>
      <c r="IXQ85" s="41"/>
      <c r="IXR85" s="41"/>
      <c r="IXS85" s="41"/>
      <c r="IXT85" s="41"/>
      <c r="IXU85" s="41"/>
      <c r="IXV85" s="41"/>
      <c r="IXW85" s="41"/>
      <c r="IXX85" s="41"/>
      <c r="IXY85" s="41"/>
      <c r="IXZ85" s="41"/>
      <c r="IYA85" s="41"/>
      <c r="IYB85" s="41"/>
      <c r="IYC85" s="41"/>
      <c r="IYD85" s="41"/>
      <c r="IYE85" s="41"/>
      <c r="IYF85" s="41"/>
      <c r="IYG85" s="41"/>
      <c r="IYH85" s="41"/>
      <c r="IYI85" s="41"/>
      <c r="IYJ85" s="41"/>
      <c r="IYK85" s="41"/>
      <c r="IYL85" s="41"/>
      <c r="IYM85" s="41"/>
      <c r="IYN85" s="41"/>
      <c r="IYO85" s="41"/>
      <c r="IYP85" s="41"/>
      <c r="IYQ85" s="41"/>
      <c r="IYR85" s="41"/>
      <c r="IYS85" s="41"/>
      <c r="IYT85" s="41"/>
      <c r="IYU85" s="41"/>
      <c r="IYV85" s="41"/>
      <c r="IYW85" s="41"/>
      <c r="IYX85" s="41"/>
      <c r="IYY85" s="41"/>
      <c r="IYZ85" s="41"/>
      <c r="IZA85" s="41"/>
      <c r="IZB85" s="41"/>
      <c r="IZC85" s="41"/>
      <c r="IZD85" s="41"/>
      <c r="IZE85" s="41"/>
      <c r="IZF85" s="41"/>
      <c r="IZG85" s="41"/>
      <c r="IZH85" s="41"/>
      <c r="IZI85" s="41"/>
      <c r="IZJ85" s="41"/>
      <c r="IZK85" s="41"/>
      <c r="IZL85" s="41"/>
      <c r="IZM85" s="41"/>
      <c r="IZN85" s="41"/>
      <c r="IZO85" s="41"/>
      <c r="IZP85" s="41"/>
      <c r="IZQ85" s="41"/>
      <c r="IZR85" s="41"/>
      <c r="IZS85" s="41"/>
      <c r="IZT85" s="41"/>
      <c r="IZU85" s="41"/>
      <c r="IZV85" s="41"/>
      <c r="IZW85" s="41"/>
      <c r="IZX85" s="41"/>
      <c r="IZY85" s="41"/>
      <c r="IZZ85" s="41"/>
      <c r="JAA85" s="41"/>
      <c r="JAB85" s="41"/>
      <c r="JAC85" s="41"/>
      <c r="JAD85" s="41"/>
      <c r="JAE85" s="41"/>
      <c r="JAF85" s="41"/>
      <c r="JAG85" s="41"/>
      <c r="JAH85" s="41"/>
      <c r="JAI85" s="41"/>
      <c r="JAJ85" s="41"/>
      <c r="JAK85" s="41"/>
      <c r="JAL85" s="41"/>
      <c r="JAM85" s="41"/>
      <c r="JAN85" s="41"/>
      <c r="JAO85" s="41"/>
      <c r="JAP85" s="41"/>
      <c r="JAQ85" s="41"/>
      <c r="JAR85" s="41"/>
      <c r="JAS85" s="41"/>
      <c r="JAT85" s="41"/>
      <c r="JAU85" s="41"/>
      <c r="JAV85" s="41"/>
      <c r="JAW85" s="41"/>
      <c r="JAX85" s="41"/>
      <c r="JAY85" s="41"/>
      <c r="JAZ85" s="41"/>
      <c r="JBA85" s="41"/>
      <c r="JBB85" s="41"/>
      <c r="JBC85" s="41"/>
      <c r="JBD85" s="41"/>
      <c r="JBE85" s="41"/>
      <c r="JBF85" s="41"/>
      <c r="JBG85" s="41"/>
      <c r="JBH85" s="41"/>
      <c r="JBI85" s="41"/>
      <c r="JBJ85" s="41"/>
      <c r="JBK85" s="41"/>
      <c r="JBL85" s="41"/>
      <c r="JBM85" s="41"/>
      <c r="JBN85" s="41"/>
      <c r="JBO85" s="41"/>
      <c r="JBP85" s="41"/>
      <c r="JBQ85" s="41"/>
      <c r="JBR85" s="41"/>
      <c r="JBS85" s="41"/>
      <c r="JBT85" s="41"/>
      <c r="JBU85" s="41"/>
      <c r="JBV85" s="41"/>
      <c r="JBW85" s="41"/>
      <c r="JBX85" s="41"/>
      <c r="JBY85" s="41"/>
      <c r="JBZ85" s="41"/>
      <c r="JCA85" s="41"/>
      <c r="JCB85" s="41"/>
      <c r="JCC85" s="41"/>
      <c r="JCD85" s="41"/>
      <c r="JCE85" s="41"/>
      <c r="JCF85" s="41"/>
      <c r="JCG85" s="41"/>
      <c r="JCH85" s="41"/>
      <c r="JCI85" s="41"/>
      <c r="JCJ85" s="41"/>
      <c r="JCK85" s="41"/>
      <c r="JCL85" s="41"/>
      <c r="JCM85" s="41"/>
      <c r="JCN85" s="41"/>
      <c r="JCO85" s="41"/>
      <c r="JCP85" s="41"/>
      <c r="JCQ85" s="41"/>
      <c r="JCR85" s="41"/>
      <c r="JCS85" s="41"/>
      <c r="JCT85" s="41"/>
      <c r="JCU85" s="41"/>
      <c r="JCV85" s="41"/>
      <c r="JCW85" s="41"/>
      <c r="JCX85" s="41"/>
      <c r="JCY85" s="41"/>
      <c r="JCZ85" s="41"/>
      <c r="JDA85" s="41"/>
      <c r="JDB85" s="41"/>
      <c r="JDC85" s="41"/>
      <c r="JDD85" s="41"/>
      <c r="JDE85" s="41"/>
      <c r="JDF85" s="41"/>
      <c r="JDG85" s="41"/>
      <c r="JDH85" s="41"/>
      <c r="JDI85" s="41"/>
      <c r="JDJ85" s="41"/>
      <c r="JDK85" s="41"/>
      <c r="JDL85" s="41"/>
      <c r="JDM85" s="41"/>
      <c r="JDN85" s="41"/>
      <c r="JDO85" s="41"/>
      <c r="JDP85" s="41"/>
      <c r="JDQ85" s="41"/>
      <c r="JDR85" s="41"/>
      <c r="JDS85" s="41"/>
      <c r="JDT85" s="41"/>
      <c r="JDU85" s="41"/>
      <c r="JDV85" s="41"/>
      <c r="JDW85" s="41"/>
      <c r="JDX85" s="41"/>
      <c r="JDY85" s="41"/>
      <c r="JDZ85" s="41"/>
      <c r="JEA85" s="41"/>
      <c r="JEB85" s="41"/>
      <c r="JEC85" s="41"/>
      <c r="JED85" s="41"/>
      <c r="JEE85" s="41"/>
      <c r="JEF85" s="41"/>
      <c r="JEG85" s="41"/>
      <c r="JEH85" s="41"/>
      <c r="JEI85" s="41"/>
      <c r="JEJ85" s="41"/>
      <c r="JEK85" s="41"/>
      <c r="JEL85" s="41"/>
      <c r="JEM85" s="41"/>
      <c r="JEN85" s="41"/>
      <c r="JEO85" s="41"/>
      <c r="JEP85" s="41"/>
      <c r="JEQ85" s="41"/>
      <c r="JER85" s="41"/>
      <c r="JES85" s="41"/>
      <c r="JET85" s="41"/>
      <c r="JEU85" s="41"/>
      <c r="JEV85" s="41"/>
      <c r="JEW85" s="41"/>
      <c r="JEX85" s="41"/>
      <c r="JEY85" s="41"/>
      <c r="JEZ85" s="41"/>
      <c r="JFA85" s="41"/>
      <c r="JFB85" s="41"/>
      <c r="JFC85" s="41"/>
      <c r="JFD85" s="41"/>
      <c r="JFE85" s="41"/>
      <c r="JFF85" s="41"/>
      <c r="JFG85" s="41"/>
      <c r="JFH85" s="41"/>
      <c r="JFI85" s="41"/>
      <c r="JFJ85" s="41"/>
      <c r="JFK85" s="41"/>
      <c r="JFL85" s="41"/>
      <c r="JFM85" s="41"/>
      <c r="JFN85" s="41"/>
      <c r="JFO85" s="41"/>
      <c r="JFP85" s="41"/>
      <c r="JFQ85" s="41"/>
      <c r="JFR85" s="41"/>
      <c r="JFS85" s="41"/>
      <c r="JFT85" s="41"/>
      <c r="JFU85" s="41"/>
      <c r="JFV85" s="41"/>
      <c r="JFW85" s="41"/>
      <c r="JFX85" s="41"/>
      <c r="JFY85" s="41"/>
      <c r="JFZ85" s="41"/>
      <c r="JGA85" s="41"/>
      <c r="JGB85" s="41"/>
      <c r="JGC85" s="41"/>
      <c r="JGD85" s="41"/>
      <c r="JGE85" s="41"/>
      <c r="JGF85" s="41"/>
      <c r="JGG85" s="41"/>
      <c r="JGH85" s="41"/>
      <c r="JGI85" s="41"/>
      <c r="JGJ85" s="41"/>
      <c r="JGK85" s="41"/>
      <c r="JGL85" s="41"/>
      <c r="JGM85" s="41"/>
      <c r="JGN85" s="41"/>
      <c r="JGO85" s="41"/>
      <c r="JGP85" s="41"/>
      <c r="JGQ85" s="41"/>
      <c r="JGR85" s="41"/>
      <c r="JGS85" s="41"/>
      <c r="JGT85" s="41"/>
      <c r="JGU85" s="41"/>
      <c r="JGV85" s="41"/>
      <c r="JGW85" s="41"/>
      <c r="JGX85" s="41"/>
      <c r="JGY85" s="41"/>
      <c r="JGZ85" s="41"/>
      <c r="JHA85" s="41"/>
      <c r="JHB85" s="41"/>
      <c r="JHC85" s="41"/>
      <c r="JHD85" s="41"/>
      <c r="JHE85" s="41"/>
      <c r="JHF85" s="41"/>
      <c r="JHG85" s="41"/>
      <c r="JHH85" s="41"/>
      <c r="JHI85" s="41"/>
      <c r="JHJ85" s="41"/>
      <c r="JHK85" s="41"/>
      <c r="JHL85" s="41"/>
      <c r="JHM85" s="41"/>
      <c r="JHN85" s="41"/>
      <c r="JHO85" s="41"/>
      <c r="JHP85" s="41"/>
      <c r="JHQ85" s="41"/>
      <c r="JHR85" s="41"/>
      <c r="JHS85" s="41"/>
      <c r="JHT85" s="41"/>
      <c r="JHU85" s="41"/>
      <c r="JHV85" s="41"/>
      <c r="JHW85" s="41"/>
      <c r="JHX85" s="41"/>
      <c r="JHY85" s="41"/>
      <c r="JHZ85" s="41"/>
      <c r="JIA85" s="41"/>
      <c r="JIB85" s="41"/>
      <c r="JIC85" s="41"/>
      <c r="JID85" s="41"/>
      <c r="JIE85" s="41"/>
      <c r="JIF85" s="41"/>
      <c r="JIG85" s="41"/>
      <c r="JIH85" s="41"/>
      <c r="JII85" s="41"/>
      <c r="JIJ85" s="41"/>
      <c r="JIK85" s="41"/>
      <c r="JIL85" s="41"/>
      <c r="JIM85" s="41"/>
      <c r="JIN85" s="41"/>
      <c r="JIO85" s="41"/>
      <c r="JIP85" s="41"/>
      <c r="JIQ85" s="41"/>
      <c r="JIR85" s="41"/>
      <c r="JIS85" s="41"/>
      <c r="JIT85" s="41"/>
      <c r="JIU85" s="41"/>
      <c r="JIV85" s="41"/>
      <c r="JIW85" s="41"/>
      <c r="JIX85" s="41"/>
      <c r="JIY85" s="41"/>
      <c r="JIZ85" s="41"/>
      <c r="JJA85" s="41"/>
      <c r="JJB85" s="41"/>
      <c r="JJC85" s="41"/>
      <c r="JJD85" s="41"/>
      <c r="JJE85" s="41"/>
      <c r="JJF85" s="41"/>
      <c r="JJG85" s="41"/>
      <c r="JJH85" s="41"/>
      <c r="JJI85" s="41"/>
      <c r="JJJ85" s="41"/>
      <c r="JJK85" s="41"/>
      <c r="JJL85" s="41"/>
      <c r="JJM85" s="41"/>
      <c r="JJN85" s="41"/>
      <c r="JJO85" s="41"/>
      <c r="JJP85" s="41"/>
      <c r="JJQ85" s="41"/>
      <c r="JJR85" s="41"/>
      <c r="JJS85" s="41"/>
      <c r="JJT85" s="41"/>
      <c r="JJU85" s="41"/>
      <c r="JJV85" s="41"/>
      <c r="JJW85" s="41"/>
      <c r="JJX85" s="41"/>
      <c r="JJY85" s="41"/>
      <c r="JJZ85" s="41"/>
      <c r="JKA85" s="41"/>
      <c r="JKB85" s="41"/>
      <c r="JKC85" s="41"/>
      <c r="JKD85" s="41"/>
      <c r="JKE85" s="41"/>
      <c r="JKF85" s="41"/>
      <c r="JKG85" s="41"/>
      <c r="JKH85" s="41"/>
      <c r="JKI85" s="41"/>
      <c r="JKJ85" s="41"/>
      <c r="JKK85" s="41"/>
      <c r="JKL85" s="41"/>
      <c r="JKM85" s="41"/>
      <c r="JKN85" s="41"/>
      <c r="JKO85" s="41"/>
      <c r="JKP85" s="41"/>
      <c r="JKQ85" s="41"/>
      <c r="JKR85" s="41"/>
      <c r="JKS85" s="41"/>
      <c r="JKT85" s="41"/>
      <c r="JKU85" s="41"/>
      <c r="JKV85" s="41"/>
      <c r="JKW85" s="41"/>
      <c r="JKX85" s="41"/>
      <c r="JKY85" s="41"/>
      <c r="JKZ85" s="41"/>
      <c r="JLA85" s="41"/>
      <c r="JLB85" s="41"/>
      <c r="JLC85" s="41"/>
      <c r="JLD85" s="41"/>
      <c r="JLE85" s="41"/>
      <c r="JLF85" s="41"/>
      <c r="JLG85" s="41"/>
      <c r="JLH85" s="41"/>
      <c r="JLI85" s="41"/>
      <c r="JLJ85" s="41"/>
      <c r="JLK85" s="41"/>
      <c r="JLL85" s="41"/>
      <c r="JLM85" s="41"/>
      <c r="JLN85" s="41"/>
      <c r="JLO85" s="41"/>
      <c r="JLP85" s="41"/>
      <c r="JLQ85" s="41"/>
      <c r="JLR85" s="41"/>
      <c r="JLS85" s="41"/>
      <c r="JLT85" s="41"/>
      <c r="JLU85" s="41"/>
      <c r="JLV85" s="41"/>
      <c r="JLW85" s="41"/>
      <c r="JLX85" s="41"/>
      <c r="JLY85" s="41"/>
      <c r="JLZ85" s="41"/>
      <c r="JMA85" s="41"/>
      <c r="JMB85" s="41"/>
      <c r="JMC85" s="41"/>
      <c r="JMD85" s="41"/>
      <c r="JME85" s="41"/>
      <c r="JMF85" s="41"/>
      <c r="JMG85" s="41"/>
      <c r="JMH85" s="41"/>
      <c r="JMI85" s="41"/>
      <c r="JMJ85" s="41"/>
      <c r="JMK85" s="41"/>
      <c r="JML85" s="41"/>
      <c r="JMM85" s="41"/>
      <c r="JMN85" s="41"/>
      <c r="JMO85" s="41"/>
      <c r="JMP85" s="41"/>
      <c r="JMQ85" s="41"/>
      <c r="JMR85" s="41"/>
      <c r="JMS85" s="41"/>
      <c r="JMT85" s="41"/>
      <c r="JMU85" s="41"/>
      <c r="JMV85" s="41"/>
      <c r="JMW85" s="41"/>
      <c r="JMX85" s="41"/>
      <c r="JMY85" s="41"/>
      <c r="JMZ85" s="41"/>
      <c r="JNA85" s="41"/>
      <c r="JNB85" s="41"/>
      <c r="JNC85" s="41"/>
      <c r="JND85" s="41"/>
      <c r="JNE85" s="41"/>
      <c r="JNF85" s="41"/>
      <c r="JNG85" s="41"/>
      <c r="JNH85" s="41"/>
      <c r="JNI85" s="41"/>
      <c r="JNJ85" s="41"/>
      <c r="JNK85" s="41"/>
      <c r="JNL85" s="41"/>
      <c r="JNM85" s="41"/>
      <c r="JNN85" s="41"/>
      <c r="JNO85" s="41"/>
      <c r="JNP85" s="41"/>
      <c r="JNQ85" s="41"/>
      <c r="JNR85" s="41"/>
      <c r="JNS85" s="41"/>
      <c r="JNT85" s="41"/>
      <c r="JNU85" s="41"/>
      <c r="JNV85" s="41"/>
      <c r="JNW85" s="41"/>
      <c r="JNX85" s="41"/>
      <c r="JNY85" s="41"/>
      <c r="JNZ85" s="41"/>
      <c r="JOA85" s="41"/>
      <c r="JOB85" s="41"/>
      <c r="JOC85" s="41"/>
      <c r="JOD85" s="41"/>
      <c r="JOE85" s="41"/>
      <c r="JOF85" s="41"/>
      <c r="JOG85" s="41"/>
      <c r="JOH85" s="41"/>
      <c r="JOI85" s="41"/>
      <c r="JOJ85" s="41"/>
      <c r="JOK85" s="41"/>
      <c r="JOL85" s="41"/>
      <c r="JOM85" s="41"/>
      <c r="JON85" s="41"/>
      <c r="JOO85" s="41"/>
      <c r="JOP85" s="41"/>
      <c r="JOQ85" s="41"/>
      <c r="JOR85" s="41"/>
      <c r="JOS85" s="41"/>
      <c r="JOT85" s="41"/>
      <c r="JOU85" s="41"/>
      <c r="JOV85" s="41"/>
      <c r="JOW85" s="41"/>
      <c r="JOX85" s="41"/>
      <c r="JOY85" s="41"/>
      <c r="JOZ85" s="41"/>
      <c r="JPA85" s="41"/>
      <c r="JPB85" s="41"/>
      <c r="JPC85" s="41"/>
      <c r="JPD85" s="41"/>
      <c r="JPE85" s="41"/>
      <c r="JPF85" s="41"/>
      <c r="JPG85" s="41"/>
      <c r="JPH85" s="41"/>
      <c r="JPI85" s="41"/>
      <c r="JPJ85" s="41"/>
      <c r="JPK85" s="41"/>
      <c r="JPL85" s="41"/>
      <c r="JPM85" s="41"/>
      <c r="JPN85" s="41"/>
      <c r="JPO85" s="41"/>
      <c r="JPP85" s="41"/>
      <c r="JPQ85" s="41"/>
      <c r="JPR85" s="41"/>
      <c r="JPS85" s="41"/>
      <c r="JPT85" s="41"/>
      <c r="JPU85" s="41"/>
      <c r="JPV85" s="41"/>
      <c r="JPW85" s="41"/>
      <c r="JPX85" s="41"/>
      <c r="JPY85" s="41"/>
      <c r="JPZ85" s="41"/>
      <c r="JQA85" s="41"/>
      <c r="JQB85" s="41"/>
      <c r="JQC85" s="41"/>
      <c r="JQD85" s="41"/>
      <c r="JQE85" s="41"/>
      <c r="JQF85" s="41"/>
      <c r="JQG85" s="41"/>
      <c r="JQH85" s="41"/>
      <c r="JQI85" s="41"/>
      <c r="JQJ85" s="41"/>
      <c r="JQK85" s="41"/>
      <c r="JQL85" s="41"/>
      <c r="JQM85" s="41"/>
      <c r="JQN85" s="41"/>
      <c r="JQO85" s="41"/>
      <c r="JQP85" s="41"/>
      <c r="JQQ85" s="41"/>
      <c r="JQR85" s="41"/>
      <c r="JQS85" s="41"/>
      <c r="JQT85" s="41"/>
      <c r="JQU85" s="41"/>
      <c r="JQV85" s="41"/>
      <c r="JQW85" s="41"/>
      <c r="JQX85" s="41"/>
      <c r="JQY85" s="41"/>
      <c r="JQZ85" s="41"/>
      <c r="JRA85" s="41"/>
      <c r="JRB85" s="41"/>
      <c r="JRC85" s="41"/>
      <c r="JRD85" s="41"/>
      <c r="JRE85" s="41"/>
      <c r="JRF85" s="41"/>
      <c r="JRG85" s="41"/>
      <c r="JRH85" s="41"/>
      <c r="JRI85" s="41"/>
      <c r="JRJ85" s="41"/>
      <c r="JRK85" s="41"/>
      <c r="JRL85" s="41"/>
      <c r="JRM85" s="41"/>
      <c r="JRN85" s="41"/>
      <c r="JRO85" s="41"/>
      <c r="JRP85" s="41"/>
      <c r="JRQ85" s="41"/>
      <c r="JRR85" s="41"/>
      <c r="JRS85" s="41"/>
      <c r="JRT85" s="41"/>
      <c r="JRU85" s="41"/>
      <c r="JRV85" s="41"/>
      <c r="JRW85" s="41"/>
      <c r="JRX85" s="41"/>
      <c r="JRY85" s="41"/>
      <c r="JRZ85" s="41"/>
      <c r="JSA85" s="41"/>
      <c r="JSB85" s="41"/>
      <c r="JSC85" s="41"/>
      <c r="JSD85" s="41"/>
      <c r="JSE85" s="41"/>
      <c r="JSF85" s="41"/>
      <c r="JSG85" s="41"/>
      <c r="JSH85" s="41"/>
      <c r="JSI85" s="41"/>
      <c r="JSJ85" s="41"/>
      <c r="JSK85" s="41"/>
      <c r="JSL85" s="41"/>
      <c r="JSM85" s="41"/>
      <c r="JSN85" s="41"/>
      <c r="JSO85" s="41"/>
      <c r="JSP85" s="41"/>
      <c r="JSQ85" s="41"/>
      <c r="JSR85" s="41"/>
      <c r="JSS85" s="41"/>
      <c r="JST85" s="41"/>
      <c r="JSU85" s="41"/>
      <c r="JSV85" s="41"/>
      <c r="JSW85" s="41"/>
      <c r="JSX85" s="41"/>
      <c r="JSY85" s="41"/>
      <c r="JSZ85" s="41"/>
      <c r="JTA85" s="41"/>
      <c r="JTB85" s="41"/>
      <c r="JTC85" s="41"/>
      <c r="JTD85" s="41"/>
      <c r="JTE85" s="41"/>
      <c r="JTF85" s="41"/>
      <c r="JTG85" s="41"/>
      <c r="JTH85" s="41"/>
      <c r="JTI85" s="41"/>
      <c r="JTJ85" s="41"/>
      <c r="JTK85" s="41"/>
      <c r="JTL85" s="41"/>
      <c r="JTM85" s="41"/>
      <c r="JTN85" s="41"/>
      <c r="JTO85" s="41"/>
      <c r="JTP85" s="41"/>
      <c r="JTQ85" s="41"/>
      <c r="JTR85" s="41"/>
      <c r="JTS85" s="41"/>
      <c r="JTT85" s="41"/>
      <c r="JTU85" s="41"/>
      <c r="JTV85" s="41"/>
      <c r="JTW85" s="41"/>
      <c r="JTX85" s="41"/>
      <c r="JTY85" s="41"/>
      <c r="JTZ85" s="41"/>
      <c r="JUA85" s="41"/>
      <c r="JUB85" s="41"/>
      <c r="JUC85" s="41"/>
      <c r="JUD85" s="41"/>
      <c r="JUE85" s="41"/>
      <c r="JUF85" s="41"/>
      <c r="JUG85" s="41"/>
      <c r="JUH85" s="41"/>
      <c r="JUI85" s="41"/>
      <c r="JUJ85" s="41"/>
      <c r="JUK85" s="41"/>
      <c r="JUL85" s="41"/>
      <c r="JUM85" s="41"/>
      <c r="JUN85" s="41"/>
      <c r="JUO85" s="41"/>
      <c r="JUP85" s="41"/>
      <c r="JUQ85" s="41"/>
      <c r="JUR85" s="41"/>
      <c r="JUS85" s="41"/>
      <c r="JUT85" s="41"/>
      <c r="JUU85" s="41"/>
      <c r="JUV85" s="41"/>
      <c r="JUW85" s="41"/>
      <c r="JUX85" s="41"/>
      <c r="JUY85" s="41"/>
      <c r="JUZ85" s="41"/>
      <c r="JVA85" s="41"/>
      <c r="JVB85" s="41"/>
      <c r="JVC85" s="41"/>
      <c r="JVD85" s="41"/>
      <c r="JVE85" s="41"/>
      <c r="JVF85" s="41"/>
      <c r="JVG85" s="41"/>
      <c r="JVH85" s="41"/>
      <c r="JVI85" s="41"/>
      <c r="JVJ85" s="41"/>
      <c r="JVK85" s="41"/>
      <c r="JVL85" s="41"/>
      <c r="JVM85" s="41"/>
      <c r="JVN85" s="41"/>
      <c r="JVO85" s="41"/>
      <c r="JVP85" s="41"/>
      <c r="JVQ85" s="41"/>
      <c r="JVR85" s="41"/>
      <c r="JVS85" s="41"/>
      <c r="JVT85" s="41"/>
      <c r="JVU85" s="41"/>
      <c r="JVV85" s="41"/>
      <c r="JVW85" s="41"/>
      <c r="JVX85" s="41"/>
      <c r="JVY85" s="41"/>
      <c r="JVZ85" s="41"/>
      <c r="JWA85" s="41"/>
      <c r="JWB85" s="41"/>
      <c r="JWC85" s="41"/>
      <c r="JWD85" s="41"/>
      <c r="JWE85" s="41"/>
      <c r="JWF85" s="41"/>
      <c r="JWG85" s="41"/>
      <c r="JWH85" s="41"/>
      <c r="JWI85" s="41"/>
      <c r="JWJ85" s="41"/>
      <c r="JWK85" s="41"/>
      <c r="JWL85" s="41"/>
      <c r="JWM85" s="41"/>
      <c r="JWN85" s="41"/>
      <c r="JWO85" s="41"/>
      <c r="JWP85" s="41"/>
      <c r="JWQ85" s="41"/>
      <c r="JWR85" s="41"/>
      <c r="JWS85" s="41"/>
      <c r="JWT85" s="41"/>
      <c r="JWU85" s="41"/>
      <c r="JWV85" s="41"/>
      <c r="JWW85" s="41"/>
      <c r="JWX85" s="41"/>
      <c r="JWY85" s="41"/>
      <c r="JWZ85" s="41"/>
      <c r="JXA85" s="41"/>
      <c r="JXB85" s="41"/>
      <c r="JXC85" s="41"/>
      <c r="JXD85" s="41"/>
      <c r="JXE85" s="41"/>
      <c r="JXF85" s="41"/>
      <c r="JXG85" s="41"/>
      <c r="JXH85" s="41"/>
      <c r="JXI85" s="41"/>
      <c r="JXJ85" s="41"/>
      <c r="JXK85" s="41"/>
      <c r="JXL85" s="41"/>
      <c r="JXM85" s="41"/>
      <c r="JXN85" s="41"/>
      <c r="JXO85" s="41"/>
      <c r="JXP85" s="41"/>
      <c r="JXQ85" s="41"/>
      <c r="JXR85" s="41"/>
      <c r="JXS85" s="41"/>
      <c r="JXT85" s="41"/>
      <c r="JXU85" s="41"/>
      <c r="JXV85" s="41"/>
      <c r="JXW85" s="41"/>
      <c r="JXX85" s="41"/>
      <c r="JXY85" s="41"/>
      <c r="JXZ85" s="41"/>
      <c r="JYA85" s="41"/>
      <c r="JYB85" s="41"/>
      <c r="JYC85" s="41"/>
      <c r="JYD85" s="41"/>
      <c r="JYE85" s="41"/>
      <c r="JYF85" s="41"/>
      <c r="JYG85" s="41"/>
      <c r="JYH85" s="41"/>
      <c r="JYI85" s="41"/>
      <c r="JYJ85" s="41"/>
      <c r="JYK85" s="41"/>
      <c r="JYL85" s="41"/>
      <c r="JYM85" s="41"/>
      <c r="JYN85" s="41"/>
      <c r="JYO85" s="41"/>
      <c r="JYP85" s="41"/>
      <c r="JYQ85" s="41"/>
      <c r="JYR85" s="41"/>
      <c r="JYS85" s="41"/>
      <c r="JYT85" s="41"/>
      <c r="JYU85" s="41"/>
      <c r="JYV85" s="41"/>
      <c r="JYW85" s="41"/>
      <c r="JYX85" s="41"/>
      <c r="JYY85" s="41"/>
      <c r="JYZ85" s="41"/>
      <c r="JZA85" s="41"/>
      <c r="JZB85" s="41"/>
      <c r="JZC85" s="41"/>
      <c r="JZD85" s="41"/>
      <c r="JZE85" s="41"/>
      <c r="JZF85" s="41"/>
      <c r="JZG85" s="41"/>
      <c r="JZH85" s="41"/>
      <c r="JZI85" s="41"/>
      <c r="JZJ85" s="41"/>
      <c r="JZK85" s="41"/>
      <c r="JZL85" s="41"/>
      <c r="JZM85" s="41"/>
      <c r="JZN85" s="41"/>
      <c r="JZO85" s="41"/>
      <c r="JZP85" s="41"/>
      <c r="JZQ85" s="41"/>
      <c r="JZR85" s="41"/>
      <c r="JZS85" s="41"/>
      <c r="JZT85" s="41"/>
      <c r="JZU85" s="41"/>
      <c r="JZV85" s="41"/>
      <c r="JZW85" s="41"/>
      <c r="JZX85" s="41"/>
      <c r="JZY85" s="41"/>
      <c r="JZZ85" s="41"/>
      <c r="KAA85" s="41"/>
      <c r="KAB85" s="41"/>
      <c r="KAC85" s="41"/>
      <c r="KAD85" s="41"/>
      <c r="KAE85" s="41"/>
      <c r="KAF85" s="41"/>
      <c r="KAG85" s="41"/>
      <c r="KAH85" s="41"/>
      <c r="KAI85" s="41"/>
      <c r="KAJ85" s="41"/>
      <c r="KAK85" s="41"/>
      <c r="KAL85" s="41"/>
      <c r="KAM85" s="41"/>
      <c r="KAN85" s="41"/>
      <c r="KAO85" s="41"/>
      <c r="KAP85" s="41"/>
      <c r="KAQ85" s="41"/>
      <c r="KAR85" s="41"/>
      <c r="KAS85" s="41"/>
      <c r="KAT85" s="41"/>
      <c r="KAU85" s="41"/>
      <c r="KAV85" s="41"/>
      <c r="KAW85" s="41"/>
      <c r="KAX85" s="41"/>
      <c r="KAY85" s="41"/>
      <c r="KAZ85" s="41"/>
      <c r="KBA85" s="41"/>
      <c r="KBB85" s="41"/>
      <c r="KBC85" s="41"/>
      <c r="KBD85" s="41"/>
      <c r="KBE85" s="41"/>
      <c r="KBF85" s="41"/>
      <c r="KBG85" s="41"/>
      <c r="KBH85" s="41"/>
      <c r="KBI85" s="41"/>
      <c r="KBJ85" s="41"/>
      <c r="KBK85" s="41"/>
      <c r="KBL85" s="41"/>
      <c r="KBM85" s="41"/>
      <c r="KBN85" s="41"/>
      <c r="KBO85" s="41"/>
      <c r="KBP85" s="41"/>
      <c r="KBQ85" s="41"/>
      <c r="KBR85" s="41"/>
      <c r="KBS85" s="41"/>
      <c r="KBT85" s="41"/>
      <c r="KBU85" s="41"/>
      <c r="KBV85" s="41"/>
      <c r="KBW85" s="41"/>
      <c r="KBX85" s="41"/>
      <c r="KBY85" s="41"/>
      <c r="KBZ85" s="41"/>
      <c r="KCA85" s="41"/>
      <c r="KCB85" s="41"/>
      <c r="KCC85" s="41"/>
      <c r="KCD85" s="41"/>
      <c r="KCE85" s="41"/>
      <c r="KCF85" s="41"/>
      <c r="KCG85" s="41"/>
      <c r="KCH85" s="41"/>
      <c r="KCI85" s="41"/>
      <c r="KCJ85" s="41"/>
      <c r="KCK85" s="41"/>
      <c r="KCL85" s="41"/>
      <c r="KCM85" s="41"/>
      <c r="KCN85" s="41"/>
      <c r="KCO85" s="41"/>
      <c r="KCP85" s="41"/>
      <c r="KCQ85" s="41"/>
      <c r="KCR85" s="41"/>
      <c r="KCS85" s="41"/>
      <c r="KCT85" s="41"/>
      <c r="KCU85" s="41"/>
      <c r="KCV85" s="41"/>
      <c r="KCW85" s="41"/>
      <c r="KCX85" s="41"/>
      <c r="KCY85" s="41"/>
      <c r="KCZ85" s="41"/>
      <c r="KDA85" s="41"/>
      <c r="KDB85" s="41"/>
      <c r="KDC85" s="41"/>
      <c r="KDD85" s="41"/>
      <c r="KDE85" s="41"/>
      <c r="KDF85" s="41"/>
      <c r="KDG85" s="41"/>
      <c r="KDH85" s="41"/>
      <c r="KDI85" s="41"/>
      <c r="KDJ85" s="41"/>
      <c r="KDK85" s="41"/>
      <c r="KDL85" s="41"/>
      <c r="KDM85" s="41"/>
      <c r="KDN85" s="41"/>
      <c r="KDO85" s="41"/>
      <c r="KDP85" s="41"/>
      <c r="KDQ85" s="41"/>
      <c r="KDR85" s="41"/>
      <c r="KDS85" s="41"/>
      <c r="KDT85" s="41"/>
      <c r="KDU85" s="41"/>
      <c r="KDV85" s="41"/>
      <c r="KDW85" s="41"/>
      <c r="KDX85" s="41"/>
      <c r="KDY85" s="41"/>
      <c r="KDZ85" s="41"/>
      <c r="KEA85" s="41"/>
      <c r="KEB85" s="41"/>
      <c r="KEC85" s="41"/>
      <c r="KED85" s="41"/>
      <c r="KEE85" s="41"/>
      <c r="KEF85" s="41"/>
      <c r="KEG85" s="41"/>
      <c r="KEH85" s="41"/>
      <c r="KEI85" s="41"/>
      <c r="KEJ85" s="41"/>
      <c r="KEK85" s="41"/>
      <c r="KEL85" s="41"/>
      <c r="KEM85" s="41"/>
      <c r="KEN85" s="41"/>
      <c r="KEO85" s="41"/>
      <c r="KEP85" s="41"/>
      <c r="KEQ85" s="41"/>
      <c r="KER85" s="41"/>
      <c r="KES85" s="41"/>
      <c r="KET85" s="41"/>
      <c r="KEU85" s="41"/>
      <c r="KEV85" s="41"/>
      <c r="KEW85" s="41"/>
      <c r="KEX85" s="41"/>
      <c r="KEY85" s="41"/>
      <c r="KEZ85" s="41"/>
      <c r="KFA85" s="41"/>
      <c r="KFB85" s="41"/>
      <c r="KFC85" s="41"/>
      <c r="KFD85" s="41"/>
      <c r="KFE85" s="41"/>
      <c r="KFF85" s="41"/>
      <c r="KFG85" s="41"/>
      <c r="KFH85" s="41"/>
      <c r="KFI85" s="41"/>
      <c r="KFJ85" s="41"/>
      <c r="KFK85" s="41"/>
      <c r="KFL85" s="41"/>
      <c r="KFM85" s="41"/>
      <c r="KFN85" s="41"/>
      <c r="KFO85" s="41"/>
      <c r="KFP85" s="41"/>
      <c r="KFQ85" s="41"/>
      <c r="KFR85" s="41"/>
      <c r="KFS85" s="41"/>
      <c r="KFT85" s="41"/>
      <c r="KFU85" s="41"/>
      <c r="KFV85" s="41"/>
      <c r="KFW85" s="41"/>
      <c r="KFX85" s="41"/>
      <c r="KFY85" s="41"/>
      <c r="KFZ85" s="41"/>
      <c r="KGA85" s="41"/>
      <c r="KGB85" s="41"/>
      <c r="KGC85" s="41"/>
      <c r="KGD85" s="41"/>
      <c r="KGE85" s="41"/>
      <c r="KGF85" s="41"/>
      <c r="KGG85" s="41"/>
      <c r="KGH85" s="41"/>
      <c r="KGI85" s="41"/>
      <c r="KGJ85" s="41"/>
      <c r="KGK85" s="41"/>
      <c r="KGL85" s="41"/>
      <c r="KGM85" s="41"/>
      <c r="KGN85" s="41"/>
      <c r="KGO85" s="41"/>
      <c r="KGP85" s="41"/>
      <c r="KGQ85" s="41"/>
      <c r="KGR85" s="41"/>
      <c r="KGS85" s="41"/>
      <c r="KGT85" s="41"/>
      <c r="KGU85" s="41"/>
      <c r="KGV85" s="41"/>
      <c r="KGW85" s="41"/>
      <c r="KGX85" s="41"/>
      <c r="KGY85" s="41"/>
      <c r="KGZ85" s="41"/>
      <c r="KHA85" s="41"/>
      <c r="KHB85" s="41"/>
      <c r="KHC85" s="41"/>
      <c r="KHD85" s="41"/>
      <c r="KHE85" s="41"/>
      <c r="KHF85" s="41"/>
      <c r="KHG85" s="41"/>
      <c r="KHH85" s="41"/>
      <c r="KHI85" s="41"/>
      <c r="KHJ85" s="41"/>
      <c r="KHK85" s="41"/>
      <c r="KHL85" s="41"/>
      <c r="KHM85" s="41"/>
      <c r="KHN85" s="41"/>
      <c r="KHO85" s="41"/>
      <c r="KHP85" s="41"/>
      <c r="KHQ85" s="41"/>
      <c r="KHR85" s="41"/>
      <c r="KHS85" s="41"/>
      <c r="KHT85" s="41"/>
      <c r="KHU85" s="41"/>
      <c r="KHV85" s="41"/>
      <c r="KHW85" s="41"/>
      <c r="KHX85" s="41"/>
      <c r="KHY85" s="41"/>
      <c r="KHZ85" s="41"/>
      <c r="KIA85" s="41"/>
      <c r="KIB85" s="41"/>
      <c r="KIC85" s="41"/>
      <c r="KID85" s="41"/>
      <c r="KIE85" s="41"/>
      <c r="KIF85" s="41"/>
      <c r="KIG85" s="41"/>
      <c r="KIH85" s="41"/>
      <c r="KII85" s="41"/>
      <c r="KIJ85" s="41"/>
      <c r="KIK85" s="41"/>
      <c r="KIL85" s="41"/>
      <c r="KIM85" s="41"/>
      <c r="KIN85" s="41"/>
      <c r="KIO85" s="41"/>
      <c r="KIP85" s="41"/>
      <c r="KIQ85" s="41"/>
      <c r="KIR85" s="41"/>
      <c r="KIS85" s="41"/>
      <c r="KIT85" s="41"/>
      <c r="KIU85" s="41"/>
      <c r="KIV85" s="41"/>
      <c r="KIW85" s="41"/>
      <c r="KIX85" s="41"/>
      <c r="KIY85" s="41"/>
      <c r="KIZ85" s="41"/>
      <c r="KJA85" s="41"/>
      <c r="KJB85" s="41"/>
      <c r="KJC85" s="41"/>
      <c r="KJD85" s="41"/>
      <c r="KJE85" s="41"/>
      <c r="KJF85" s="41"/>
      <c r="KJG85" s="41"/>
      <c r="KJH85" s="41"/>
      <c r="KJI85" s="41"/>
      <c r="KJJ85" s="41"/>
      <c r="KJK85" s="41"/>
      <c r="KJL85" s="41"/>
      <c r="KJM85" s="41"/>
      <c r="KJN85" s="41"/>
      <c r="KJO85" s="41"/>
      <c r="KJP85" s="41"/>
      <c r="KJQ85" s="41"/>
      <c r="KJR85" s="41"/>
      <c r="KJS85" s="41"/>
      <c r="KJT85" s="41"/>
      <c r="KJU85" s="41"/>
      <c r="KJV85" s="41"/>
      <c r="KJW85" s="41"/>
      <c r="KJX85" s="41"/>
      <c r="KJY85" s="41"/>
      <c r="KJZ85" s="41"/>
      <c r="KKA85" s="41"/>
      <c r="KKB85" s="41"/>
      <c r="KKC85" s="41"/>
      <c r="KKD85" s="41"/>
      <c r="KKE85" s="41"/>
      <c r="KKF85" s="41"/>
      <c r="KKG85" s="41"/>
      <c r="KKH85" s="41"/>
      <c r="KKI85" s="41"/>
      <c r="KKJ85" s="41"/>
      <c r="KKK85" s="41"/>
      <c r="KKL85" s="41"/>
      <c r="KKM85" s="41"/>
      <c r="KKN85" s="41"/>
      <c r="KKO85" s="41"/>
      <c r="KKP85" s="41"/>
      <c r="KKQ85" s="41"/>
      <c r="KKR85" s="41"/>
      <c r="KKS85" s="41"/>
      <c r="KKT85" s="41"/>
      <c r="KKU85" s="41"/>
      <c r="KKV85" s="41"/>
      <c r="KKW85" s="41"/>
      <c r="KKX85" s="41"/>
      <c r="KKY85" s="41"/>
      <c r="KKZ85" s="41"/>
      <c r="KLA85" s="41"/>
      <c r="KLB85" s="41"/>
      <c r="KLC85" s="41"/>
      <c r="KLD85" s="41"/>
      <c r="KLE85" s="41"/>
      <c r="KLF85" s="41"/>
      <c r="KLG85" s="41"/>
      <c r="KLH85" s="41"/>
      <c r="KLI85" s="41"/>
      <c r="KLJ85" s="41"/>
      <c r="KLK85" s="41"/>
      <c r="KLL85" s="41"/>
      <c r="KLM85" s="41"/>
      <c r="KLN85" s="41"/>
      <c r="KLO85" s="41"/>
      <c r="KLP85" s="41"/>
      <c r="KLQ85" s="41"/>
      <c r="KLR85" s="41"/>
      <c r="KLS85" s="41"/>
      <c r="KLT85" s="41"/>
      <c r="KLU85" s="41"/>
      <c r="KLV85" s="41"/>
      <c r="KLW85" s="41"/>
      <c r="KLX85" s="41"/>
      <c r="KLY85" s="41"/>
      <c r="KLZ85" s="41"/>
      <c r="KMA85" s="41"/>
      <c r="KMB85" s="41"/>
      <c r="KMC85" s="41"/>
      <c r="KMD85" s="41"/>
      <c r="KME85" s="41"/>
      <c r="KMF85" s="41"/>
      <c r="KMG85" s="41"/>
      <c r="KMH85" s="41"/>
      <c r="KMI85" s="41"/>
      <c r="KMJ85" s="41"/>
      <c r="KMK85" s="41"/>
      <c r="KML85" s="41"/>
      <c r="KMM85" s="41"/>
      <c r="KMN85" s="41"/>
      <c r="KMO85" s="41"/>
      <c r="KMP85" s="41"/>
      <c r="KMQ85" s="41"/>
      <c r="KMR85" s="41"/>
      <c r="KMS85" s="41"/>
      <c r="KMT85" s="41"/>
      <c r="KMU85" s="41"/>
      <c r="KMV85" s="41"/>
      <c r="KMW85" s="41"/>
      <c r="KMX85" s="41"/>
      <c r="KMY85" s="41"/>
      <c r="KMZ85" s="41"/>
      <c r="KNA85" s="41"/>
      <c r="KNB85" s="41"/>
      <c r="KNC85" s="41"/>
      <c r="KND85" s="41"/>
      <c r="KNE85" s="41"/>
      <c r="KNF85" s="41"/>
      <c r="KNG85" s="41"/>
      <c r="KNH85" s="41"/>
      <c r="KNI85" s="41"/>
      <c r="KNJ85" s="41"/>
      <c r="KNK85" s="41"/>
      <c r="KNL85" s="41"/>
      <c r="KNM85" s="41"/>
      <c r="KNN85" s="41"/>
      <c r="KNO85" s="41"/>
      <c r="KNP85" s="41"/>
      <c r="KNQ85" s="41"/>
      <c r="KNR85" s="41"/>
      <c r="KNS85" s="41"/>
      <c r="KNT85" s="41"/>
      <c r="KNU85" s="41"/>
      <c r="KNV85" s="41"/>
      <c r="KNW85" s="41"/>
      <c r="KNX85" s="41"/>
      <c r="KNY85" s="41"/>
      <c r="KNZ85" s="41"/>
      <c r="KOA85" s="41"/>
      <c r="KOB85" s="41"/>
      <c r="KOC85" s="41"/>
      <c r="KOD85" s="41"/>
      <c r="KOE85" s="41"/>
      <c r="KOF85" s="41"/>
      <c r="KOG85" s="41"/>
      <c r="KOH85" s="41"/>
      <c r="KOI85" s="41"/>
      <c r="KOJ85" s="41"/>
      <c r="KOK85" s="41"/>
      <c r="KOL85" s="41"/>
      <c r="KOM85" s="41"/>
      <c r="KON85" s="41"/>
      <c r="KOO85" s="41"/>
      <c r="KOP85" s="41"/>
      <c r="KOQ85" s="41"/>
      <c r="KOR85" s="41"/>
      <c r="KOS85" s="41"/>
      <c r="KOT85" s="41"/>
      <c r="KOU85" s="41"/>
      <c r="KOV85" s="41"/>
      <c r="KOW85" s="41"/>
      <c r="KOX85" s="41"/>
      <c r="KOY85" s="41"/>
      <c r="KOZ85" s="41"/>
      <c r="KPA85" s="41"/>
      <c r="KPB85" s="41"/>
      <c r="KPC85" s="41"/>
      <c r="KPD85" s="41"/>
      <c r="KPE85" s="41"/>
      <c r="KPF85" s="41"/>
      <c r="KPG85" s="41"/>
      <c r="KPH85" s="41"/>
      <c r="KPI85" s="41"/>
      <c r="KPJ85" s="41"/>
      <c r="KPK85" s="41"/>
      <c r="KPL85" s="41"/>
      <c r="KPM85" s="41"/>
      <c r="KPN85" s="41"/>
      <c r="KPO85" s="41"/>
      <c r="KPP85" s="41"/>
      <c r="KPQ85" s="41"/>
      <c r="KPR85" s="41"/>
      <c r="KPS85" s="41"/>
      <c r="KPT85" s="41"/>
      <c r="KPU85" s="41"/>
      <c r="KPV85" s="41"/>
      <c r="KPW85" s="41"/>
      <c r="KPX85" s="41"/>
      <c r="KPY85" s="41"/>
      <c r="KPZ85" s="41"/>
      <c r="KQA85" s="41"/>
      <c r="KQB85" s="41"/>
      <c r="KQC85" s="41"/>
      <c r="KQD85" s="41"/>
      <c r="KQE85" s="41"/>
      <c r="KQF85" s="41"/>
      <c r="KQG85" s="41"/>
      <c r="KQH85" s="41"/>
      <c r="KQI85" s="41"/>
      <c r="KQJ85" s="41"/>
      <c r="KQK85" s="41"/>
      <c r="KQL85" s="41"/>
      <c r="KQM85" s="41"/>
      <c r="KQN85" s="41"/>
      <c r="KQO85" s="41"/>
      <c r="KQP85" s="41"/>
      <c r="KQQ85" s="41"/>
      <c r="KQR85" s="41"/>
      <c r="KQS85" s="41"/>
      <c r="KQT85" s="41"/>
      <c r="KQU85" s="41"/>
      <c r="KQV85" s="41"/>
      <c r="KQW85" s="41"/>
      <c r="KQX85" s="41"/>
      <c r="KQY85" s="41"/>
      <c r="KQZ85" s="41"/>
      <c r="KRA85" s="41"/>
      <c r="KRB85" s="41"/>
      <c r="KRC85" s="41"/>
      <c r="KRD85" s="41"/>
      <c r="KRE85" s="41"/>
      <c r="KRF85" s="41"/>
      <c r="KRG85" s="41"/>
      <c r="KRH85" s="41"/>
      <c r="KRI85" s="41"/>
      <c r="KRJ85" s="41"/>
      <c r="KRK85" s="41"/>
      <c r="KRL85" s="41"/>
      <c r="KRM85" s="41"/>
      <c r="KRN85" s="41"/>
      <c r="KRO85" s="41"/>
      <c r="KRP85" s="41"/>
      <c r="KRQ85" s="41"/>
      <c r="KRR85" s="41"/>
      <c r="KRS85" s="41"/>
      <c r="KRT85" s="41"/>
      <c r="KRU85" s="41"/>
      <c r="KRV85" s="41"/>
      <c r="KRW85" s="41"/>
      <c r="KRX85" s="41"/>
      <c r="KRY85" s="41"/>
      <c r="KRZ85" s="41"/>
      <c r="KSA85" s="41"/>
      <c r="KSB85" s="41"/>
      <c r="KSC85" s="41"/>
      <c r="KSD85" s="41"/>
      <c r="KSE85" s="41"/>
      <c r="KSF85" s="41"/>
      <c r="KSG85" s="41"/>
      <c r="KSH85" s="41"/>
      <c r="KSI85" s="41"/>
      <c r="KSJ85" s="41"/>
      <c r="KSK85" s="41"/>
      <c r="KSL85" s="41"/>
      <c r="KSM85" s="41"/>
      <c r="KSN85" s="41"/>
      <c r="KSO85" s="41"/>
      <c r="KSP85" s="41"/>
      <c r="KSQ85" s="41"/>
      <c r="KSR85" s="41"/>
      <c r="KSS85" s="41"/>
      <c r="KST85" s="41"/>
      <c r="KSU85" s="41"/>
      <c r="KSV85" s="41"/>
      <c r="KSW85" s="41"/>
      <c r="KSX85" s="41"/>
      <c r="KSY85" s="41"/>
      <c r="KSZ85" s="41"/>
      <c r="KTA85" s="41"/>
      <c r="KTB85" s="41"/>
      <c r="KTC85" s="41"/>
      <c r="KTD85" s="41"/>
      <c r="KTE85" s="41"/>
      <c r="KTF85" s="41"/>
      <c r="KTG85" s="41"/>
      <c r="KTH85" s="41"/>
      <c r="KTI85" s="41"/>
      <c r="KTJ85" s="41"/>
      <c r="KTK85" s="41"/>
      <c r="KTL85" s="41"/>
      <c r="KTM85" s="41"/>
      <c r="KTN85" s="41"/>
      <c r="KTO85" s="41"/>
      <c r="KTP85" s="41"/>
      <c r="KTQ85" s="41"/>
      <c r="KTR85" s="41"/>
      <c r="KTS85" s="41"/>
      <c r="KTT85" s="41"/>
      <c r="KTU85" s="41"/>
      <c r="KTV85" s="41"/>
      <c r="KTW85" s="41"/>
      <c r="KTX85" s="41"/>
      <c r="KTY85" s="41"/>
      <c r="KTZ85" s="41"/>
      <c r="KUA85" s="41"/>
      <c r="KUB85" s="41"/>
      <c r="KUC85" s="41"/>
      <c r="KUD85" s="41"/>
      <c r="KUE85" s="41"/>
      <c r="KUF85" s="41"/>
      <c r="KUG85" s="41"/>
      <c r="KUH85" s="41"/>
      <c r="KUI85" s="41"/>
      <c r="KUJ85" s="41"/>
      <c r="KUK85" s="41"/>
      <c r="KUL85" s="41"/>
      <c r="KUM85" s="41"/>
      <c r="KUN85" s="41"/>
      <c r="KUO85" s="41"/>
      <c r="KUP85" s="41"/>
      <c r="KUQ85" s="41"/>
      <c r="KUR85" s="41"/>
      <c r="KUS85" s="41"/>
      <c r="KUT85" s="41"/>
      <c r="KUU85" s="41"/>
      <c r="KUV85" s="41"/>
      <c r="KUW85" s="41"/>
      <c r="KUX85" s="41"/>
      <c r="KUY85" s="41"/>
      <c r="KUZ85" s="41"/>
      <c r="KVA85" s="41"/>
      <c r="KVB85" s="41"/>
      <c r="KVC85" s="41"/>
      <c r="KVD85" s="41"/>
      <c r="KVE85" s="41"/>
      <c r="KVF85" s="41"/>
      <c r="KVG85" s="41"/>
      <c r="KVH85" s="41"/>
      <c r="KVI85" s="41"/>
      <c r="KVJ85" s="41"/>
      <c r="KVK85" s="41"/>
      <c r="KVL85" s="41"/>
      <c r="KVM85" s="41"/>
      <c r="KVN85" s="41"/>
      <c r="KVO85" s="41"/>
      <c r="KVP85" s="41"/>
      <c r="KVQ85" s="41"/>
      <c r="KVR85" s="41"/>
      <c r="KVS85" s="41"/>
      <c r="KVT85" s="41"/>
      <c r="KVU85" s="41"/>
      <c r="KVV85" s="41"/>
      <c r="KVW85" s="41"/>
      <c r="KVX85" s="41"/>
      <c r="KVY85" s="41"/>
      <c r="KVZ85" s="41"/>
      <c r="KWA85" s="41"/>
      <c r="KWB85" s="41"/>
      <c r="KWC85" s="41"/>
      <c r="KWD85" s="41"/>
      <c r="KWE85" s="41"/>
      <c r="KWF85" s="41"/>
      <c r="KWG85" s="41"/>
      <c r="KWH85" s="41"/>
      <c r="KWI85" s="41"/>
      <c r="KWJ85" s="41"/>
      <c r="KWK85" s="41"/>
      <c r="KWL85" s="41"/>
      <c r="KWM85" s="41"/>
      <c r="KWN85" s="41"/>
      <c r="KWO85" s="41"/>
      <c r="KWP85" s="41"/>
      <c r="KWQ85" s="41"/>
      <c r="KWR85" s="41"/>
      <c r="KWS85" s="41"/>
      <c r="KWT85" s="41"/>
      <c r="KWU85" s="41"/>
      <c r="KWV85" s="41"/>
      <c r="KWW85" s="41"/>
      <c r="KWX85" s="41"/>
      <c r="KWY85" s="41"/>
      <c r="KWZ85" s="41"/>
      <c r="KXA85" s="41"/>
      <c r="KXB85" s="41"/>
      <c r="KXC85" s="41"/>
      <c r="KXD85" s="41"/>
      <c r="KXE85" s="41"/>
      <c r="KXF85" s="41"/>
      <c r="KXG85" s="41"/>
      <c r="KXH85" s="41"/>
      <c r="KXI85" s="41"/>
      <c r="KXJ85" s="41"/>
      <c r="KXK85" s="41"/>
      <c r="KXL85" s="41"/>
      <c r="KXM85" s="41"/>
      <c r="KXN85" s="41"/>
      <c r="KXO85" s="41"/>
      <c r="KXP85" s="41"/>
      <c r="KXQ85" s="41"/>
      <c r="KXR85" s="41"/>
      <c r="KXS85" s="41"/>
      <c r="KXT85" s="41"/>
      <c r="KXU85" s="41"/>
      <c r="KXV85" s="41"/>
      <c r="KXW85" s="41"/>
      <c r="KXX85" s="41"/>
      <c r="KXY85" s="41"/>
      <c r="KXZ85" s="41"/>
      <c r="KYA85" s="41"/>
      <c r="KYB85" s="41"/>
      <c r="KYC85" s="41"/>
      <c r="KYD85" s="41"/>
      <c r="KYE85" s="41"/>
      <c r="KYF85" s="41"/>
      <c r="KYG85" s="41"/>
      <c r="KYH85" s="41"/>
      <c r="KYI85" s="41"/>
      <c r="KYJ85" s="41"/>
      <c r="KYK85" s="41"/>
      <c r="KYL85" s="41"/>
      <c r="KYM85" s="41"/>
      <c r="KYN85" s="41"/>
      <c r="KYO85" s="41"/>
      <c r="KYP85" s="41"/>
      <c r="KYQ85" s="41"/>
      <c r="KYR85" s="41"/>
      <c r="KYS85" s="41"/>
      <c r="KYT85" s="41"/>
      <c r="KYU85" s="41"/>
      <c r="KYV85" s="41"/>
      <c r="KYW85" s="41"/>
      <c r="KYX85" s="41"/>
      <c r="KYY85" s="41"/>
      <c r="KYZ85" s="41"/>
      <c r="KZA85" s="41"/>
      <c r="KZB85" s="41"/>
      <c r="KZC85" s="41"/>
      <c r="KZD85" s="41"/>
      <c r="KZE85" s="41"/>
      <c r="KZF85" s="41"/>
      <c r="KZG85" s="41"/>
      <c r="KZH85" s="41"/>
      <c r="KZI85" s="41"/>
      <c r="KZJ85" s="41"/>
      <c r="KZK85" s="41"/>
      <c r="KZL85" s="41"/>
      <c r="KZM85" s="41"/>
      <c r="KZN85" s="41"/>
      <c r="KZO85" s="41"/>
      <c r="KZP85" s="41"/>
      <c r="KZQ85" s="41"/>
      <c r="KZR85" s="41"/>
      <c r="KZS85" s="41"/>
      <c r="KZT85" s="41"/>
      <c r="KZU85" s="41"/>
      <c r="KZV85" s="41"/>
      <c r="KZW85" s="41"/>
      <c r="KZX85" s="41"/>
      <c r="KZY85" s="41"/>
      <c r="KZZ85" s="41"/>
      <c r="LAA85" s="41"/>
      <c r="LAB85" s="41"/>
      <c r="LAC85" s="41"/>
      <c r="LAD85" s="41"/>
      <c r="LAE85" s="41"/>
      <c r="LAF85" s="41"/>
      <c r="LAG85" s="41"/>
      <c r="LAH85" s="41"/>
      <c r="LAI85" s="41"/>
      <c r="LAJ85" s="41"/>
      <c r="LAK85" s="41"/>
      <c r="LAL85" s="41"/>
      <c r="LAM85" s="41"/>
      <c r="LAN85" s="41"/>
      <c r="LAO85" s="41"/>
      <c r="LAP85" s="41"/>
      <c r="LAQ85" s="41"/>
      <c r="LAR85" s="41"/>
      <c r="LAS85" s="41"/>
      <c r="LAT85" s="41"/>
      <c r="LAU85" s="41"/>
      <c r="LAV85" s="41"/>
      <c r="LAW85" s="41"/>
      <c r="LAX85" s="41"/>
      <c r="LAY85" s="41"/>
      <c r="LAZ85" s="41"/>
      <c r="LBA85" s="41"/>
      <c r="LBB85" s="41"/>
      <c r="LBC85" s="41"/>
      <c r="LBD85" s="41"/>
      <c r="LBE85" s="41"/>
      <c r="LBF85" s="41"/>
      <c r="LBG85" s="41"/>
      <c r="LBH85" s="41"/>
      <c r="LBI85" s="41"/>
      <c r="LBJ85" s="41"/>
      <c r="LBK85" s="41"/>
      <c r="LBL85" s="41"/>
      <c r="LBM85" s="41"/>
      <c r="LBN85" s="41"/>
      <c r="LBO85" s="41"/>
      <c r="LBP85" s="41"/>
      <c r="LBQ85" s="41"/>
      <c r="LBR85" s="41"/>
      <c r="LBS85" s="41"/>
      <c r="LBT85" s="41"/>
      <c r="LBU85" s="41"/>
      <c r="LBV85" s="41"/>
      <c r="LBW85" s="41"/>
      <c r="LBX85" s="41"/>
      <c r="LBY85" s="41"/>
      <c r="LBZ85" s="41"/>
      <c r="LCA85" s="41"/>
      <c r="LCB85" s="41"/>
      <c r="LCC85" s="41"/>
      <c r="LCD85" s="41"/>
      <c r="LCE85" s="41"/>
      <c r="LCF85" s="41"/>
      <c r="LCG85" s="41"/>
      <c r="LCH85" s="41"/>
      <c r="LCI85" s="41"/>
      <c r="LCJ85" s="41"/>
      <c r="LCK85" s="41"/>
      <c r="LCL85" s="41"/>
      <c r="LCM85" s="41"/>
      <c r="LCN85" s="41"/>
      <c r="LCO85" s="41"/>
      <c r="LCP85" s="41"/>
      <c r="LCQ85" s="41"/>
      <c r="LCR85" s="41"/>
      <c r="LCS85" s="41"/>
      <c r="LCT85" s="41"/>
      <c r="LCU85" s="41"/>
      <c r="LCV85" s="41"/>
      <c r="LCW85" s="41"/>
      <c r="LCX85" s="41"/>
      <c r="LCY85" s="41"/>
      <c r="LCZ85" s="41"/>
      <c r="LDA85" s="41"/>
      <c r="LDB85" s="41"/>
      <c r="LDC85" s="41"/>
      <c r="LDD85" s="41"/>
      <c r="LDE85" s="41"/>
      <c r="LDF85" s="41"/>
      <c r="LDG85" s="41"/>
      <c r="LDH85" s="41"/>
      <c r="LDI85" s="41"/>
      <c r="LDJ85" s="41"/>
      <c r="LDK85" s="41"/>
      <c r="LDL85" s="41"/>
      <c r="LDM85" s="41"/>
      <c r="LDN85" s="41"/>
      <c r="LDO85" s="41"/>
      <c r="LDP85" s="41"/>
      <c r="LDQ85" s="41"/>
      <c r="LDR85" s="41"/>
      <c r="LDS85" s="41"/>
      <c r="LDT85" s="41"/>
      <c r="LDU85" s="41"/>
      <c r="LDV85" s="41"/>
      <c r="LDW85" s="41"/>
      <c r="LDX85" s="41"/>
      <c r="LDY85" s="41"/>
      <c r="LDZ85" s="41"/>
      <c r="LEA85" s="41"/>
      <c r="LEB85" s="41"/>
      <c r="LEC85" s="41"/>
      <c r="LED85" s="41"/>
      <c r="LEE85" s="41"/>
      <c r="LEF85" s="41"/>
      <c r="LEG85" s="41"/>
      <c r="LEH85" s="41"/>
      <c r="LEI85" s="41"/>
      <c r="LEJ85" s="41"/>
      <c r="LEK85" s="41"/>
      <c r="LEL85" s="41"/>
      <c r="LEM85" s="41"/>
      <c r="LEN85" s="41"/>
      <c r="LEO85" s="41"/>
      <c r="LEP85" s="41"/>
      <c r="LEQ85" s="41"/>
      <c r="LER85" s="41"/>
      <c r="LES85" s="41"/>
      <c r="LET85" s="41"/>
      <c r="LEU85" s="41"/>
      <c r="LEV85" s="41"/>
      <c r="LEW85" s="41"/>
      <c r="LEX85" s="41"/>
      <c r="LEY85" s="41"/>
      <c r="LEZ85" s="41"/>
      <c r="LFA85" s="41"/>
      <c r="LFB85" s="41"/>
      <c r="LFC85" s="41"/>
      <c r="LFD85" s="41"/>
      <c r="LFE85" s="41"/>
      <c r="LFF85" s="41"/>
      <c r="LFG85" s="41"/>
      <c r="LFH85" s="41"/>
      <c r="LFI85" s="41"/>
      <c r="LFJ85" s="41"/>
      <c r="LFK85" s="41"/>
      <c r="LFL85" s="41"/>
      <c r="LFM85" s="41"/>
      <c r="LFN85" s="41"/>
      <c r="LFO85" s="41"/>
      <c r="LFP85" s="41"/>
      <c r="LFQ85" s="41"/>
      <c r="LFR85" s="41"/>
      <c r="LFS85" s="41"/>
      <c r="LFT85" s="41"/>
      <c r="LFU85" s="41"/>
      <c r="LFV85" s="41"/>
      <c r="LFW85" s="41"/>
      <c r="LFX85" s="41"/>
      <c r="LFY85" s="41"/>
      <c r="LFZ85" s="41"/>
      <c r="LGA85" s="41"/>
      <c r="LGB85" s="41"/>
      <c r="LGC85" s="41"/>
      <c r="LGD85" s="41"/>
      <c r="LGE85" s="41"/>
      <c r="LGF85" s="41"/>
      <c r="LGG85" s="41"/>
      <c r="LGH85" s="41"/>
      <c r="LGI85" s="41"/>
      <c r="LGJ85" s="41"/>
      <c r="LGK85" s="41"/>
      <c r="LGL85" s="41"/>
      <c r="LGM85" s="41"/>
      <c r="LGN85" s="41"/>
      <c r="LGO85" s="41"/>
      <c r="LGP85" s="41"/>
      <c r="LGQ85" s="41"/>
      <c r="LGR85" s="41"/>
      <c r="LGS85" s="41"/>
      <c r="LGT85" s="41"/>
      <c r="LGU85" s="41"/>
      <c r="LGV85" s="41"/>
      <c r="LGW85" s="41"/>
      <c r="LGX85" s="41"/>
      <c r="LGY85" s="41"/>
      <c r="LGZ85" s="41"/>
      <c r="LHA85" s="41"/>
      <c r="LHB85" s="41"/>
      <c r="LHC85" s="41"/>
      <c r="LHD85" s="41"/>
      <c r="LHE85" s="41"/>
      <c r="LHF85" s="41"/>
      <c r="LHG85" s="41"/>
      <c r="LHH85" s="41"/>
      <c r="LHI85" s="41"/>
      <c r="LHJ85" s="41"/>
      <c r="LHK85" s="41"/>
      <c r="LHL85" s="41"/>
      <c r="LHM85" s="41"/>
      <c r="LHN85" s="41"/>
      <c r="LHO85" s="41"/>
      <c r="LHP85" s="41"/>
      <c r="LHQ85" s="41"/>
      <c r="LHR85" s="41"/>
      <c r="LHS85" s="41"/>
      <c r="LHT85" s="41"/>
      <c r="LHU85" s="41"/>
      <c r="LHV85" s="41"/>
      <c r="LHW85" s="41"/>
      <c r="LHX85" s="41"/>
      <c r="LHY85" s="41"/>
      <c r="LHZ85" s="41"/>
      <c r="LIA85" s="41"/>
      <c r="LIB85" s="41"/>
      <c r="LIC85" s="41"/>
      <c r="LID85" s="41"/>
      <c r="LIE85" s="41"/>
      <c r="LIF85" s="41"/>
      <c r="LIG85" s="41"/>
      <c r="LIH85" s="41"/>
      <c r="LII85" s="41"/>
      <c r="LIJ85" s="41"/>
      <c r="LIK85" s="41"/>
      <c r="LIL85" s="41"/>
      <c r="LIM85" s="41"/>
      <c r="LIN85" s="41"/>
      <c r="LIO85" s="41"/>
      <c r="LIP85" s="41"/>
      <c r="LIQ85" s="41"/>
      <c r="LIR85" s="41"/>
      <c r="LIS85" s="41"/>
      <c r="LIT85" s="41"/>
      <c r="LIU85" s="41"/>
      <c r="LIV85" s="41"/>
      <c r="LIW85" s="41"/>
      <c r="LIX85" s="41"/>
      <c r="LIY85" s="41"/>
      <c r="LIZ85" s="41"/>
      <c r="LJA85" s="41"/>
      <c r="LJB85" s="41"/>
      <c r="LJC85" s="41"/>
      <c r="LJD85" s="41"/>
      <c r="LJE85" s="41"/>
      <c r="LJF85" s="41"/>
      <c r="LJG85" s="41"/>
      <c r="LJH85" s="41"/>
      <c r="LJI85" s="41"/>
      <c r="LJJ85" s="41"/>
      <c r="LJK85" s="41"/>
      <c r="LJL85" s="41"/>
      <c r="LJM85" s="41"/>
      <c r="LJN85" s="41"/>
      <c r="LJO85" s="41"/>
      <c r="LJP85" s="41"/>
      <c r="LJQ85" s="41"/>
      <c r="LJR85" s="41"/>
      <c r="LJS85" s="41"/>
      <c r="LJT85" s="41"/>
      <c r="LJU85" s="41"/>
      <c r="LJV85" s="41"/>
      <c r="LJW85" s="41"/>
      <c r="LJX85" s="41"/>
      <c r="LJY85" s="41"/>
      <c r="LJZ85" s="41"/>
      <c r="LKA85" s="41"/>
      <c r="LKB85" s="41"/>
      <c r="LKC85" s="41"/>
      <c r="LKD85" s="41"/>
      <c r="LKE85" s="41"/>
      <c r="LKF85" s="41"/>
      <c r="LKG85" s="41"/>
      <c r="LKH85" s="41"/>
      <c r="LKI85" s="41"/>
      <c r="LKJ85" s="41"/>
      <c r="LKK85" s="41"/>
      <c r="LKL85" s="41"/>
      <c r="LKM85" s="41"/>
      <c r="LKN85" s="41"/>
      <c r="LKO85" s="41"/>
      <c r="LKP85" s="41"/>
      <c r="LKQ85" s="41"/>
      <c r="LKR85" s="41"/>
      <c r="LKS85" s="41"/>
      <c r="LKT85" s="41"/>
      <c r="LKU85" s="41"/>
      <c r="LKV85" s="41"/>
      <c r="LKW85" s="41"/>
      <c r="LKX85" s="41"/>
      <c r="LKY85" s="41"/>
      <c r="LKZ85" s="41"/>
      <c r="LLA85" s="41"/>
      <c r="LLB85" s="41"/>
      <c r="LLC85" s="41"/>
      <c r="LLD85" s="41"/>
      <c r="LLE85" s="41"/>
      <c r="LLF85" s="41"/>
      <c r="LLG85" s="41"/>
      <c r="LLH85" s="41"/>
      <c r="LLI85" s="41"/>
      <c r="LLJ85" s="41"/>
      <c r="LLK85" s="41"/>
      <c r="LLL85" s="41"/>
      <c r="LLM85" s="41"/>
      <c r="LLN85" s="41"/>
      <c r="LLO85" s="41"/>
      <c r="LLP85" s="41"/>
      <c r="LLQ85" s="41"/>
      <c r="LLR85" s="41"/>
      <c r="LLS85" s="41"/>
      <c r="LLT85" s="41"/>
      <c r="LLU85" s="41"/>
      <c r="LLV85" s="41"/>
      <c r="LLW85" s="41"/>
      <c r="LLX85" s="41"/>
      <c r="LLY85" s="41"/>
      <c r="LLZ85" s="41"/>
      <c r="LMA85" s="41"/>
      <c r="LMB85" s="41"/>
      <c r="LMC85" s="41"/>
      <c r="LMD85" s="41"/>
      <c r="LME85" s="41"/>
      <c r="LMF85" s="41"/>
      <c r="LMG85" s="41"/>
      <c r="LMH85" s="41"/>
      <c r="LMI85" s="41"/>
      <c r="LMJ85" s="41"/>
      <c r="LMK85" s="41"/>
      <c r="LML85" s="41"/>
      <c r="LMM85" s="41"/>
      <c r="LMN85" s="41"/>
      <c r="LMO85" s="41"/>
      <c r="LMP85" s="41"/>
      <c r="LMQ85" s="41"/>
      <c r="LMR85" s="41"/>
      <c r="LMS85" s="41"/>
      <c r="LMT85" s="41"/>
      <c r="LMU85" s="41"/>
      <c r="LMV85" s="41"/>
      <c r="LMW85" s="41"/>
      <c r="LMX85" s="41"/>
      <c r="LMY85" s="41"/>
      <c r="LMZ85" s="41"/>
      <c r="LNA85" s="41"/>
      <c r="LNB85" s="41"/>
      <c r="LNC85" s="41"/>
      <c r="LND85" s="41"/>
      <c r="LNE85" s="41"/>
      <c r="LNF85" s="41"/>
      <c r="LNG85" s="41"/>
      <c r="LNH85" s="41"/>
      <c r="LNI85" s="41"/>
      <c r="LNJ85" s="41"/>
      <c r="LNK85" s="41"/>
      <c r="LNL85" s="41"/>
      <c r="LNM85" s="41"/>
      <c r="LNN85" s="41"/>
      <c r="LNO85" s="41"/>
      <c r="LNP85" s="41"/>
      <c r="LNQ85" s="41"/>
      <c r="LNR85" s="41"/>
      <c r="LNS85" s="41"/>
      <c r="LNT85" s="41"/>
      <c r="LNU85" s="41"/>
      <c r="LNV85" s="41"/>
      <c r="LNW85" s="41"/>
      <c r="LNX85" s="41"/>
      <c r="LNY85" s="41"/>
      <c r="LNZ85" s="41"/>
      <c r="LOA85" s="41"/>
      <c r="LOB85" s="41"/>
      <c r="LOC85" s="41"/>
      <c r="LOD85" s="41"/>
      <c r="LOE85" s="41"/>
      <c r="LOF85" s="41"/>
      <c r="LOG85" s="41"/>
      <c r="LOH85" s="41"/>
      <c r="LOI85" s="41"/>
      <c r="LOJ85" s="41"/>
      <c r="LOK85" s="41"/>
      <c r="LOL85" s="41"/>
      <c r="LOM85" s="41"/>
      <c r="LON85" s="41"/>
      <c r="LOO85" s="41"/>
      <c r="LOP85" s="41"/>
      <c r="LOQ85" s="41"/>
      <c r="LOR85" s="41"/>
      <c r="LOS85" s="41"/>
      <c r="LOT85" s="41"/>
      <c r="LOU85" s="41"/>
      <c r="LOV85" s="41"/>
      <c r="LOW85" s="41"/>
      <c r="LOX85" s="41"/>
      <c r="LOY85" s="41"/>
      <c r="LOZ85" s="41"/>
      <c r="LPA85" s="41"/>
      <c r="LPB85" s="41"/>
      <c r="LPC85" s="41"/>
      <c r="LPD85" s="41"/>
      <c r="LPE85" s="41"/>
      <c r="LPF85" s="41"/>
      <c r="LPG85" s="41"/>
      <c r="LPH85" s="41"/>
      <c r="LPI85" s="41"/>
      <c r="LPJ85" s="41"/>
      <c r="LPK85" s="41"/>
      <c r="LPL85" s="41"/>
      <c r="LPM85" s="41"/>
      <c r="LPN85" s="41"/>
      <c r="LPO85" s="41"/>
      <c r="LPP85" s="41"/>
      <c r="LPQ85" s="41"/>
      <c r="LPR85" s="41"/>
      <c r="LPS85" s="41"/>
      <c r="LPT85" s="41"/>
      <c r="LPU85" s="41"/>
      <c r="LPV85" s="41"/>
      <c r="LPW85" s="41"/>
      <c r="LPX85" s="41"/>
      <c r="LPY85" s="41"/>
      <c r="LPZ85" s="41"/>
      <c r="LQA85" s="41"/>
      <c r="LQB85" s="41"/>
      <c r="LQC85" s="41"/>
      <c r="LQD85" s="41"/>
      <c r="LQE85" s="41"/>
      <c r="LQF85" s="41"/>
      <c r="LQG85" s="41"/>
      <c r="LQH85" s="41"/>
      <c r="LQI85" s="41"/>
      <c r="LQJ85" s="41"/>
      <c r="LQK85" s="41"/>
      <c r="LQL85" s="41"/>
      <c r="LQM85" s="41"/>
      <c r="LQN85" s="41"/>
      <c r="LQO85" s="41"/>
      <c r="LQP85" s="41"/>
      <c r="LQQ85" s="41"/>
      <c r="LQR85" s="41"/>
      <c r="LQS85" s="41"/>
      <c r="LQT85" s="41"/>
      <c r="LQU85" s="41"/>
      <c r="LQV85" s="41"/>
      <c r="LQW85" s="41"/>
      <c r="LQX85" s="41"/>
      <c r="LQY85" s="41"/>
      <c r="LQZ85" s="41"/>
      <c r="LRA85" s="41"/>
      <c r="LRB85" s="41"/>
      <c r="LRC85" s="41"/>
      <c r="LRD85" s="41"/>
      <c r="LRE85" s="41"/>
      <c r="LRF85" s="41"/>
      <c r="LRG85" s="41"/>
      <c r="LRH85" s="41"/>
      <c r="LRI85" s="41"/>
      <c r="LRJ85" s="41"/>
      <c r="LRK85" s="41"/>
      <c r="LRL85" s="41"/>
      <c r="LRM85" s="41"/>
      <c r="LRN85" s="41"/>
      <c r="LRO85" s="41"/>
      <c r="LRP85" s="41"/>
      <c r="LRQ85" s="41"/>
      <c r="LRR85" s="41"/>
      <c r="LRS85" s="41"/>
      <c r="LRT85" s="41"/>
      <c r="LRU85" s="41"/>
      <c r="LRV85" s="41"/>
      <c r="LRW85" s="41"/>
      <c r="LRX85" s="41"/>
      <c r="LRY85" s="41"/>
      <c r="LRZ85" s="41"/>
      <c r="LSA85" s="41"/>
      <c r="LSB85" s="41"/>
      <c r="LSC85" s="41"/>
      <c r="LSD85" s="41"/>
      <c r="LSE85" s="41"/>
      <c r="LSF85" s="41"/>
      <c r="LSG85" s="41"/>
      <c r="LSH85" s="41"/>
      <c r="LSI85" s="41"/>
      <c r="LSJ85" s="41"/>
      <c r="LSK85" s="41"/>
      <c r="LSL85" s="41"/>
      <c r="LSM85" s="41"/>
      <c r="LSN85" s="41"/>
      <c r="LSO85" s="41"/>
      <c r="LSP85" s="41"/>
      <c r="LSQ85" s="41"/>
      <c r="LSR85" s="41"/>
      <c r="LSS85" s="41"/>
      <c r="LST85" s="41"/>
      <c r="LSU85" s="41"/>
      <c r="LSV85" s="41"/>
      <c r="LSW85" s="41"/>
      <c r="LSX85" s="41"/>
      <c r="LSY85" s="41"/>
      <c r="LSZ85" s="41"/>
      <c r="LTA85" s="41"/>
      <c r="LTB85" s="41"/>
      <c r="LTC85" s="41"/>
      <c r="LTD85" s="41"/>
      <c r="LTE85" s="41"/>
      <c r="LTF85" s="41"/>
      <c r="LTG85" s="41"/>
      <c r="LTH85" s="41"/>
      <c r="LTI85" s="41"/>
      <c r="LTJ85" s="41"/>
      <c r="LTK85" s="41"/>
      <c r="LTL85" s="41"/>
      <c r="LTM85" s="41"/>
      <c r="LTN85" s="41"/>
      <c r="LTO85" s="41"/>
      <c r="LTP85" s="41"/>
      <c r="LTQ85" s="41"/>
      <c r="LTR85" s="41"/>
      <c r="LTS85" s="41"/>
      <c r="LTT85" s="41"/>
      <c r="LTU85" s="41"/>
      <c r="LTV85" s="41"/>
      <c r="LTW85" s="41"/>
      <c r="LTX85" s="41"/>
      <c r="LTY85" s="41"/>
      <c r="LTZ85" s="41"/>
      <c r="LUA85" s="41"/>
      <c r="LUB85" s="41"/>
      <c r="LUC85" s="41"/>
      <c r="LUD85" s="41"/>
      <c r="LUE85" s="41"/>
      <c r="LUF85" s="41"/>
      <c r="LUG85" s="41"/>
      <c r="LUH85" s="41"/>
      <c r="LUI85" s="41"/>
      <c r="LUJ85" s="41"/>
      <c r="LUK85" s="41"/>
      <c r="LUL85" s="41"/>
      <c r="LUM85" s="41"/>
      <c r="LUN85" s="41"/>
      <c r="LUO85" s="41"/>
      <c r="LUP85" s="41"/>
      <c r="LUQ85" s="41"/>
      <c r="LUR85" s="41"/>
      <c r="LUS85" s="41"/>
      <c r="LUT85" s="41"/>
      <c r="LUU85" s="41"/>
      <c r="LUV85" s="41"/>
      <c r="LUW85" s="41"/>
      <c r="LUX85" s="41"/>
      <c r="LUY85" s="41"/>
      <c r="LUZ85" s="41"/>
      <c r="LVA85" s="41"/>
      <c r="LVB85" s="41"/>
      <c r="LVC85" s="41"/>
      <c r="LVD85" s="41"/>
      <c r="LVE85" s="41"/>
      <c r="LVF85" s="41"/>
      <c r="LVG85" s="41"/>
      <c r="LVH85" s="41"/>
      <c r="LVI85" s="41"/>
      <c r="LVJ85" s="41"/>
      <c r="LVK85" s="41"/>
      <c r="LVL85" s="41"/>
      <c r="LVM85" s="41"/>
      <c r="LVN85" s="41"/>
      <c r="LVO85" s="41"/>
      <c r="LVP85" s="41"/>
      <c r="LVQ85" s="41"/>
      <c r="LVR85" s="41"/>
      <c r="LVS85" s="41"/>
      <c r="LVT85" s="41"/>
      <c r="LVU85" s="41"/>
      <c r="LVV85" s="41"/>
      <c r="LVW85" s="41"/>
      <c r="LVX85" s="41"/>
      <c r="LVY85" s="41"/>
      <c r="LVZ85" s="41"/>
      <c r="LWA85" s="41"/>
      <c r="LWB85" s="41"/>
      <c r="LWC85" s="41"/>
      <c r="LWD85" s="41"/>
      <c r="LWE85" s="41"/>
      <c r="LWF85" s="41"/>
      <c r="LWG85" s="41"/>
      <c r="LWH85" s="41"/>
      <c r="LWI85" s="41"/>
      <c r="LWJ85" s="41"/>
      <c r="LWK85" s="41"/>
      <c r="LWL85" s="41"/>
      <c r="LWM85" s="41"/>
      <c r="LWN85" s="41"/>
      <c r="LWO85" s="41"/>
      <c r="LWP85" s="41"/>
      <c r="LWQ85" s="41"/>
      <c r="LWR85" s="41"/>
      <c r="LWS85" s="41"/>
      <c r="LWT85" s="41"/>
      <c r="LWU85" s="41"/>
      <c r="LWV85" s="41"/>
      <c r="LWW85" s="41"/>
      <c r="LWX85" s="41"/>
      <c r="LWY85" s="41"/>
      <c r="LWZ85" s="41"/>
      <c r="LXA85" s="41"/>
      <c r="LXB85" s="41"/>
      <c r="LXC85" s="41"/>
      <c r="LXD85" s="41"/>
      <c r="LXE85" s="41"/>
      <c r="LXF85" s="41"/>
      <c r="LXG85" s="41"/>
      <c r="LXH85" s="41"/>
      <c r="LXI85" s="41"/>
      <c r="LXJ85" s="41"/>
      <c r="LXK85" s="41"/>
      <c r="LXL85" s="41"/>
      <c r="LXM85" s="41"/>
      <c r="LXN85" s="41"/>
      <c r="LXO85" s="41"/>
      <c r="LXP85" s="41"/>
      <c r="LXQ85" s="41"/>
      <c r="LXR85" s="41"/>
      <c r="LXS85" s="41"/>
      <c r="LXT85" s="41"/>
      <c r="LXU85" s="41"/>
      <c r="LXV85" s="41"/>
      <c r="LXW85" s="41"/>
      <c r="LXX85" s="41"/>
      <c r="LXY85" s="41"/>
      <c r="LXZ85" s="41"/>
      <c r="LYA85" s="41"/>
      <c r="LYB85" s="41"/>
      <c r="LYC85" s="41"/>
      <c r="LYD85" s="41"/>
      <c r="LYE85" s="41"/>
      <c r="LYF85" s="41"/>
      <c r="LYG85" s="41"/>
      <c r="LYH85" s="41"/>
      <c r="LYI85" s="41"/>
      <c r="LYJ85" s="41"/>
      <c r="LYK85" s="41"/>
      <c r="LYL85" s="41"/>
      <c r="LYM85" s="41"/>
      <c r="LYN85" s="41"/>
      <c r="LYO85" s="41"/>
      <c r="LYP85" s="41"/>
      <c r="LYQ85" s="41"/>
      <c r="LYR85" s="41"/>
      <c r="LYS85" s="41"/>
      <c r="LYT85" s="41"/>
      <c r="LYU85" s="41"/>
      <c r="LYV85" s="41"/>
      <c r="LYW85" s="41"/>
      <c r="LYX85" s="41"/>
      <c r="LYY85" s="41"/>
      <c r="LYZ85" s="41"/>
      <c r="LZA85" s="41"/>
      <c r="LZB85" s="41"/>
      <c r="LZC85" s="41"/>
      <c r="LZD85" s="41"/>
      <c r="LZE85" s="41"/>
      <c r="LZF85" s="41"/>
      <c r="LZG85" s="41"/>
      <c r="LZH85" s="41"/>
      <c r="LZI85" s="41"/>
      <c r="LZJ85" s="41"/>
      <c r="LZK85" s="41"/>
      <c r="LZL85" s="41"/>
      <c r="LZM85" s="41"/>
      <c r="LZN85" s="41"/>
      <c r="LZO85" s="41"/>
      <c r="LZP85" s="41"/>
      <c r="LZQ85" s="41"/>
      <c r="LZR85" s="41"/>
      <c r="LZS85" s="41"/>
      <c r="LZT85" s="41"/>
      <c r="LZU85" s="41"/>
      <c r="LZV85" s="41"/>
      <c r="LZW85" s="41"/>
      <c r="LZX85" s="41"/>
      <c r="LZY85" s="41"/>
      <c r="LZZ85" s="41"/>
      <c r="MAA85" s="41"/>
      <c r="MAB85" s="41"/>
      <c r="MAC85" s="41"/>
      <c r="MAD85" s="41"/>
      <c r="MAE85" s="41"/>
      <c r="MAF85" s="41"/>
      <c r="MAG85" s="41"/>
      <c r="MAH85" s="41"/>
      <c r="MAI85" s="41"/>
      <c r="MAJ85" s="41"/>
      <c r="MAK85" s="41"/>
      <c r="MAL85" s="41"/>
      <c r="MAM85" s="41"/>
      <c r="MAN85" s="41"/>
      <c r="MAO85" s="41"/>
      <c r="MAP85" s="41"/>
      <c r="MAQ85" s="41"/>
      <c r="MAR85" s="41"/>
      <c r="MAS85" s="41"/>
      <c r="MAT85" s="41"/>
      <c r="MAU85" s="41"/>
      <c r="MAV85" s="41"/>
      <c r="MAW85" s="41"/>
      <c r="MAX85" s="41"/>
      <c r="MAY85" s="41"/>
      <c r="MAZ85" s="41"/>
      <c r="MBA85" s="41"/>
      <c r="MBB85" s="41"/>
      <c r="MBC85" s="41"/>
      <c r="MBD85" s="41"/>
      <c r="MBE85" s="41"/>
      <c r="MBF85" s="41"/>
      <c r="MBG85" s="41"/>
      <c r="MBH85" s="41"/>
      <c r="MBI85" s="41"/>
      <c r="MBJ85" s="41"/>
      <c r="MBK85" s="41"/>
      <c r="MBL85" s="41"/>
      <c r="MBM85" s="41"/>
      <c r="MBN85" s="41"/>
      <c r="MBO85" s="41"/>
      <c r="MBP85" s="41"/>
      <c r="MBQ85" s="41"/>
      <c r="MBR85" s="41"/>
      <c r="MBS85" s="41"/>
      <c r="MBT85" s="41"/>
      <c r="MBU85" s="41"/>
      <c r="MBV85" s="41"/>
      <c r="MBW85" s="41"/>
      <c r="MBX85" s="41"/>
      <c r="MBY85" s="41"/>
      <c r="MBZ85" s="41"/>
      <c r="MCA85" s="41"/>
      <c r="MCB85" s="41"/>
      <c r="MCC85" s="41"/>
      <c r="MCD85" s="41"/>
      <c r="MCE85" s="41"/>
      <c r="MCF85" s="41"/>
      <c r="MCG85" s="41"/>
      <c r="MCH85" s="41"/>
      <c r="MCI85" s="41"/>
      <c r="MCJ85" s="41"/>
      <c r="MCK85" s="41"/>
      <c r="MCL85" s="41"/>
      <c r="MCM85" s="41"/>
      <c r="MCN85" s="41"/>
      <c r="MCO85" s="41"/>
      <c r="MCP85" s="41"/>
      <c r="MCQ85" s="41"/>
      <c r="MCR85" s="41"/>
      <c r="MCS85" s="41"/>
      <c r="MCT85" s="41"/>
      <c r="MCU85" s="41"/>
      <c r="MCV85" s="41"/>
      <c r="MCW85" s="41"/>
      <c r="MCX85" s="41"/>
      <c r="MCY85" s="41"/>
      <c r="MCZ85" s="41"/>
      <c r="MDA85" s="41"/>
      <c r="MDB85" s="41"/>
      <c r="MDC85" s="41"/>
      <c r="MDD85" s="41"/>
      <c r="MDE85" s="41"/>
      <c r="MDF85" s="41"/>
      <c r="MDG85" s="41"/>
      <c r="MDH85" s="41"/>
      <c r="MDI85" s="41"/>
      <c r="MDJ85" s="41"/>
      <c r="MDK85" s="41"/>
      <c r="MDL85" s="41"/>
      <c r="MDM85" s="41"/>
      <c r="MDN85" s="41"/>
      <c r="MDO85" s="41"/>
      <c r="MDP85" s="41"/>
      <c r="MDQ85" s="41"/>
      <c r="MDR85" s="41"/>
      <c r="MDS85" s="41"/>
      <c r="MDT85" s="41"/>
      <c r="MDU85" s="41"/>
      <c r="MDV85" s="41"/>
      <c r="MDW85" s="41"/>
      <c r="MDX85" s="41"/>
      <c r="MDY85" s="41"/>
      <c r="MDZ85" s="41"/>
      <c r="MEA85" s="41"/>
      <c r="MEB85" s="41"/>
      <c r="MEC85" s="41"/>
      <c r="MED85" s="41"/>
      <c r="MEE85" s="41"/>
      <c r="MEF85" s="41"/>
      <c r="MEG85" s="41"/>
      <c r="MEH85" s="41"/>
      <c r="MEI85" s="41"/>
      <c r="MEJ85" s="41"/>
      <c r="MEK85" s="41"/>
      <c r="MEL85" s="41"/>
      <c r="MEM85" s="41"/>
      <c r="MEN85" s="41"/>
      <c r="MEO85" s="41"/>
      <c r="MEP85" s="41"/>
      <c r="MEQ85" s="41"/>
      <c r="MER85" s="41"/>
      <c r="MES85" s="41"/>
      <c r="MET85" s="41"/>
      <c r="MEU85" s="41"/>
      <c r="MEV85" s="41"/>
      <c r="MEW85" s="41"/>
      <c r="MEX85" s="41"/>
      <c r="MEY85" s="41"/>
      <c r="MEZ85" s="41"/>
      <c r="MFA85" s="41"/>
      <c r="MFB85" s="41"/>
      <c r="MFC85" s="41"/>
      <c r="MFD85" s="41"/>
      <c r="MFE85" s="41"/>
      <c r="MFF85" s="41"/>
      <c r="MFG85" s="41"/>
      <c r="MFH85" s="41"/>
      <c r="MFI85" s="41"/>
      <c r="MFJ85" s="41"/>
      <c r="MFK85" s="41"/>
      <c r="MFL85" s="41"/>
      <c r="MFM85" s="41"/>
      <c r="MFN85" s="41"/>
      <c r="MFO85" s="41"/>
      <c r="MFP85" s="41"/>
      <c r="MFQ85" s="41"/>
      <c r="MFR85" s="41"/>
      <c r="MFS85" s="41"/>
      <c r="MFT85" s="41"/>
      <c r="MFU85" s="41"/>
      <c r="MFV85" s="41"/>
      <c r="MFW85" s="41"/>
      <c r="MFX85" s="41"/>
      <c r="MFY85" s="41"/>
      <c r="MFZ85" s="41"/>
      <c r="MGA85" s="41"/>
      <c r="MGB85" s="41"/>
      <c r="MGC85" s="41"/>
      <c r="MGD85" s="41"/>
      <c r="MGE85" s="41"/>
      <c r="MGF85" s="41"/>
      <c r="MGG85" s="41"/>
      <c r="MGH85" s="41"/>
      <c r="MGI85" s="41"/>
      <c r="MGJ85" s="41"/>
      <c r="MGK85" s="41"/>
      <c r="MGL85" s="41"/>
      <c r="MGM85" s="41"/>
      <c r="MGN85" s="41"/>
      <c r="MGO85" s="41"/>
      <c r="MGP85" s="41"/>
      <c r="MGQ85" s="41"/>
      <c r="MGR85" s="41"/>
      <c r="MGS85" s="41"/>
      <c r="MGT85" s="41"/>
      <c r="MGU85" s="41"/>
      <c r="MGV85" s="41"/>
      <c r="MGW85" s="41"/>
      <c r="MGX85" s="41"/>
      <c r="MGY85" s="41"/>
      <c r="MGZ85" s="41"/>
      <c r="MHA85" s="41"/>
      <c r="MHB85" s="41"/>
      <c r="MHC85" s="41"/>
      <c r="MHD85" s="41"/>
      <c r="MHE85" s="41"/>
      <c r="MHF85" s="41"/>
      <c r="MHG85" s="41"/>
      <c r="MHH85" s="41"/>
      <c r="MHI85" s="41"/>
      <c r="MHJ85" s="41"/>
      <c r="MHK85" s="41"/>
      <c r="MHL85" s="41"/>
      <c r="MHM85" s="41"/>
      <c r="MHN85" s="41"/>
      <c r="MHO85" s="41"/>
      <c r="MHP85" s="41"/>
      <c r="MHQ85" s="41"/>
      <c r="MHR85" s="41"/>
      <c r="MHS85" s="41"/>
      <c r="MHT85" s="41"/>
      <c r="MHU85" s="41"/>
      <c r="MHV85" s="41"/>
      <c r="MHW85" s="41"/>
      <c r="MHX85" s="41"/>
      <c r="MHY85" s="41"/>
      <c r="MHZ85" s="41"/>
      <c r="MIA85" s="41"/>
      <c r="MIB85" s="41"/>
      <c r="MIC85" s="41"/>
      <c r="MID85" s="41"/>
      <c r="MIE85" s="41"/>
      <c r="MIF85" s="41"/>
      <c r="MIG85" s="41"/>
      <c r="MIH85" s="41"/>
      <c r="MII85" s="41"/>
      <c r="MIJ85" s="41"/>
      <c r="MIK85" s="41"/>
      <c r="MIL85" s="41"/>
      <c r="MIM85" s="41"/>
      <c r="MIN85" s="41"/>
      <c r="MIO85" s="41"/>
      <c r="MIP85" s="41"/>
      <c r="MIQ85" s="41"/>
      <c r="MIR85" s="41"/>
      <c r="MIS85" s="41"/>
      <c r="MIT85" s="41"/>
      <c r="MIU85" s="41"/>
      <c r="MIV85" s="41"/>
      <c r="MIW85" s="41"/>
      <c r="MIX85" s="41"/>
      <c r="MIY85" s="41"/>
      <c r="MIZ85" s="41"/>
      <c r="MJA85" s="41"/>
      <c r="MJB85" s="41"/>
      <c r="MJC85" s="41"/>
      <c r="MJD85" s="41"/>
      <c r="MJE85" s="41"/>
      <c r="MJF85" s="41"/>
      <c r="MJG85" s="41"/>
      <c r="MJH85" s="41"/>
      <c r="MJI85" s="41"/>
      <c r="MJJ85" s="41"/>
      <c r="MJK85" s="41"/>
      <c r="MJL85" s="41"/>
      <c r="MJM85" s="41"/>
      <c r="MJN85" s="41"/>
      <c r="MJO85" s="41"/>
      <c r="MJP85" s="41"/>
      <c r="MJQ85" s="41"/>
      <c r="MJR85" s="41"/>
      <c r="MJS85" s="41"/>
      <c r="MJT85" s="41"/>
      <c r="MJU85" s="41"/>
      <c r="MJV85" s="41"/>
      <c r="MJW85" s="41"/>
      <c r="MJX85" s="41"/>
      <c r="MJY85" s="41"/>
      <c r="MJZ85" s="41"/>
      <c r="MKA85" s="41"/>
      <c r="MKB85" s="41"/>
      <c r="MKC85" s="41"/>
      <c r="MKD85" s="41"/>
      <c r="MKE85" s="41"/>
      <c r="MKF85" s="41"/>
      <c r="MKG85" s="41"/>
      <c r="MKH85" s="41"/>
      <c r="MKI85" s="41"/>
      <c r="MKJ85" s="41"/>
      <c r="MKK85" s="41"/>
      <c r="MKL85" s="41"/>
      <c r="MKM85" s="41"/>
      <c r="MKN85" s="41"/>
      <c r="MKO85" s="41"/>
      <c r="MKP85" s="41"/>
      <c r="MKQ85" s="41"/>
      <c r="MKR85" s="41"/>
      <c r="MKS85" s="41"/>
      <c r="MKT85" s="41"/>
      <c r="MKU85" s="41"/>
      <c r="MKV85" s="41"/>
      <c r="MKW85" s="41"/>
      <c r="MKX85" s="41"/>
      <c r="MKY85" s="41"/>
      <c r="MKZ85" s="41"/>
      <c r="MLA85" s="41"/>
      <c r="MLB85" s="41"/>
      <c r="MLC85" s="41"/>
      <c r="MLD85" s="41"/>
      <c r="MLE85" s="41"/>
      <c r="MLF85" s="41"/>
      <c r="MLG85" s="41"/>
      <c r="MLH85" s="41"/>
      <c r="MLI85" s="41"/>
      <c r="MLJ85" s="41"/>
      <c r="MLK85" s="41"/>
      <c r="MLL85" s="41"/>
      <c r="MLM85" s="41"/>
      <c r="MLN85" s="41"/>
      <c r="MLO85" s="41"/>
      <c r="MLP85" s="41"/>
      <c r="MLQ85" s="41"/>
      <c r="MLR85" s="41"/>
      <c r="MLS85" s="41"/>
      <c r="MLT85" s="41"/>
      <c r="MLU85" s="41"/>
      <c r="MLV85" s="41"/>
      <c r="MLW85" s="41"/>
      <c r="MLX85" s="41"/>
      <c r="MLY85" s="41"/>
      <c r="MLZ85" s="41"/>
      <c r="MMA85" s="41"/>
      <c r="MMB85" s="41"/>
      <c r="MMC85" s="41"/>
      <c r="MMD85" s="41"/>
      <c r="MME85" s="41"/>
      <c r="MMF85" s="41"/>
      <c r="MMG85" s="41"/>
      <c r="MMH85" s="41"/>
      <c r="MMI85" s="41"/>
      <c r="MMJ85" s="41"/>
      <c r="MMK85" s="41"/>
      <c r="MML85" s="41"/>
      <c r="MMM85" s="41"/>
      <c r="MMN85" s="41"/>
      <c r="MMO85" s="41"/>
      <c r="MMP85" s="41"/>
      <c r="MMQ85" s="41"/>
      <c r="MMR85" s="41"/>
      <c r="MMS85" s="41"/>
      <c r="MMT85" s="41"/>
      <c r="MMU85" s="41"/>
      <c r="MMV85" s="41"/>
      <c r="MMW85" s="41"/>
      <c r="MMX85" s="41"/>
      <c r="MMY85" s="41"/>
      <c r="MMZ85" s="41"/>
      <c r="MNA85" s="41"/>
      <c r="MNB85" s="41"/>
      <c r="MNC85" s="41"/>
      <c r="MND85" s="41"/>
      <c r="MNE85" s="41"/>
      <c r="MNF85" s="41"/>
      <c r="MNG85" s="41"/>
      <c r="MNH85" s="41"/>
      <c r="MNI85" s="41"/>
      <c r="MNJ85" s="41"/>
      <c r="MNK85" s="41"/>
      <c r="MNL85" s="41"/>
      <c r="MNM85" s="41"/>
      <c r="MNN85" s="41"/>
      <c r="MNO85" s="41"/>
      <c r="MNP85" s="41"/>
      <c r="MNQ85" s="41"/>
      <c r="MNR85" s="41"/>
      <c r="MNS85" s="41"/>
      <c r="MNT85" s="41"/>
      <c r="MNU85" s="41"/>
      <c r="MNV85" s="41"/>
      <c r="MNW85" s="41"/>
      <c r="MNX85" s="41"/>
      <c r="MNY85" s="41"/>
      <c r="MNZ85" s="41"/>
      <c r="MOA85" s="41"/>
      <c r="MOB85" s="41"/>
      <c r="MOC85" s="41"/>
      <c r="MOD85" s="41"/>
      <c r="MOE85" s="41"/>
      <c r="MOF85" s="41"/>
      <c r="MOG85" s="41"/>
      <c r="MOH85" s="41"/>
      <c r="MOI85" s="41"/>
      <c r="MOJ85" s="41"/>
      <c r="MOK85" s="41"/>
      <c r="MOL85" s="41"/>
      <c r="MOM85" s="41"/>
      <c r="MON85" s="41"/>
      <c r="MOO85" s="41"/>
      <c r="MOP85" s="41"/>
      <c r="MOQ85" s="41"/>
      <c r="MOR85" s="41"/>
      <c r="MOS85" s="41"/>
      <c r="MOT85" s="41"/>
      <c r="MOU85" s="41"/>
      <c r="MOV85" s="41"/>
      <c r="MOW85" s="41"/>
      <c r="MOX85" s="41"/>
      <c r="MOY85" s="41"/>
      <c r="MOZ85" s="41"/>
      <c r="MPA85" s="41"/>
      <c r="MPB85" s="41"/>
      <c r="MPC85" s="41"/>
      <c r="MPD85" s="41"/>
      <c r="MPE85" s="41"/>
      <c r="MPF85" s="41"/>
      <c r="MPG85" s="41"/>
      <c r="MPH85" s="41"/>
      <c r="MPI85" s="41"/>
      <c r="MPJ85" s="41"/>
      <c r="MPK85" s="41"/>
      <c r="MPL85" s="41"/>
      <c r="MPM85" s="41"/>
      <c r="MPN85" s="41"/>
      <c r="MPO85" s="41"/>
      <c r="MPP85" s="41"/>
      <c r="MPQ85" s="41"/>
      <c r="MPR85" s="41"/>
      <c r="MPS85" s="41"/>
      <c r="MPT85" s="41"/>
      <c r="MPU85" s="41"/>
      <c r="MPV85" s="41"/>
      <c r="MPW85" s="41"/>
      <c r="MPX85" s="41"/>
      <c r="MPY85" s="41"/>
      <c r="MPZ85" s="41"/>
      <c r="MQA85" s="41"/>
      <c r="MQB85" s="41"/>
      <c r="MQC85" s="41"/>
      <c r="MQD85" s="41"/>
      <c r="MQE85" s="41"/>
      <c r="MQF85" s="41"/>
      <c r="MQG85" s="41"/>
      <c r="MQH85" s="41"/>
      <c r="MQI85" s="41"/>
      <c r="MQJ85" s="41"/>
      <c r="MQK85" s="41"/>
      <c r="MQL85" s="41"/>
      <c r="MQM85" s="41"/>
      <c r="MQN85" s="41"/>
      <c r="MQO85" s="41"/>
      <c r="MQP85" s="41"/>
      <c r="MQQ85" s="41"/>
      <c r="MQR85" s="41"/>
      <c r="MQS85" s="41"/>
      <c r="MQT85" s="41"/>
      <c r="MQU85" s="41"/>
      <c r="MQV85" s="41"/>
      <c r="MQW85" s="41"/>
      <c r="MQX85" s="41"/>
      <c r="MQY85" s="41"/>
      <c r="MQZ85" s="41"/>
      <c r="MRA85" s="41"/>
      <c r="MRB85" s="41"/>
      <c r="MRC85" s="41"/>
      <c r="MRD85" s="41"/>
      <c r="MRE85" s="41"/>
      <c r="MRF85" s="41"/>
      <c r="MRG85" s="41"/>
      <c r="MRH85" s="41"/>
      <c r="MRI85" s="41"/>
      <c r="MRJ85" s="41"/>
      <c r="MRK85" s="41"/>
      <c r="MRL85" s="41"/>
      <c r="MRM85" s="41"/>
      <c r="MRN85" s="41"/>
      <c r="MRO85" s="41"/>
      <c r="MRP85" s="41"/>
      <c r="MRQ85" s="41"/>
      <c r="MRR85" s="41"/>
      <c r="MRS85" s="41"/>
      <c r="MRT85" s="41"/>
      <c r="MRU85" s="41"/>
      <c r="MRV85" s="41"/>
      <c r="MRW85" s="41"/>
      <c r="MRX85" s="41"/>
      <c r="MRY85" s="41"/>
      <c r="MRZ85" s="41"/>
      <c r="MSA85" s="41"/>
      <c r="MSB85" s="41"/>
      <c r="MSC85" s="41"/>
      <c r="MSD85" s="41"/>
      <c r="MSE85" s="41"/>
      <c r="MSF85" s="41"/>
      <c r="MSG85" s="41"/>
      <c r="MSH85" s="41"/>
      <c r="MSI85" s="41"/>
      <c r="MSJ85" s="41"/>
      <c r="MSK85" s="41"/>
      <c r="MSL85" s="41"/>
      <c r="MSM85" s="41"/>
      <c r="MSN85" s="41"/>
      <c r="MSO85" s="41"/>
      <c r="MSP85" s="41"/>
      <c r="MSQ85" s="41"/>
      <c r="MSR85" s="41"/>
      <c r="MSS85" s="41"/>
      <c r="MST85" s="41"/>
      <c r="MSU85" s="41"/>
      <c r="MSV85" s="41"/>
      <c r="MSW85" s="41"/>
      <c r="MSX85" s="41"/>
      <c r="MSY85" s="41"/>
      <c r="MSZ85" s="41"/>
      <c r="MTA85" s="41"/>
      <c r="MTB85" s="41"/>
      <c r="MTC85" s="41"/>
      <c r="MTD85" s="41"/>
      <c r="MTE85" s="41"/>
      <c r="MTF85" s="41"/>
      <c r="MTG85" s="41"/>
      <c r="MTH85" s="41"/>
      <c r="MTI85" s="41"/>
      <c r="MTJ85" s="41"/>
      <c r="MTK85" s="41"/>
      <c r="MTL85" s="41"/>
      <c r="MTM85" s="41"/>
      <c r="MTN85" s="41"/>
      <c r="MTO85" s="41"/>
      <c r="MTP85" s="41"/>
      <c r="MTQ85" s="41"/>
      <c r="MTR85" s="41"/>
      <c r="MTS85" s="41"/>
      <c r="MTT85" s="41"/>
      <c r="MTU85" s="41"/>
      <c r="MTV85" s="41"/>
      <c r="MTW85" s="41"/>
      <c r="MTX85" s="41"/>
      <c r="MTY85" s="41"/>
      <c r="MTZ85" s="41"/>
      <c r="MUA85" s="41"/>
      <c r="MUB85" s="41"/>
      <c r="MUC85" s="41"/>
      <c r="MUD85" s="41"/>
      <c r="MUE85" s="41"/>
      <c r="MUF85" s="41"/>
      <c r="MUG85" s="41"/>
      <c r="MUH85" s="41"/>
      <c r="MUI85" s="41"/>
      <c r="MUJ85" s="41"/>
      <c r="MUK85" s="41"/>
      <c r="MUL85" s="41"/>
      <c r="MUM85" s="41"/>
      <c r="MUN85" s="41"/>
      <c r="MUO85" s="41"/>
      <c r="MUP85" s="41"/>
      <c r="MUQ85" s="41"/>
      <c r="MUR85" s="41"/>
      <c r="MUS85" s="41"/>
      <c r="MUT85" s="41"/>
      <c r="MUU85" s="41"/>
      <c r="MUV85" s="41"/>
      <c r="MUW85" s="41"/>
      <c r="MUX85" s="41"/>
      <c r="MUY85" s="41"/>
      <c r="MUZ85" s="41"/>
      <c r="MVA85" s="41"/>
      <c r="MVB85" s="41"/>
      <c r="MVC85" s="41"/>
      <c r="MVD85" s="41"/>
      <c r="MVE85" s="41"/>
      <c r="MVF85" s="41"/>
      <c r="MVG85" s="41"/>
      <c r="MVH85" s="41"/>
      <c r="MVI85" s="41"/>
      <c r="MVJ85" s="41"/>
      <c r="MVK85" s="41"/>
      <c r="MVL85" s="41"/>
      <c r="MVM85" s="41"/>
      <c r="MVN85" s="41"/>
      <c r="MVO85" s="41"/>
      <c r="MVP85" s="41"/>
      <c r="MVQ85" s="41"/>
      <c r="MVR85" s="41"/>
      <c r="MVS85" s="41"/>
      <c r="MVT85" s="41"/>
      <c r="MVU85" s="41"/>
      <c r="MVV85" s="41"/>
      <c r="MVW85" s="41"/>
      <c r="MVX85" s="41"/>
      <c r="MVY85" s="41"/>
      <c r="MVZ85" s="41"/>
      <c r="MWA85" s="41"/>
      <c r="MWB85" s="41"/>
      <c r="MWC85" s="41"/>
      <c r="MWD85" s="41"/>
      <c r="MWE85" s="41"/>
      <c r="MWF85" s="41"/>
      <c r="MWG85" s="41"/>
      <c r="MWH85" s="41"/>
      <c r="MWI85" s="41"/>
      <c r="MWJ85" s="41"/>
      <c r="MWK85" s="41"/>
      <c r="MWL85" s="41"/>
      <c r="MWM85" s="41"/>
      <c r="MWN85" s="41"/>
      <c r="MWO85" s="41"/>
      <c r="MWP85" s="41"/>
      <c r="MWQ85" s="41"/>
      <c r="MWR85" s="41"/>
      <c r="MWS85" s="41"/>
      <c r="MWT85" s="41"/>
      <c r="MWU85" s="41"/>
      <c r="MWV85" s="41"/>
      <c r="MWW85" s="41"/>
      <c r="MWX85" s="41"/>
      <c r="MWY85" s="41"/>
      <c r="MWZ85" s="41"/>
      <c r="MXA85" s="41"/>
      <c r="MXB85" s="41"/>
      <c r="MXC85" s="41"/>
      <c r="MXD85" s="41"/>
      <c r="MXE85" s="41"/>
      <c r="MXF85" s="41"/>
      <c r="MXG85" s="41"/>
      <c r="MXH85" s="41"/>
      <c r="MXI85" s="41"/>
      <c r="MXJ85" s="41"/>
      <c r="MXK85" s="41"/>
      <c r="MXL85" s="41"/>
      <c r="MXM85" s="41"/>
      <c r="MXN85" s="41"/>
      <c r="MXO85" s="41"/>
      <c r="MXP85" s="41"/>
      <c r="MXQ85" s="41"/>
      <c r="MXR85" s="41"/>
      <c r="MXS85" s="41"/>
      <c r="MXT85" s="41"/>
      <c r="MXU85" s="41"/>
      <c r="MXV85" s="41"/>
      <c r="MXW85" s="41"/>
      <c r="MXX85" s="41"/>
      <c r="MXY85" s="41"/>
      <c r="MXZ85" s="41"/>
      <c r="MYA85" s="41"/>
      <c r="MYB85" s="41"/>
      <c r="MYC85" s="41"/>
      <c r="MYD85" s="41"/>
      <c r="MYE85" s="41"/>
      <c r="MYF85" s="41"/>
      <c r="MYG85" s="41"/>
      <c r="MYH85" s="41"/>
      <c r="MYI85" s="41"/>
      <c r="MYJ85" s="41"/>
      <c r="MYK85" s="41"/>
      <c r="MYL85" s="41"/>
      <c r="MYM85" s="41"/>
      <c r="MYN85" s="41"/>
      <c r="MYO85" s="41"/>
      <c r="MYP85" s="41"/>
      <c r="MYQ85" s="41"/>
      <c r="MYR85" s="41"/>
      <c r="MYS85" s="41"/>
      <c r="MYT85" s="41"/>
      <c r="MYU85" s="41"/>
      <c r="MYV85" s="41"/>
      <c r="MYW85" s="41"/>
      <c r="MYX85" s="41"/>
      <c r="MYY85" s="41"/>
      <c r="MYZ85" s="41"/>
      <c r="MZA85" s="41"/>
      <c r="MZB85" s="41"/>
      <c r="MZC85" s="41"/>
      <c r="MZD85" s="41"/>
      <c r="MZE85" s="41"/>
      <c r="MZF85" s="41"/>
      <c r="MZG85" s="41"/>
      <c r="MZH85" s="41"/>
      <c r="MZI85" s="41"/>
      <c r="MZJ85" s="41"/>
      <c r="MZK85" s="41"/>
      <c r="MZL85" s="41"/>
      <c r="MZM85" s="41"/>
      <c r="MZN85" s="41"/>
      <c r="MZO85" s="41"/>
      <c r="MZP85" s="41"/>
      <c r="MZQ85" s="41"/>
      <c r="MZR85" s="41"/>
      <c r="MZS85" s="41"/>
      <c r="MZT85" s="41"/>
      <c r="MZU85" s="41"/>
      <c r="MZV85" s="41"/>
      <c r="MZW85" s="41"/>
      <c r="MZX85" s="41"/>
      <c r="MZY85" s="41"/>
      <c r="MZZ85" s="41"/>
      <c r="NAA85" s="41"/>
      <c r="NAB85" s="41"/>
      <c r="NAC85" s="41"/>
      <c r="NAD85" s="41"/>
      <c r="NAE85" s="41"/>
      <c r="NAF85" s="41"/>
      <c r="NAG85" s="41"/>
      <c r="NAH85" s="41"/>
      <c r="NAI85" s="41"/>
      <c r="NAJ85" s="41"/>
      <c r="NAK85" s="41"/>
      <c r="NAL85" s="41"/>
      <c r="NAM85" s="41"/>
      <c r="NAN85" s="41"/>
      <c r="NAO85" s="41"/>
      <c r="NAP85" s="41"/>
      <c r="NAQ85" s="41"/>
      <c r="NAR85" s="41"/>
      <c r="NAS85" s="41"/>
      <c r="NAT85" s="41"/>
      <c r="NAU85" s="41"/>
      <c r="NAV85" s="41"/>
      <c r="NAW85" s="41"/>
      <c r="NAX85" s="41"/>
      <c r="NAY85" s="41"/>
      <c r="NAZ85" s="41"/>
      <c r="NBA85" s="41"/>
      <c r="NBB85" s="41"/>
      <c r="NBC85" s="41"/>
      <c r="NBD85" s="41"/>
      <c r="NBE85" s="41"/>
      <c r="NBF85" s="41"/>
      <c r="NBG85" s="41"/>
      <c r="NBH85" s="41"/>
      <c r="NBI85" s="41"/>
      <c r="NBJ85" s="41"/>
      <c r="NBK85" s="41"/>
      <c r="NBL85" s="41"/>
      <c r="NBM85" s="41"/>
      <c r="NBN85" s="41"/>
      <c r="NBO85" s="41"/>
      <c r="NBP85" s="41"/>
      <c r="NBQ85" s="41"/>
      <c r="NBR85" s="41"/>
      <c r="NBS85" s="41"/>
      <c r="NBT85" s="41"/>
      <c r="NBU85" s="41"/>
      <c r="NBV85" s="41"/>
      <c r="NBW85" s="41"/>
      <c r="NBX85" s="41"/>
      <c r="NBY85" s="41"/>
      <c r="NBZ85" s="41"/>
      <c r="NCA85" s="41"/>
      <c r="NCB85" s="41"/>
      <c r="NCC85" s="41"/>
      <c r="NCD85" s="41"/>
      <c r="NCE85" s="41"/>
      <c r="NCF85" s="41"/>
      <c r="NCG85" s="41"/>
      <c r="NCH85" s="41"/>
      <c r="NCI85" s="41"/>
      <c r="NCJ85" s="41"/>
      <c r="NCK85" s="41"/>
      <c r="NCL85" s="41"/>
      <c r="NCM85" s="41"/>
      <c r="NCN85" s="41"/>
      <c r="NCO85" s="41"/>
      <c r="NCP85" s="41"/>
      <c r="NCQ85" s="41"/>
      <c r="NCR85" s="41"/>
      <c r="NCS85" s="41"/>
      <c r="NCT85" s="41"/>
      <c r="NCU85" s="41"/>
      <c r="NCV85" s="41"/>
      <c r="NCW85" s="41"/>
      <c r="NCX85" s="41"/>
      <c r="NCY85" s="41"/>
      <c r="NCZ85" s="41"/>
      <c r="NDA85" s="41"/>
      <c r="NDB85" s="41"/>
      <c r="NDC85" s="41"/>
      <c r="NDD85" s="41"/>
      <c r="NDE85" s="41"/>
      <c r="NDF85" s="41"/>
      <c r="NDG85" s="41"/>
      <c r="NDH85" s="41"/>
      <c r="NDI85" s="41"/>
      <c r="NDJ85" s="41"/>
      <c r="NDK85" s="41"/>
      <c r="NDL85" s="41"/>
      <c r="NDM85" s="41"/>
      <c r="NDN85" s="41"/>
      <c r="NDO85" s="41"/>
      <c r="NDP85" s="41"/>
      <c r="NDQ85" s="41"/>
      <c r="NDR85" s="41"/>
      <c r="NDS85" s="41"/>
      <c r="NDT85" s="41"/>
      <c r="NDU85" s="41"/>
      <c r="NDV85" s="41"/>
      <c r="NDW85" s="41"/>
      <c r="NDX85" s="41"/>
      <c r="NDY85" s="41"/>
      <c r="NDZ85" s="41"/>
      <c r="NEA85" s="41"/>
      <c r="NEB85" s="41"/>
      <c r="NEC85" s="41"/>
      <c r="NED85" s="41"/>
      <c r="NEE85" s="41"/>
      <c r="NEF85" s="41"/>
      <c r="NEG85" s="41"/>
      <c r="NEH85" s="41"/>
      <c r="NEI85" s="41"/>
      <c r="NEJ85" s="41"/>
      <c r="NEK85" s="41"/>
      <c r="NEL85" s="41"/>
      <c r="NEM85" s="41"/>
      <c r="NEN85" s="41"/>
      <c r="NEO85" s="41"/>
      <c r="NEP85" s="41"/>
      <c r="NEQ85" s="41"/>
      <c r="NER85" s="41"/>
      <c r="NES85" s="41"/>
      <c r="NET85" s="41"/>
      <c r="NEU85" s="41"/>
      <c r="NEV85" s="41"/>
      <c r="NEW85" s="41"/>
      <c r="NEX85" s="41"/>
      <c r="NEY85" s="41"/>
      <c r="NEZ85" s="41"/>
      <c r="NFA85" s="41"/>
      <c r="NFB85" s="41"/>
      <c r="NFC85" s="41"/>
      <c r="NFD85" s="41"/>
      <c r="NFE85" s="41"/>
      <c r="NFF85" s="41"/>
      <c r="NFG85" s="41"/>
      <c r="NFH85" s="41"/>
      <c r="NFI85" s="41"/>
      <c r="NFJ85" s="41"/>
      <c r="NFK85" s="41"/>
      <c r="NFL85" s="41"/>
      <c r="NFM85" s="41"/>
      <c r="NFN85" s="41"/>
      <c r="NFO85" s="41"/>
      <c r="NFP85" s="41"/>
      <c r="NFQ85" s="41"/>
      <c r="NFR85" s="41"/>
      <c r="NFS85" s="41"/>
      <c r="NFT85" s="41"/>
      <c r="NFU85" s="41"/>
      <c r="NFV85" s="41"/>
      <c r="NFW85" s="41"/>
      <c r="NFX85" s="41"/>
      <c r="NFY85" s="41"/>
      <c r="NFZ85" s="41"/>
      <c r="NGA85" s="41"/>
      <c r="NGB85" s="41"/>
      <c r="NGC85" s="41"/>
      <c r="NGD85" s="41"/>
      <c r="NGE85" s="41"/>
      <c r="NGF85" s="41"/>
      <c r="NGG85" s="41"/>
      <c r="NGH85" s="41"/>
      <c r="NGI85" s="41"/>
      <c r="NGJ85" s="41"/>
      <c r="NGK85" s="41"/>
      <c r="NGL85" s="41"/>
      <c r="NGM85" s="41"/>
      <c r="NGN85" s="41"/>
      <c r="NGO85" s="41"/>
      <c r="NGP85" s="41"/>
      <c r="NGQ85" s="41"/>
      <c r="NGR85" s="41"/>
      <c r="NGS85" s="41"/>
      <c r="NGT85" s="41"/>
      <c r="NGU85" s="41"/>
      <c r="NGV85" s="41"/>
      <c r="NGW85" s="41"/>
      <c r="NGX85" s="41"/>
      <c r="NGY85" s="41"/>
      <c r="NGZ85" s="41"/>
      <c r="NHA85" s="41"/>
      <c r="NHB85" s="41"/>
      <c r="NHC85" s="41"/>
      <c r="NHD85" s="41"/>
      <c r="NHE85" s="41"/>
      <c r="NHF85" s="41"/>
      <c r="NHG85" s="41"/>
      <c r="NHH85" s="41"/>
      <c r="NHI85" s="41"/>
      <c r="NHJ85" s="41"/>
      <c r="NHK85" s="41"/>
      <c r="NHL85" s="41"/>
      <c r="NHM85" s="41"/>
      <c r="NHN85" s="41"/>
      <c r="NHO85" s="41"/>
      <c r="NHP85" s="41"/>
      <c r="NHQ85" s="41"/>
      <c r="NHR85" s="41"/>
      <c r="NHS85" s="41"/>
      <c r="NHT85" s="41"/>
      <c r="NHU85" s="41"/>
      <c r="NHV85" s="41"/>
      <c r="NHW85" s="41"/>
      <c r="NHX85" s="41"/>
      <c r="NHY85" s="41"/>
      <c r="NHZ85" s="41"/>
      <c r="NIA85" s="41"/>
      <c r="NIB85" s="41"/>
      <c r="NIC85" s="41"/>
      <c r="NID85" s="41"/>
      <c r="NIE85" s="41"/>
      <c r="NIF85" s="41"/>
      <c r="NIG85" s="41"/>
      <c r="NIH85" s="41"/>
      <c r="NII85" s="41"/>
      <c r="NIJ85" s="41"/>
      <c r="NIK85" s="41"/>
      <c r="NIL85" s="41"/>
      <c r="NIM85" s="41"/>
      <c r="NIN85" s="41"/>
      <c r="NIO85" s="41"/>
      <c r="NIP85" s="41"/>
      <c r="NIQ85" s="41"/>
      <c r="NIR85" s="41"/>
      <c r="NIS85" s="41"/>
      <c r="NIT85" s="41"/>
      <c r="NIU85" s="41"/>
      <c r="NIV85" s="41"/>
      <c r="NIW85" s="41"/>
      <c r="NIX85" s="41"/>
      <c r="NIY85" s="41"/>
      <c r="NIZ85" s="41"/>
      <c r="NJA85" s="41"/>
      <c r="NJB85" s="41"/>
      <c r="NJC85" s="41"/>
      <c r="NJD85" s="41"/>
      <c r="NJE85" s="41"/>
      <c r="NJF85" s="41"/>
      <c r="NJG85" s="41"/>
      <c r="NJH85" s="41"/>
      <c r="NJI85" s="41"/>
      <c r="NJJ85" s="41"/>
      <c r="NJK85" s="41"/>
      <c r="NJL85" s="41"/>
      <c r="NJM85" s="41"/>
      <c r="NJN85" s="41"/>
      <c r="NJO85" s="41"/>
      <c r="NJP85" s="41"/>
      <c r="NJQ85" s="41"/>
      <c r="NJR85" s="41"/>
      <c r="NJS85" s="41"/>
      <c r="NJT85" s="41"/>
      <c r="NJU85" s="41"/>
      <c r="NJV85" s="41"/>
      <c r="NJW85" s="41"/>
      <c r="NJX85" s="41"/>
      <c r="NJY85" s="41"/>
      <c r="NJZ85" s="41"/>
      <c r="NKA85" s="41"/>
      <c r="NKB85" s="41"/>
      <c r="NKC85" s="41"/>
      <c r="NKD85" s="41"/>
      <c r="NKE85" s="41"/>
      <c r="NKF85" s="41"/>
      <c r="NKG85" s="41"/>
      <c r="NKH85" s="41"/>
      <c r="NKI85" s="41"/>
      <c r="NKJ85" s="41"/>
      <c r="NKK85" s="41"/>
      <c r="NKL85" s="41"/>
      <c r="NKM85" s="41"/>
      <c r="NKN85" s="41"/>
      <c r="NKO85" s="41"/>
      <c r="NKP85" s="41"/>
      <c r="NKQ85" s="41"/>
      <c r="NKR85" s="41"/>
      <c r="NKS85" s="41"/>
      <c r="NKT85" s="41"/>
      <c r="NKU85" s="41"/>
      <c r="NKV85" s="41"/>
      <c r="NKW85" s="41"/>
      <c r="NKX85" s="41"/>
      <c r="NKY85" s="41"/>
      <c r="NKZ85" s="41"/>
      <c r="NLA85" s="41"/>
      <c r="NLB85" s="41"/>
      <c r="NLC85" s="41"/>
      <c r="NLD85" s="41"/>
      <c r="NLE85" s="41"/>
      <c r="NLF85" s="41"/>
      <c r="NLG85" s="41"/>
      <c r="NLH85" s="41"/>
      <c r="NLI85" s="41"/>
      <c r="NLJ85" s="41"/>
      <c r="NLK85" s="41"/>
      <c r="NLL85" s="41"/>
      <c r="NLM85" s="41"/>
      <c r="NLN85" s="41"/>
      <c r="NLO85" s="41"/>
      <c r="NLP85" s="41"/>
      <c r="NLQ85" s="41"/>
      <c r="NLR85" s="41"/>
      <c r="NLS85" s="41"/>
      <c r="NLT85" s="41"/>
      <c r="NLU85" s="41"/>
      <c r="NLV85" s="41"/>
      <c r="NLW85" s="41"/>
      <c r="NLX85" s="41"/>
      <c r="NLY85" s="41"/>
      <c r="NLZ85" s="41"/>
      <c r="NMA85" s="41"/>
      <c r="NMB85" s="41"/>
      <c r="NMC85" s="41"/>
      <c r="NMD85" s="41"/>
      <c r="NME85" s="41"/>
      <c r="NMF85" s="41"/>
      <c r="NMG85" s="41"/>
      <c r="NMH85" s="41"/>
      <c r="NMI85" s="41"/>
      <c r="NMJ85" s="41"/>
      <c r="NMK85" s="41"/>
      <c r="NML85" s="41"/>
      <c r="NMM85" s="41"/>
      <c r="NMN85" s="41"/>
      <c r="NMO85" s="41"/>
      <c r="NMP85" s="41"/>
      <c r="NMQ85" s="41"/>
      <c r="NMR85" s="41"/>
      <c r="NMS85" s="41"/>
      <c r="NMT85" s="41"/>
      <c r="NMU85" s="41"/>
      <c r="NMV85" s="41"/>
      <c r="NMW85" s="41"/>
      <c r="NMX85" s="41"/>
      <c r="NMY85" s="41"/>
      <c r="NMZ85" s="41"/>
      <c r="NNA85" s="41"/>
      <c r="NNB85" s="41"/>
      <c r="NNC85" s="41"/>
      <c r="NND85" s="41"/>
      <c r="NNE85" s="41"/>
      <c r="NNF85" s="41"/>
      <c r="NNG85" s="41"/>
      <c r="NNH85" s="41"/>
      <c r="NNI85" s="41"/>
      <c r="NNJ85" s="41"/>
      <c r="NNK85" s="41"/>
      <c r="NNL85" s="41"/>
      <c r="NNM85" s="41"/>
      <c r="NNN85" s="41"/>
      <c r="NNO85" s="41"/>
      <c r="NNP85" s="41"/>
      <c r="NNQ85" s="41"/>
      <c r="NNR85" s="41"/>
      <c r="NNS85" s="41"/>
      <c r="NNT85" s="41"/>
      <c r="NNU85" s="41"/>
      <c r="NNV85" s="41"/>
      <c r="NNW85" s="41"/>
      <c r="NNX85" s="41"/>
      <c r="NNY85" s="41"/>
      <c r="NNZ85" s="41"/>
      <c r="NOA85" s="41"/>
      <c r="NOB85" s="41"/>
      <c r="NOC85" s="41"/>
      <c r="NOD85" s="41"/>
      <c r="NOE85" s="41"/>
      <c r="NOF85" s="41"/>
      <c r="NOG85" s="41"/>
      <c r="NOH85" s="41"/>
      <c r="NOI85" s="41"/>
      <c r="NOJ85" s="41"/>
      <c r="NOK85" s="41"/>
      <c r="NOL85" s="41"/>
      <c r="NOM85" s="41"/>
      <c r="NON85" s="41"/>
      <c r="NOO85" s="41"/>
      <c r="NOP85" s="41"/>
      <c r="NOQ85" s="41"/>
      <c r="NOR85" s="41"/>
      <c r="NOS85" s="41"/>
      <c r="NOT85" s="41"/>
      <c r="NOU85" s="41"/>
      <c r="NOV85" s="41"/>
      <c r="NOW85" s="41"/>
      <c r="NOX85" s="41"/>
      <c r="NOY85" s="41"/>
      <c r="NOZ85" s="41"/>
      <c r="NPA85" s="41"/>
      <c r="NPB85" s="41"/>
      <c r="NPC85" s="41"/>
      <c r="NPD85" s="41"/>
      <c r="NPE85" s="41"/>
      <c r="NPF85" s="41"/>
      <c r="NPG85" s="41"/>
      <c r="NPH85" s="41"/>
      <c r="NPI85" s="41"/>
      <c r="NPJ85" s="41"/>
      <c r="NPK85" s="41"/>
      <c r="NPL85" s="41"/>
      <c r="NPM85" s="41"/>
      <c r="NPN85" s="41"/>
      <c r="NPO85" s="41"/>
      <c r="NPP85" s="41"/>
      <c r="NPQ85" s="41"/>
      <c r="NPR85" s="41"/>
      <c r="NPS85" s="41"/>
      <c r="NPT85" s="41"/>
      <c r="NPU85" s="41"/>
      <c r="NPV85" s="41"/>
      <c r="NPW85" s="41"/>
      <c r="NPX85" s="41"/>
      <c r="NPY85" s="41"/>
      <c r="NPZ85" s="41"/>
      <c r="NQA85" s="41"/>
      <c r="NQB85" s="41"/>
      <c r="NQC85" s="41"/>
      <c r="NQD85" s="41"/>
      <c r="NQE85" s="41"/>
      <c r="NQF85" s="41"/>
      <c r="NQG85" s="41"/>
      <c r="NQH85" s="41"/>
      <c r="NQI85" s="41"/>
      <c r="NQJ85" s="41"/>
      <c r="NQK85" s="41"/>
      <c r="NQL85" s="41"/>
      <c r="NQM85" s="41"/>
      <c r="NQN85" s="41"/>
      <c r="NQO85" s="41"/>
      <c r="NQP85" s="41"/>
      <c r="NQQ85" s="41"/>
      <c r="NQR85" s="41"/>
      <c r="NQS85" s="41"/>
      <c r="NQT85" s="41"/>
      <c r="NQU85" s="41"/>
      <c r="NQV85" s="41"/>
      <c r="NQW85" s="41"/>
      <c r="NQX85" s="41"/>
      <c r="NQY85" s="41"/>
      <c r="NQZ85" s="41"/>
      <c r="NRA85" s="41"/>
      <c r="NRB85" s="41"/>
      <c r="NRC85" s="41"/>
      <c r="NRD85" s="41"/>
      <c r="NRE85" s="41"/>
      <c r="NRF85" s="41"/>
      <c r="NRG85" s="41"/>
      <c r="NRH85" s="41"/>
      <c r="NRI85" s="41"/>
      <c r="NRJ85" s="41"/>
      <c r="NRK85" s="41"/>
      <c r="NRL85" s="41"/>
      <c r="NRM85" s="41"/>
      <c r="NRN85" s="41"/>
      <c r="NRO85" s="41"/>
      <c r="NRP85" s="41"/>
      <c r="NRQ85" s="41"/>
      <c r="NRR85" s="41"/>
      <c r="NRS85" s="41"/>
      <c r="NRT85" s="41"/>
      <c r="NRU85" s="41"/>
      <c r="NRV85" s="41"/>
      <c r="NRW85" s="41"/>
      <c r="NRX85" s="41"/>
      <c r="NRY85" s="41"/>
      <c r="NRZ85" s="41"/>
      <c r="NSA85" s="41"/>
      <c r="NSB85" s="41"/>
      <c r="NSC85" s="41"/>
      <c r="NSD85" s="41"/>
      <c r="NSE85" s="41"/>
      <c r="NSF85" s="41"/>
      <c r="NSG85" s="41"/>
      <c r="NSH85" s="41"/>
      <c r="NSI85" s="41"/>
      <c r="NSJ85" s="41"/>
      <c r="NSK85" s="41"/>
      <c r="NSL85" s="41"/>
      <c r="NSM85" s="41"/>
      <c r="NSN85" s="41"/>
      <c r="NSO85" s="41"/>
      <c r="NSP85" s="41"/>
      <c r="NSQ85" s="41"/>
      <c r="NSR85" s="41"/>
      <c r="NSS85" s="41"/>
      <c r="NST85" s="41"/>
      <c r="NSU85" s="41"/>
      <c r="NSV85" s="41"/>
      <c r="NSW85" s="41"/>
      <c r="NSX85" s="41"/>
      <c r="NSY85" s="41"/>
      <c r="NSZ85" s="41"/>
      <c r="NTA85" s="41"/>
      <c r="NTB85" s="41"/>
      <c r="NTC85" s="41"/>
      <c r="NTD85" s="41"/>
      <c r="NTE85" s="41"/>
      <c r="NTF85" s="41"/>
      <c r="NTG85" s="41"/>
      <c r="NTH85" s="41"/>
      <c r="NTI85" s="41"/>
      <c r="NTJ85" s="41"/>
      <c r="NTK85" s="41"/>
      <c r="NTL85" s="41"/>
      <c r="NTM85" s="41"/>
      <c r="NTN85" s="41"/>
      <c r="NTO85" s="41"/>
      <c r="NTP85" s="41"/>
      <c r="NTQ85" s="41"/>
      <c r="NTR85" s="41"/>
      <c r="NTS85" s="41"/>
      <c r="NTT85" s="41"/>
      <c r="NTU85" s="41"/>
      <c r="NTV85" s="41"/>
      <c r="NTW85" s="41"/>
      <c r="NTX85" s="41"/>
      <c r="NTY85" s="41"/>
      <c r="NTZ85" s="41"/>
      <c r="NUA85" s="41"/>
      <c r="NUB85" s="41"/>
      <c r="NUC85" s="41"/>
      <c r="NUD85" s="41"/>
      <c r="NUE85" s="41"/>
      <c r="NUF85" s="41"/>
      <c r="NUG85" s="41"/>
      <c r="NUH85" s="41"/>
      <c r="NUI85" s="41"/>
      <c r="NUJ85" s="41"/>
      <c r="NUK85" s="41"/>
      <c r="NUL85" s="41"/>
      <c r="NUM85" s="41"/>
      <c r="NUN85" s="41"/>
      <c r="NUO85" s="41"/>
      <c r="NUP85" s="41"/>
      <c r="NUQ85" s="41"/>
      <c r="NUR85" s="41"/>
      <c r="NUS85" s="41"/>
      <c r="NUT85" s="41"/>
      <c r="NUU85" s="41"/>
      <c r="NUV85" s="41"/>
      <c r="NUW85" s="41"/>
      <c r="NUX85" s="41"/>
      <c r="NUY85" s="41"/>
      <c r="NUZ85" s="41"/>
      <c r="NVA85" s="41"/>
      <c r="NVB85" s="41"/>
      <c r="NVC85" s="41"/>
      <c r="NVD85" s="41"/>
      <c r="NVE85" s="41"/>
      <c r="NVF85" s="41"/>
      <c r="NVG85" s="41"/>
      <c r="NVH85" s="41"/>
      <c r="NVI85" s="41"/>
      <c r="NVJ85" s="41"/>
      <c r="NVK85" s="41"/>
      <c r="NVL85" s="41"/>
      <c r="NVM85" s="41"/>
      <c r="NVN85" s="41"/>
      <c r="NVO85" s="41"/>
      <c r="NVP85" s="41"/>
      <c r="NVQ85" s="41"/>
      <c r="NVR85" s="41"/>
      <c r="NVS85" s="41"/>
      <c r="NVT85" s="41"/>
      <c r="NVU85" s="41"/>
      <c r="NVV85" s="41"/>
      <c r="NVW85" s="41"/>
      <c r="NVX85" s="41"/>
      <c r="NVY85" s="41"/>
      <c r="NVZ85" s="41"/>
      <c r="NWA85" s="41"/>
      <c r="NWB85" s="41"/>
      <c r="NWC85" s="41"/>
      <c r="NWD85" s="41"/>
      <c r="NWE85" s="41"/>
      <c r="NWF85" s="41"/>
      <c r="NWG85" s="41"/>
      <c r="NWH85" s="41"/>
      <c r="NWI85" s="41"/>
      <c r="NWJ85" s="41"/>
      <c r="NWK85" s="41"/>
      <c r="NWL85" s="41"/>
      <c r="NWM85" s="41"/>
      <c r="NWN85" s="41"/>
      <c r="NWO85" s="41"/>
      <c r="NWP85" s="41"/>
      <c r="NWQ85" s="41"/>
      <c r="NWR85" s="41"/>
      <c r="NWS85" s="41"/>
      <c r="NWT85" s="41"/>
      <c r="NWU85" s="41"/>
      <c r="NWV85" s="41"/>
      <c r="NWW85" s="41"/>
      <c r="NWX85" s="41"/>
      <c r="NWY85" s="41"/>
      <c r="NWZ85" s="41"/>
      <c r="NXA85" s="41"/>
      <c r="NXB85" s="41"/>
      <c r="NXC85" s="41"/>
      <c r="NXD85" s="41"/>
      <c r="NXE85" s="41"/>
      <c r="NXF85" s="41"/>
      <c r="NXG85" s="41"/>
      <c r="NXH85" s="41"/>
      <c r="NXI85" s="41"/>
      <c r="NXJ85" s="41"/>
      <c r="NXK85" s="41"/>
      <c r="NXL85" s="41"/>
      <c r="NXM85" s="41"/>
      <c r="NXN85" s="41"/>
      <c r="NXO85" s="41"/>
      <c r="NXP85" s="41"/>
      <c r="NXQ85" s="41"/>
      <c r="NXR85" s="41"/>
      <c r="NXS85" s="41"/>
      <c r="NXT85" s="41"/>
      <c r="NXU85" s="41"/>
      <c r="NXV85" s="41"/>
      <c r="NXW85" s="41"/>
      <c r="NXX85" s="41"/>
      <c r="NXY85" s="41"/>
      <c r="NXZ85" s="41"/>
      <c r="NYA85" s="41"/>
      <c r="NYB85" s="41"/>
      <c r="NYC85" s="41"/>
      <c r="NYD85" s="41"/>
      <c r="NYE85" s="41"/>
      <c r="NYF85" s="41"/>
      <c r="NYG85" s="41"/>
      <c r="NYH85" s="41"/>
      <c r="NYI85" s="41"/>
      <c r="NYJ85" s="41"/>
      <c r="NYK85" s="41"/>
      <c r="NYL85" s="41"/>
      <c r="NYM85" s="41"/>
      <c r="NYN85" s="41"/>
      <c r="NYO85" s="41"/>
      <c r="NYP85" s="41"/>
      <c r="NYQ85" s="41"/>
      <c r="NYR85" s="41"/>
      <c r="NYS85" s="41"/>
      <c r="NYT85" s="41"/>
      <c r="NYU85" s="41"/>
      <c r="NYV85" s="41"/>
      <c r="NYW85" s="41"/>
      <c r="NYX85" s="41"/>
      <c r="NYY85" s="41"/>
      <c r="NYZ85" s="41"/>
      <c r="NZA85" s="41"/>
      <c r="NZB85" s="41"/>
      <c r="NZC85" s="41"/>
      <c r="NZD85" s="41"/>
      <c r="NZE85" s="41"/>
      <c r="NZF85" s="41"/>
      <c r="NZG85" s="41"/>
      <c r="NZH85" s="41"/>
      <c r="NZI85" s="41"/>
      <c r="NZJ85" s="41"/>
      <c r="NZK85" s="41"/>
      <c r="NZL85" s="41"/>
      <c r="NZM85" s="41"/>
      <c r="NZN85" s="41"/>
      <c r="NZO85" s="41"/>
      <c r="NZP85" s="41"/>
      <c r="NZQ85" s="41"/>
      <c r="NZR85" s="41"/>
      <c r="NZS85" s="41"/>
      <c r="NZT85" s="41"/>
      <c r="NZU85" s="41"/>
      <c r="NZV85" s="41"/>
      <c r="NZW85" s="41"/>
      <c r="NZX85" s="41"/>
      <c r="NZY85" s="41"/>
      <c r="NZZ85" s="41"/>
      <c r="OAA85" s="41"/>
      <c r="OAB85" s="41"/>
      <c r="OAC85" s="41"/>
      <c r="OAD85" s="41"/>
      <c r="OAE85" s="41"/>
      <c r="OAF85" s="41"/>
      <c r="OAG85" s="41"/>
      <c r="OAH85" s="41"/>
      <c r="OAI85" s="41"/>
      <c r="OAJ85" s="41"/>
      <c r="OAK85" s="41"/>
      <c r="OAL85" s="41"/>
      <c r="OAM85" s="41"/>
      <c r="OAN85" s="41"/>
      <c r="OAO85" s="41"/>
      <c r="OAP85" s="41"/>
      <c r="OAQ85" s="41"/>
      <c r="OAR85" s="41"/>
      <c r="OAS85" s="41"/>
      <c r="OAT85" s="41"/>
      <c r="OAU85" s="41"/>
      <c r="OAV85" s="41"/>
      <c r="OAW85" s="41"/>
      <c r="OAX85" s="41"/>
      <c r="OAY85" s="41"/>
      <c r="OAZ85" s="41"/>
      <c r="OBA85" s="41"/>
      <c r="OBB85" s="41"/>
      <c r="OBC85" s="41"/>
      <c r="OBD85" s="41"/>
      <c r="OBE85" s="41"/>
      <c r="OBF85" s="41"/>
      <c r="OBG85" s="41"/>
      <c r="OBH85" s="41"/>
      <c r="OBI85" s="41"/>
      <c r="OBJ85" s="41"/>
      <c r="OBK85" s="41"/>
      <c r="OBL85" s="41"/>
      <c r="OBM85" s="41"/>
      <c r="OBN85" s="41"/>
      <c r="OBO85" s="41"/>
      <c r="OBP85" s="41"/>
      <c r="OBQ85" s="41"/>
      <c r="OBR85" s="41"/>
      <c r="OBS85" s="41"/>
      <c r="OBT85" s="41"/>
      <c r="OBU85" s="41"/>
      <c r="OBV85" s="41"/>
      <c r="OBW85" s="41"/>
      <c r="OBX85" s="41"/>
      <c r="OBY85" s="41"/>
      <c r="OBZ85" s="41"/>
      <c r="OCA85" s="41"/>
      <c r="OCB85" s="41"/>
      <c r="OCC85" s="41"/>
      <c r="OCD85" s="41"/>
      <c r="OCE85" s="41"/>
      <c r="OCF85" s="41"/>
      <c r="OCG85" s="41"/>
      <c r="OCH85" s="41"/>
      <c r="OCI85" s="41"/>
      <c r="OCJ85" s="41"/>
      <c r="OCK85" s="41"/>
      <c r="OCL85" s="41"/>
      <c r="OCM85" s="41"/>
      <c r="OCN85" s="41"/>
      <c r="OCO85" s="41"/>
      <c r="OCP85" s="41"/>
      <c r="OCQ85" s="41"/>
      <c r="OCR85" s="41"/>
      <c r="OCS85" s="41"/>
      <c r="OCT85" s="41"/>
      <c r="OCU85" s="41"/>
      <c r="OCV85" s="41"/>
      <c r="OCW85" s="41"/>
      <c r="OCX85" s="41"/>
      <c r="OCY85" s="41"/>
      <c r="OCZ85" s="41"/>
      <c r="ODA85" s="41"/>
      <c r="ODB85" s="41"/>
      <c r="ODC85" s="41"/>
      <c r="ODD85" s="41"/>
      <c r="ODE85" s="41"/>
      <c r="ODF85" s="41"/>
      <c r="ODG85" s="41"/>
      <c r="ODH85" s="41"/>
      <c r="ODI85" s="41"/>
      <c r="ODJ85" s="41"/>
      <c r="ODK85" s="41"/>
      <c r="ODL85" s="41"/>
      <c r="ODM85" s="41"/>
      <c r="ODN85" s="41"/>
      <c r="ODO85" s="41"/>
      <c r="ODP85" s="41"/>
      <c r="ODQ85" s="41"/>
      <c r="ODR85" s="41"/>
      <c r="ODS85" s="41"/>
      <c r="ODT85" s="41"/>
      <c r="ODU85" s="41"/>
      <c r="ODV85" s="41"/>
      <c r="ODW85" s="41"/>
      <c r="ODX85" s="41"/>
      <c r="ODY85" s="41"/>
      <c r="ODZ85" s="41"/>
      <c r="OEA85" s="41"/>
      <c r="OEB85" s="41"/>
      <c r="OEC85" s="41"/>
      <c r="OED85" s="41"/>
      <c r="OEE85" s="41"/>
      <c r="OEF85" s="41"/>
      <c r="OEG85" s="41"/>
      <c r="OEH85" s="41"/>
      <c r="OEI85" s="41"/>
      <c r="OEJ85" s="41"/>
      <c r="OEK85" s="41"/>
      <c r="OEL85" s="41"/>
      <c r="OEM85" s="41"/>
      <c r="OEN85" s="41"/>
      <c r="OEO85" s="41"/>
      <c r="OEP85" s="41"/>
      <c r="OEQ85" s="41"/>
      <c r="OER85" s="41"/>
      <c r="OES85" s="41"/>
      <c r="OET85" s="41"/>
      <c r="OEU85" s="41"/>
      <c r="OEV85" s="41"/>
      <c r="OEW85" s="41"/>
      <c r="OEX85" s="41"/>
      <c r="OEY85" s="41"/>
      <c r="OEZ85" s="41"/>
      <c r="OFA85" s="41"/>
      <c r="OFB85" s="41"/>
      <c r="OFC85" s="41"/>
      <c r="OFD85" s="41"/>
      <c r="OFE85" s="41"/>
      <c r="OFF85" s="41"/>
      <c r="OFG85" s="41"/>
      <c r="OFH85" s="41"/>
      <c r="OFI85" s="41"/>
      <c r="OFJ85" s="41"/>
      <c r="OFK85" s="41"/>
      <c r="OFL85" s="41"/>
      <c r="OFM85" s="41"/>
      <c r="OFN85" s="41"/>
      <c r="OFO85" s="41"/>
      <c r="OFP85" s="41"/>
      <c r="OFQ85" s="41"/>
      <c r="OFR85" s="41"/>
      <c r="OFS85" s="41"/>
      <c r="OFT85" s="41"/>
      <c r="OFU85" s="41"/>
      <c r="OFV85" s="41"/>
      <c r="OFW85" s="41"/>
      <c r="OFX85" s="41"/>
      <c r="OFY85" s="41"/>
      <c r="OFZ85" s="41"/>
      <c r="OGA85" s="41"/>
      <c r="OGB85" s="41"/>
      <c r="OGC85" s="41"/>
      <c r="OGD85" s="41"/>
      <c r="OGE85" s="41"/>
      <c r="OGF85" s="41"/>
      <c r="OGG85" s="41"/>
      <c r="OGH85" s="41"/>
      <c r="OGI85" s="41"/>
      <c r="OGJ85" s="41"/>
      <c r="OGK85" s="41"/>
      <c r="OGL85" s="41"/>
      <c r="OGM85" s="41"/>
      <c r="OGN85" s="41"/>
      <c r="OGO85" s="41"/>
      <c r="OGP85" s="41"/>
      <c r="OGQ85" s="41"/>
      <c r="OGR85" s="41"/>
      <c r="OGS85" s="41"/>
      <c r="OGT85" s="41"/>
      <c r="OGU85" s="41"/>
      <c r="OGV85" s="41"/>
      <c r="OGW85" s="41"/>
      <c r="OGX85" s="41"/>
      <c r="OGY85" s="41"/>
      <c r="OGZ85" s="41"/>
      <c r="OHA85" s="41"/>
      <c r="OHB85" s="41"/>
      <c r="OHC85" s="41"/>
      <c r="OHD85" s="41"/>
      <c r="OHE85" s="41"/>
      <c r="OHF85" s="41"/>
      <c r="OHG85" s="41"/>
      <c r="OHH85" s="41"/>
      <c r="OHI85" s="41"/>
      <c r="OHJ85" s="41"/>
      <c r="OHK85" s="41"/>
      <c r="OHL85" s="41"/>
      <c r="OHM85" s="41"/>
      <c r="OHN85" s="41"/>
      <c r="OHO85" s="41"/>
      <c r="OHP85" s="41"/>
      <c r="OHQ85" s="41"/>
      <c r="OHR85" s="41"/>
      <c r="OHS85" s="41"/>
      <c r="OHT85" s="41"/>
      <c r="OHU85" s="41"/>
      <c r="OHV85" s="41"/>
      <c r="OHW85" s="41"/>
      <c r="OHX85" s="41"/>
      <c r="OHY85" s="41"/>
      <c r="OHZ85" s="41"/>
      <c r="OIA85" s="41"/>
      <c r="OIB85" s="41"/>
      <c r="OIC85" s="41"/>
      <c r="OID85" s="41"/>
      <c r="OIE85" s="41"/>
      <c r="OIF85" s="41"/>
      <c r="OIG85" s="41"/>
      <c r="OIH85" s="41"/>
      <c r="OII85" s="41"/>
      <c r="OIJ85" s="41"/>
      <c r="OIK85" s="41"/>
      <c r="OIL85" s="41"/>
      <c r="OIM85" s="41"/>
      <c r="OIN85" s="41"/>
      <c r="OIO85" s="41"/>
      <c r="OIP85" s="41"/>
      <c r="OIQ85" s="41"/>
      <c r="OIR85" s="41"/>
      <c r="OIS85" s="41"/>
      <c r="OIT85" s="41"/>
      <c r="OIU85" s="41"/>
      <c r="OIV85" s="41"/>
      <c r="OIW85" s="41"/>
      <c r="OIX85" s="41"/>
      <c r="OIY85" s="41"/>
      <c r="OIZ85" s="41"/>
      <c r="OJA85" s="41"/>
      <c r="OJB85" s="41"/>
      <c r="OJC85" s="41"/>
      <c r="OJD85" s="41"/>
      <c r="OJE85" s="41"/>
      <c r="OJF85" s="41"/>
      <c r="OJG85" s="41"/>
      <c r="OJH85" s="41"/>
      <c r="OJI85" s="41"/>
      <c r="OJJ85" s="41"/>
      <c r="OJK85" s="41"/>
      <c r="OJL85" s="41"/>
      <c r="OJM85" s="41"/>
      <c r="OJN85" s="41"/>
      <c r="OJO85" s="41"/>
      <c r="OJP85" s="41"/>
      <c r="OJQ85" s="41"/>
      <c r="OJR85" s="41"/>
      <c r="OJS85" s="41"/>
      <c r="OJT85" s="41"/>
      <c r="OJU85" s="41"/>
      <c r="OJV85" s="41"/>
      <c r="OJW85" s="41"/>
      <c r="OJX85" s="41"/>
      <c r="OJY85" s="41"/>
      <c r="OJZ85" s="41"/>
      <c r="OKA85" s="41"/>
      <c r="OKB85" s="41"/>
      <c r="OKC85" s="41"/>
      <c r="OKD85" s="41"/>
      <c r="OKE85" s="41"/>
      <c r="OKF85" s="41"/>
      <c r="OKG85" s="41"/>
      <c r="OKH85" s="41"/>
      <c r="OKI85" s="41"/>
      <c r="OKJ85" s="41"/>
      <c r="OKK85" s="41"/>
      <c r="OKL85" s="41"/>
      <c r="OKM85" s="41"/>
      <c r="OKN85" s="41"/>
      <c r="OKO85" s="41"/>
      <c r="OKP85" s="41"/>
      <c r="OKQ85" s="41"/>
      <c r="OKR85" s="41"/>
      <c r="OKS85" s="41"/>
      <c r="OKT85" s="41"/>
      <c r="OKU85" s="41"/>
      <c r="OKV85" s="41"/>
      <c r="OKW85" s="41"/>
      <c r="OKX85" s="41"/>
      <c r="OKY85" s="41"/>
      <c r="OKZ85" s="41"/>
      <c r="OLA85" s="41"/>
      <c r="OLB85" s="41"/>
      <c r="OLC85" s="41"/>
      <c r="OLD85" s="41"/>
      <c r="OLE85" s="41"/>
      <c r="OLF85" s="41"/>
      <c r="OLG85" s="41"/>
      <c r="OLH85" s="41"/>
      <c r="OLI85" s="41"/>
      <c r="OLJ85" s="41"/>
      <c r="OLK85" s="41"/>
      <c r="OLL85" s="41"/>
      <c r="OLM85" s="41"/>
      <c r="OLN85" s="41"/>
      <c r="OLO85" s="41"/>
      <c r="OLP85" s="41"/>
      <c r="OLQ85" s="41"/>
      <c r="OLR85" s="41"/>
      <c r="OLS85" s="41"/>
      <c r="OLT85" s="41"/>
      <c r="OLU85" s="41"/>
      <c r="OLV85" s="41"/>
      <c r="OLW85" s="41"/>
      <c r="OLX85" s="41"/>
      <c r="OLY85" s="41"/>
      <c r="OLZ85" s="41"/>
      <c r="OMA85" s="41"/>
      <c r="OMB85" s="41"/>
      <c r="OMC85" s="41"/>
      <c r="OMD85" s="41"/>
      <c r="OME85" s="41"/>
      <c r="OMF85" s="41"/>
      <c r="OMG85" s="41"/>
      <c r="OMH85" s="41"/>
      <c r="OMI85" s="41"/>
      <c r="OMJ85" s="41"/>
      <c r="OMK85" s="41"/>
      <c r="OML85" s="41"/>
      <c r="OMM85" s="41"/>
      <c r="OMN85" s="41"/>
      <c r="OMO85" s="41"/>
      <c r="OMP85" s="41"/>
      <c r="OMQ85" s="41"/>
      <c r="OMR85" s="41"/>
      <c r="OMS85" s="41"/>
      <c r="OMT85" s="41"/>
      <c r="OMU85" s="41"/>
      <c r="OMV85" s="41"/>
      <c r="OMW85" s="41"/>
      <c r="OMX85" s="41"/>
      <c r="OMY85" s="41"/>
      <c r="OMZ85" s="41"/>
      <c r="ONA85" s="41"/>
      <c r="ONB85" s="41"/>
      <c r="ONC85" s="41"/>
      <c r="OND85" s="41"/>
      <c r="ONE85" s="41"/>
      <c r="ONF85" s="41"/>
      <c r="ONG85" s="41"/>
      <c r="ONH85" s="41"/>
      <c r="ONI85" s="41"/>
      <c r="ONJ85" s="41"/>
      <c r="ONK85" s="41"/>
      <c r="ONL85" s="41"/>
      <c r="ONM85" s="41"/>
      <c r="ONN85" s="41"/>
      <c r="ONO85" s="41"/>
      <c r="ONP85" s="41"/>
      <c r="ONQ85" s="41"/>
      <c r="ONR85" s="41"/>
      <c r="ONS85" s="41"/>
      <c r="ONT85" s="41"/>
      <c r="ONU85" s="41"/>
      <c r="ONV85" s="41"/>
      <c r="ONW85" s="41"/>
      <c r="ONX85" s="41"/>
      <c r="ONY85" s="41"/>
      <c r="ONZ85" s="41"/>
      <c r="OOA85" s="41"/>
      <c r="OOB85" s="41"/>
      <c r="OOC85" s="41"/>
      <c r="OOD85" s="41"/>
      <c r="OOE85" s="41"/>
      <c r="OOF85" s="41"/>
      <c r="OOG85" s="41"/>
      <c r="OOH85" s="41"/>
      <c r="OOI85" s="41"/>
      <c r="OOJ85" s="41"/>
      <c r="OOK85" s="41"/>
      <c r="OOL85" s="41"/>
      <c r="OOM85" s="41"/>
      <c r="OON85" s="41"/>
      <c r="OOO85" s="41"/>
      <c r="OOP85" s="41"/>
      <c r="OOQ85" s="41"/>
      <c r="OOR85" s="41"/>
      <c r="OOS85" s="41"/>
      <c r="OOT85" s="41"/>
      <c r="OOU85" s="41"/>
      <c r="OOV85" s="41"/>
      <c r="OOW85" s="41"/>
      <c r="OOX85" s="41"/>
      <c r="OOY85" s="41"/>
      <c r="OOZ85" s="41"/>
      <c r="OPA85" s="41"/>
      <c r="OPB85" s="41"/>
      <c r="OPC85" s="41"/>
      <c r="OPD85" s="41"/>
      <c r="OPE85" s="41"/>
      <c r="OPF85" s="41"/>
      <c r="OPG85" s="41"/>
      <c r="OPH85" s="41"/>
      <c r="OPI85" s="41"/>
      <c r="OPJ85" s="41"/>
      <c r="OPK85" s="41"/>
      <c r="OPL85" s="41"/>
      <c r="OPM85" s="41"/>
      <c r="OPN85" s="41"/>
      <c r="OPO85" s="41"/>
      <c r="OPP85" s="41"/>
      <c r="OPQ85" s="41"/>
      <c r="OPR85" s="41"/>
      <c r="OPS85" s="41"/>
      <c r="OPT85" s="41"/>
      <c r="OPU85" s="41"/>
      <c r="OPV85" s="41"/>
      <c r="OPW85" s="41"/>
      <c r="OPX85" s="41"/>
      <c r="OPY85" s="41"/>
      <c r="OPZ85" s="41"/>
      <c r="OQA85" s="41"/>
      <c r="OQB85" s="41"/>
      <c r="OQC85" s="41"/>
      <c r="OQD85" s="41"/>
      <c r="OQE85" s="41"/>
      <c r="OQF85" s="41"/>
      <c r="OQG85" s="41"/>
      <c r="OQH85" s="41"/>
      <c r="OQI85" s="41"/>
      <c r="OQJ85" s="41"/>
      <c r="OQK85" s="41"/>
      <c r="OQL85" s="41"/>
      <c r="OQM85" s="41"/>
      <c r="OQN85" s="41"/>
      <c r="OQO85" s="41"/>
      <c r="OQP85" s="41"/>
      <c r="OQQ85" s="41"/>
      <c r="OQR85" s="41"/>
      <c r="OQS85" s="41"/>
      <c r="OQT85" s="41"/>
      <c r="OQU85" s="41"/>
      <c r="OQV85" s="41"/>
      <c r="OQW85" s="41"/>
      <c r="OQX85" s="41"/>
      <c r="OQY85" s="41"/>
      <c r="OQZ85" s="41"/>
      <c r="ORA85" s="41"/>
      <c r="ORB85" s="41"/>
      <c r="ORC85" s="41"/>
      <c r="ORD85" s="41"/>
      <c r="ORE85" s="41"/>
      <c r="ORF85" s="41"/>
      <c r="ORG85" s="41"/>
      <c r="ORH85" s="41"/>
      <c r="ORI85" s="41"/>
      <c r="ORJ85" s="41"/>
      <c r="ORK85" s="41"/>
      <c r="ORL85" s="41"/>
      <c r="ORM85" s="41"/>
      <c r="ORN85" s="41"/>
      <c r="ORO85" s="41"/>
      <c r="ORP85" s="41"/>
      <c r="ORQ85" s="41"/>
      <c r="ORR85" s="41"/>
      <c r="ORS85" s="41"/>
      <c r="ORT85" s="41"/>
      <c r="ORU85" s="41"/>
      <c r="ORV85" s="41"/>
      <c r="ORW85" s="41"/>
      <c r="ORX85" s="41"/>
      <c r="ORY85" s="41"/>
      <c r="ORZ85" s="41"/>
      <c r="OSA85" s="41"/>
      <c r="OSB85" s="41"/>
      <c r="OSC85" s="41"/>
      <c r="OSD85" s="41"/>
      <c r="OSE85" s="41"/>
      <c r="OSF85" s="41"/>
      <c r="OSG85" s="41"/>
      <c r="OSH85" s="41"/>
      <c r="OSI85" s="41"/>
      <c r="OSJ85" s="41"/>
      <c r="OSK85" s="41"/>
      <c r="OSL85" s="41"/>
      <c r="OSM85" s="41"/>
      <c r="OSN85" s="41"/>
      <c r="OSO85" s="41"/>
      <c r="OSP85" s="41"/>
      <c r="OSQ85" s="41"/>
      <c r="OSR85" s="41"/>
      <c r="OSS85" s="41"/>
      <c r="OST85" s="41"/>
      <c r="OSU85" s="41"/>
      <c r="OSV85" s="41"/>
      <c r="OSW85" s="41"/>
      <c r="OSX85" s="41"/>
      <c r="OSY85" s="41"/>
      <c r="OSZ85" s="41"/>
      <c r="OTA85" s="41"/>
      <c r="OTB85" s="41"/>
      <c r="OTC85" s="41"/>
      <c r="OTD85" s="41"/>
      <c r="OTE85" s="41"/>
      <c r="OTF85" s="41"/>
      <c r="OTG85" s="41"/>
      <c r="OTH85" s="41"/>
      <c r="OTI85" s="41"/>
      <c r="OTJ85" s="41"/>
      <c r="OTK85" s="41"/>
      <c r="OTL85" s="41"/>
      <c r="OTM85" s="41"/>
      <c r="OTN85" s="41"/>
      <c r="OTO85" s="41"/>
      <c r="OTP85" s="41"/>
      <c r="OTQ85" s="41"/>
      <c r="OTR85" s="41"/>
      <c r="OTS85" s="41"/>
      <c r="OTT85" s="41"/>
      <c r="OTU85" s="41"/>
      <c r="OTV85" s="41"/>
      <c r="OTW85" s="41"/>
      <c r="OTX85" s="41"/>
      <c r="OTY85" s="41"/>
      <c r="OTZ85" s="41"/>
      <c r="OUA85" s="41"/>
      <c r="OUB85" s="41"/>
      <c r="OUC85" s="41"/>
      <c r="OUD85" s="41"/>
      <c r="OUE85" s="41"/>
      <c r="OUF85" s="41"/>
      <c r="OUG85" s="41"/>
      <c r="OUH85" s="41"/>
      <c r="OUI85" s="41"/>
      <c r="OUJ85" s="41"/>
      <c r="OUK85" s="41"/>
      <c r="OUL85" s="41"/>
      <c r="OUM85" s="41"/>
      <c r="OUN85" s="41"/>
      <c r="OUO85" s="41"/>
      <c r="OUP85" s="41"/>
      <c r="OUQ85" s="41"/>
      <c r="OUR85" s="41"/>
      <c r="OUS85" s="41"/>
      <c r="OUT85" s="41"/>
      <c r="OUU85" s="41"/>
      <c r="OUV85" s="41"/>
      <c r="OUW85" s="41"/>
      <c r="OUX85" s="41"/>
      <c r="OUY85" s="41"/>
      <c r="OUZ85" s="41"/>
      <c r="OVA85" s="41"/>
      <c r="OVB85" s="41"/>
      <c r="OVC85" s="41"/>
      <c r="OVD85" s="41"/>
      <c r="OVE85" s="41"/>
      <c r="OVF85" s="41"/>
      <c r="OVG85" s="41"/>
      <c r="OVH85" s="41"/>
      <c r="OVI85" s="41"/>
      <c r="OVJ85" s="41"/>
      <c r="OVK85" s="41"/>
      <c r="OVL85" s="41"/>
      <c r="OVM85" s="41"/>
      <c r="OVN85" s="41"/>
      <c r="OVO85" s="41"/>
      <c r="OVP85" s="41"/>
      <c r="OVQ85" s="41"/>
      <c r="OVR85" s="41"/>
      <c r="OVS85" s="41"/>
      <c r="OVT85" s="41"/>
      <c r="OVU85" s="41"/>
      <c r="OVV85" s="41"/>
      <c r="OVW85" s="41"/>
      <c r="OVX85" s="41"/>
      <c r="OVY85" s="41"/>
      <c r="OVZ85" s="41"/>
      <c r="OWA85" s="41"/>
      <c r="OWB85" s="41"/>
      <c r="OWC85" s="41"/>
      <c r="OWD85" s="41"/>
      <c r="OWE85" s="41"/>
      <c r="OWF85" s="41"/>
      <c r="OWG85" s="41"/>
      <c r="OWH85" s="41"/>
      <c r="OWI85" s="41"/>
      <c r="OWJ85" s="41"/>
      <c r="OWK85" s="41"/>
      <c r="OWL85" s="41"/>
      <c r="OWM85" s="41"/>
      <c r="OWN85" s="41"/>
      <c r="OWO85" s="41"/>
      <c r="OWP85" s="41"/>
      <c r="OWQ85" s="41"/>
      <c r="OWR85" s="41"/>
      <c r="OWS85" s="41"/>
      <c r="OWT85" s="41"/>
      <c r="OWU85" s="41"/>
      <c r="OWV85" s="41"/>
      <c r="OWW85" s="41"/>
      <c r="OWX85" s="41"/>
      <c r="OWY85" s="41"/>
      <c r="OWZ85" s="41"/>
      <c r="OXA85" s="41"/>
      <c r="OXB85" s="41"/>
      <c r="OXC85" s="41"/>
      <c r="OXD85" s="41"/>
      <c r="OXE85" s="41"/>
      <c r="OXF85" s="41"/>
      <c r="OXG85" s="41"/>
      <c r="OXH85" s="41"/>
      <c r="OXI85" s="41"/>
      <c r="OXJ85" s="41"/>
      <c r="OXK85" s="41"/>
      <c r="OXL85" s="41"/>
      <c r="OXM85" s="41"/>
      <c r="OXN85" s="41"/>
      <c r="OXO85" s="41"/>
      <c r="OXP85" s="41"/>
      <c r="OXQ85" s="41"/>
      <c r="OXR85" s="41"/>
      <c r="OXS85" s="41"/>
      <c r="OXT85" s="41"/>
      <c r="OXU85" s="41"/>
      <c r="OXV85" s="41"/>
      <c r="OXW85" s="41"/>
      <c r="OXX85" s="41"/>
      <c r="OXY85" s="41"/>
      <c r="OXZ85" s="41"/>
      <c r="OYA85" s="41"/>
      <c r="OYB85" s="41"/>
      <c r="OYC85" s="41"/>
      <c r="OYD85" s="41"/>
      <c r="OYE85" s="41"/>
      <c r="OYF85" s="41"/>
      <c r="OYG85" s="41"/>
      <c r="OYH85" s="41"/>
      <c r="OYI85" s="41"/>
      <c r="OYJ85" s="41"/>
      <c r="OYK85" s="41"/>
      <c r="OYL85" s="41"/>
      <c r="OYM85" s="41"/>
      <c r="OYN85" s="41"/>
      <c r="OYO85" s="41"/>
      <c r="OYP85" s="41"/>
      <c r="OYQ85" s="41"/>
      <c r="OYR85" s="41"/>
      <c r="OYS85" s="41"/>
      <c r="OYT85" s="41"/>
      <c r="OYU85" s="41"/>
      <c r="OYV85" s="41"/>
      <c r="OYW85" s="41"/>
      <c r="OYX85" s="41"/>
      <c r="OYY85" s="41"/>
      <c r="OYZ85" s="41"/>
      <c r="OZA85" s="41"/>
      <c r="OZB85" s="41"/>
      <c r="OZC85" s="41"/>
      <c r="OZD85" s="41"/>
      <c r="OZE85" s="41"/>
      <c r="OZF85" s="41"/>
      <c r="OZG85" s="41"/>
      <c r="OZH85" s="41"/>
      <c r="OZI85" s="41"/>
      <c r="OZJ85" s="41"/>
      <c r="OZK85" s="41"/>
      <c r="OZL85" s="41"/>
      <c r="OZM85" s="41"/>
      <c r="OZN85" s="41"/>
      <c r="OZO85" s="41"/>
      <c r="OZP85" s="41"/>
      <c r="OZQ85" s="41"/>
      <c r="OZR85" s="41"/>
      <c r="OZS85" s="41"/>
      <c r="OZT85" s="41"/>
      <c r="OZU85" s="41"/>
      <c r="OZV85" s="41"/>
      <c r="OZW85" s="41"/>
      <c r="OZX85" s="41"/>
      <c r="OZY85" s="41"/>
      <c r="OZZ85" s="41"/>
      <c r="PAA85" s="41"/>
      <c r="PAB85" s="41"/>
      <c r="PAC85" s="41"/>
      <c r="PAD85" s="41"/>
      <c r="PAE85" s="41"/>
      <c r="PAF85" s="41"/>
      <c r="PAG85" s="41"/>
      <c r="PAH85" s="41"/>
      <c r="PAI85" s="41"/>
      <c r="PAJ85" s="41"/>
      <c r="PAK85" s="41"/>
      <c r="PAL85" s="41"/>
      <c r="PAM85" s="41"/>
      <c r="PAN85" s="41"/>
      <c r="PAO85" s="41"/>
      <c r="PAP85" s="41"/>
      <c r="PAQ85" s="41"/>
      <c r="PAR85" s="41"/>
      <c r="PAS85" s="41"/>
      <c r="PAT85" s="41"/>
      <c r="PAU85" s="41"/>
      <c r="PAV85" s="41"/>
      <c r="PAW85" s="41"/>
      <c r="PAX85" s="41"/>
      <c r="PAY85" s="41"/>
      <c r="PAZ85" s="41"/>
      <c r="PBA85" s="41"/>
      <c r="PBB85" s="41"/>
      <c r="PBC85" s="41"/>
      <c r="PBD85" s="41"/>
      <c r="PBE85" s="41"/>
      <c r="PBF85" s="41"/>
      <c r="PBG85" s="41"/>
      <c r="PBH85" s="41"/>
      <c r="PBI85" s="41"/>
      <c r="PBJ85" s="41"/>
      <c r="PBK85" s="41"/>
      <c r="PBL85" s="41"/>
      <c r="PBM85" s="41"/>
      <c r="PBN85" s="41"/>
      <c r="PBO85" s="41"/>
      <c r="PBP85" s="41"/>
      <c r="PBQ85" s="41"/>
      <c r="PBR85" s="41"/>
      <c r="PBS85" s="41"/>
      <c r="PBT85" s="41"/>
      <c r="PBU85" s="41"/>
      <c r="PBV85" s="41"/>
      <c r="PBW85" s="41"/>
      <c r="PBX85" s="41"/>
      <c r="PBY85" s="41"/>
      <c r="PBZ85" s="41"/>
      <c r="PCA85" s="41"/>
      <c r="PCB85" s="41"/>
      <c r="PCC85" s="41"/>
      <c r="PCD85" s="41"/>
      <c r="PCE85" s="41"/>
      <c r="PCF85" s="41"/>
      <c r="PCG85" s="41"/>
      <c r="PCH85" s="41"/>
      <c r="PCI85" s="41"/>
      <c r="PCJ85" s="41"/>
      <c r="PCK85" s="41"/>
      <c r="PCL85" s="41"/>
      <c r="PCM85" s="41"/>
      <c r="PCN85" s="41"/>
      <c r="PCO85" s="41"/>
      <c r="PCP85" s="41"/>
      <c r="PCQ85" s="41"/>
      <c r="PCR85" s="41"/>
      <c r="PCS85" s="41"/>
      <c r="PCT85" s="41"/>
      <c r="PCU85" s="41"/>
      <c r="PCV85" s="41"/>
      <c r="PCW85" s="41"/>
      <c r="PCX85" s="41"/>
      <c r="PCY85" s="41"/>
      <c r="PCZ85" s="41"/>
      <c r="PDA85" s="41"/>
      <c r="PDB85" s="41"/>
      <c r="PDC85" s="41"/>
      <c r="PDD85" s="41"/>
      <c r="PDE85" s="41"/>
      <c r="PDF85" s="41"/>
      <c r="PDG85" s="41"/>
      <c r="PDH85" s="41"/>
      <c r="PDI85" s="41"/>
      <c r="PDJ85" s="41"/>
      <c r="PDK85" s="41"/>
      <c r="PDL85" s="41"/>
      <c r="PDM85" s="41"/>
      <c r="PDN85" s="41"/>
      <c r="PDO85" s="41"/>
      <c r="PDP85" s="41"/>
      <c r="PDQ85" s="41"/>
      <c r="PDR85" s="41"/>
      <c r="PDS85" s="41"/>
      <c r="PDT85" s="41"/>
      <c r="PDU85" s="41"/>
      <c r="PDV85" s="41"/>
      <c r="PDW85" s="41"/>
      <c r="PDX85" s="41"/>
      <c r="PDY85" s="41"/>
      <c r="PDZ85" s="41"/>
      <c r="PEA85" s="41"/>
      <c r="PEB85" s="41"/>
      <c r="PEC85" s="41"/>
      <c r="PED85" s="41"/>
      <c r="PEE85" s="41"/>
      <c r="PEF85" s="41"/>
      <c r="PEG85" s="41"/>
      <c r="PEH85" s="41"/>
      <c r="PEI85" s="41"/>
      <c r="PEJ85" s="41"/>
      <c r="PEK85" s="41"/>
      <c r="PEL85" s="41"/>
      <c r="PEM85" s="41"/>
      <c r="PEN85" s="41"/>
      <c r="PEO85" s="41"/>
      <c r="PEP85" s="41"/>
      <c r="PEQ85" s="41"/>
      <c r="PER85" s="41"/>
      <c r="PES85" s="41"/>
      <c r="PET85" s="41"/>
      <c r="PEU85" s="41"/>
      <c r="PEV85" s="41"/>
      <c r="PEW85" s="41"/>
      <c r="PEX85" s="41"/>
      <c r="PEY85" s="41"/>
      <c r="PEZ85" s="41"/>
      <c r="PFA85" s="41"/>
      <c r="PFB85" s="41"/>
      <c r="PFC85" s="41"/>
      <c r="PFD85" s="41"/>
      <c r="PFE85" s="41"/>
      <c r="PFF85" s="41"/>
      <c r="PFG85" s="41"/>
      <c r="PFH85" s="41"/>
      <c r="PFI85" s="41"/>
      <c r="PFJ85" s="41"/>
      <c r="PFK85" s="41"/>
      <c r="PFL85" s="41"/>
      <c r="PFM85" s="41"/>
      <c r="PFN85" s="41"/>
      <c r="PFO85" s="41"/>
      <c r="PFP85" s="41"/>
      <c r="PFQ85" s="41"/>
      <c r="PFR85" s="41"/>
      <c r="PFS85" s="41"/>
      <c r="PFT85" s="41"/>
      <c r="PFU85" s="41"/>
      <c r="PFV85" s="41"/>
      <c r="PFW85" s="41"/>
      <c r="PFX85" s="41"/>
      <c r="PFY85" s="41"/>
      <c r="PFZ85" s="41"/>
      <c r="PGA85" s="41"/>
      <c r="PGB85" s="41"/>
      <c r="PGC85" s="41"/>
      <c r="PGD85" s="41"/>
      <c r="PGE85" s="41"/>
      <c r="PGF85" s="41"/>
      <c r="PGG85" s="41"/>
      <c r="PGH85" s="41"/>
      <c r="PGI85" s="41"/>
      <c r="PGJ85" s="41"/>
      <c r="PGK85" s="41"/>
      <c r="PGL85" s="41"/>
      <c r="PGM85" s="41"/>
      <c r="PGN85" s="41"/>
      <c r="PGO85" s="41"/>
      <c r="PGP85" s="41"/>
      <c r="PGQ85" s="41"/>
      <c r="PGR85" s="41"/>
      <c r="PGS85" s="41"/>
      <c r="PGT85" s="41"/>
      <c r="PGU85" s="41"/>
      <c r="PGV85" s="41"/>
      <c r="PGW85" s="41"/>
      <c r="PGX85" s="41"/>
      <c r="PGY85" s="41"/>
      <c r="PGZ85" s="41"/>
      <c r="PHA85" s="41"/>
      <c r="PHB85" s="41"/>
      <c r="PHC85" s="41"/>
      <c r="PHD85" s="41"/>
      <c r="PHE85" s="41"/>
      <c r="PHF85" s="41"/>
      <c r="PHG85" s="41"/>
      <c r="PHH85" s="41"/>
      <c r="PHI85" s="41"/>
      <c r="PHJ85" s="41"/>
      <c r="PHK85" s="41"/>
      <c r="PHL85" s="41"/>
      <c r="PHM85" s="41"/>
      <c r="PHN85" s="41"/>
      <c r="PHO85" s="41"/>
      <c r="PHP85" s="41"/>
      <c r="PHQ85" s="41"/>
      <c r="PHR85" s="41"/>
      <c r="PHS85" s="41"/>
      <c r="PHT85" s="41"/>
      <c r="PHU85" s="41"/>
      <c r="PHV85" s="41"/>
      <c r="PHW85" s="41"/>
      <c r="PHX85" s="41"/>
      <c r="PHY85" s="41"/>
      <c r="PHZ85" s="41"/>
      <c r="PIA85" s="41"/>
      <c r="PIB85" s="41"/>
      <c r="PIC85" s="41"/>
      <c r="PID85" s="41"/>
      <c r="PIE85" s="41"/>
      <c r="PIF85" s="41"/>
      <c r="PIG85" s="41"/>
      <c r="PIH85" s="41"/>
      <c r="PII85" s="41"/>
      <c r="PIJ85" s="41"/>
      <c r="PIK85" s="41"/>
      <c r="PIL85" s="41"/>
      <c r="PIM85" s="41"/>
      <c r="PIN85" s="41"/>
      <c r="PIO85" s="41"/>
      <c r="PIP85" s="41"/>
      <c r="PIQ85" s="41"/>
      <c r="PIR85" s="41"/>
      <c r="PIS85" s="41"/>
      <c r="PIT85" s="41"/>
      <c r="PIU85" s="41"/>
      <c r="PIV85" s="41"/>
      <c r="PIW85" s="41"/>
      <c r="PIX85" s="41"/>
      <c r="PIY85" s="41"/>
      <c r="PIZ85" s="41"/>
      <c r="PJA85" s="41"/>
      <c r="PJB85" s="41"/>
      <c r="PJC85" s="41"/>
      <c r="PJD85" s="41"/>
      <c r="PJE85" s="41"/>
      <c r="PJF85" s="41"/>
      <c r="PJG85" s="41"/>
      <c r="PJH85" s="41"/>
      <c r="PJI85" s="41"/>
      <c r="PJJ85" s="41"/>
      <c r="PJK85" s="41"/>
      <c r="PJL85" s="41"/>
      <c r="PJM85" s="41"/>
      <c r="PJN85" s="41"/>
      <c r="PJO85" s="41"/>
      <c r="PJP85" s="41"/>
      <c r="PJQ85" s="41"/>
      <c r="PJR85" s="41"/>
      <c r="PJS85" s="41"/>
      <c r="PJT85" s="41"/>
      <c r="PJU85" s="41"/>
      <c r="PJV85" s="41"/>
      <c r="PJW85" s="41"/>
      <c r="PJX85" s="41"/>
      <c r="PJY85" s="41"/>
      <c r="PJZ85" s="41"/>
      <c r="PKA85" s="41"/>
      <c r="PKB85" s="41"/>
      <c r="PKC85" s="41"/>
      <c r="PKD85" s="41"/>
      <c r="PKE85" s="41"/>
      <c r="PKF85" s="41"/>
      <c r="PKG85" s="41"/>
      <c r="PKH85" s="41"/>
      <c r="PKI85" s="41"/>
      <c r="PKJ85" s="41"/>
      <c r="PKK85" s="41"/>
      <c r="PKL85" s="41"/>
      <c r="PKM85" s="41"/>
      <c r="PKN85" s="41"/>
      <c r="PKO85" s="41"/>
      <c r="PKP85" s="41"/>
      <c r="PKQ85" s="41"/>
      <c r="PKR85" s="41"/>
      <c r="PKS85" s="41"/>
      <c r="PKT85" s="41"/>
      <c r="PKU85" s="41"/>
      <c r="PKV85" s="41"/>
      <c r="PKW85" s="41"/>
      <c r="PKX85" s="41"/>
      <c r="PKY85" s="41"/>
      <c r="PKZ85" s="41"/>
      <c r="PLA85" s="41"/>
      <c r="PLB85" s="41"/>
      <c r="PLC85" s="41"/>
      <c r="PLD85" s="41"/>
      <c r="PLE85" s="41"/>
      <c r="PLF85" s="41"/>
      <c r="PLG85" s="41"/>
      <c r="PLH85" s="41"/>
      <c r="PLI85" s="41"/>
      <c r="PLJ85" s="41"/>
      <c r="PLK85" s="41"/>
      <c r="PLL85" s="41"/>
      <c r="PLM85" s="41"/>
      <c r="PLN85" s="41"/>
      <c r="PLO85" s="41"/>
      <c r="PLP85" s="41"/>
      <c r="PLQ85" s="41"/>
      <c r="PLR85" s="41"/>
      <c r="PLS85" s="41"/>
      <c r="PLT85" s="41"/>
      <c r="PLU85" s="41"/>
      <c r="PLV85" s="41"/>
      <c r="PLW85" s="41"/>
      <c r="PLX85" s="41"/>
      <c r="PLY85" s="41"/>
      <c r="PLZ85" s="41"/>
      <c r="PMA85" s="41"/>
      <c r="PMB85" s="41"/>
      <c r="PMC85" s="41"/>
      <c r="PMD85" s="41"/>
      <c r="PME85" s="41"/>
      <c r="PMF85" s="41"/>
      <c r="PMG85" s="41"/>
      <c r="PMH85" s="41"/>
      <c r="PMI85" s="41"/>
      <c r="PMJ85" s="41"/>
      <c r="PMK85" s="41"/>
      <c r="PML85" s="41"/>
      <c r="PMM85" s="41"/>
      <c r="PMN85" s="41"/>
      <c r="PMO85" s="41"/>
      <c r="PMP85" s="41"/>
      <c r="PMQ85" s="41"/>
      <c r="PMR85" s="41"/>
      <c r="PMS85" s="41"/>
      <c r="PMT85" s="41"/>
      <c r="PMU85" s="41"/>
      <c r="PMV85" s="41"/>
      <c r="PMW85" s="41"/>
      <c r="PMX85" s="41"/>
      <c r="PMY85" s="41"/>
      <c r="PMZ85" s="41"/>
      <c r="PNA85" s="41"/>
      <c r="PNB85" s="41"/>
      <c r="PNC85" s="41"/>
      <c r="PND85" s="41"/>
      <c r="PNE85" s="41"/>
      <c r="PNF85" s="41"/>
      <c r="PNG85" s="41"/>
      <c r="PNH85" s="41"/>
      <c r="PNI85" s="41"/>
      <c r="PNJ85" s="41"/>
      <c r="PNK85" s="41"/>
      <c r="PNL85" s="41"/>
      <c r="PNM85" s="41"/>
      <c r="PNN85" s="41"/>
      <c r="PNO85" s="41"/>
      <c r="PNP85" s="41"/>
      <c r="PNQ85" s="41"/>
      <c r="PNR85" s="41"/>
      <c r="PNS85" s="41"/>
      <c r="PNT85" s="41"/>
      <c r="PNU85" s="41"/>
      <c r="PNV85" s="41"/>
      <c r="PNW85" s="41"/>
      <c r="PNX85" s="41"/>
      <c r="PNY85" s="41"/>
      <c r="PNZ85" s="41"/>
      <c r="POA85" s="41"/>
      <c r="POB85" s="41"/>
      <c r="POC85" s="41"/>
      <c r="POD85" s="41"/>
      <c r="POE85" s="41"/>
      <c r="POF85" s="41"/>
      <c r="POG85" s="41"/>
      <c r="POH85" s="41"/>
      <c r="POI85" s="41"/>
      <c r="POJ85" s="41"/>
      <c r="POK85" s="41"/>
      <c r="POL85" s="41"/>
      <c r="POM85" s="41"/>
      <c r="PON85" s="41"/>
      <c r="POO85" s="41"/>
      <c r="POP85" s="41"/>
      <c r="POQ85" s="41"/>
      <c r="POR85" s="41"/>
      <c r="POS85" s="41"/>
      <c r="POT85" s="41"/>
      <c r="POU85" s="41"/>
      <c r="POV85" s="41"/>
      <c r="POW85" s="41"/>
      <c r="POX85" s="41"/>
      <c r="POY85" s="41"/>
      <c r="POZ85" s="41"/>
      <c r="PPA85" s="41"/>
      <c r="PPB85" s="41"/>
      <c r="PPC85" s="41"/>
      <c r="PPD85" s="41"/>
      <c r="PPE85" s="41"/>
      <c r="PPF85" s="41"/>
      <c r="PPG85" s="41"/>
      <c r="PPH85" s="41"/>
      <c r="PPI85" s="41"/>
      <c r="PPJ85" s="41"/>
      <c r="PPK85" s="41"/>
      <c r="PPL85" s="41"/>
      <c r="PPM85" s="41"/>
      <c r="PPN85" s="41"/>
      <c r="PPO85" s="41"/>
      <c r="PPP85" s="41"/>
      <c r="PPQ85" s="41"/>
      <c r="PPR85" s="41"/>
      <c r="PPS85" s="41"/>
      <c r="PPT85" s="41"/>
      <c r="PPU85" s="41"/>
      <c r="PPV85" s="41"/>
      <c r="PPW85" s="41"/>
      <c r="PPX85" s="41"/>
      <c r="PPY85" s="41"/>
      <c r="PPZ85" s="41"/>
      <c r="PQA85" s="41"/>
      <c r="PQB85" s="41"/>
      <c r="PQC85" s="41"/>
      <c r="PQD85" s="41"/>
      <c r="PQE85" s="41"/>
      <c r="PQF85" s="41"/>
      <c r="PQG85" s="41"/>
      <c r="PQH85" s="41"/>
      <c r="PQI85" s="41"/>
      <c r="PQJ85" s="41"/>
      <c r="PQK85" s="41"/>
      <c r="PQL85" s="41"/>
      <c r="PQM85" s="41"/>
      <c r="PQN85" s="41"/>
      <c r="PQO85" s="41"/>
      <c r="PQP85" s="41"/>
      <c r="PQQ85" s="41"/>
      <c r="PQR85" s="41"/>
      <c r="PQS85" s="41"/>
      <c r="PQT85" s="41"/>
      <c r="PQU85" s="41"/>
      <c r="PQV85" s="41"/>
      <c r="PQW85" s="41"/>
      <c r="PQX85" s="41"/>
      <c r="PQY85" s="41"/>
      <c r="PQZ85" s="41"/>
      <c r="PRA85" s="41"/>
      <c r="PRB85" s="41"/>
      <c r="PRC85" s="41"/>
      <c r="PRD85" s="41"/>
      <c r="PRE85" s="41"/>
      <c r="PRF85" s="41"/>
      <c r="PRG85" s="41"/>
      <c r="PRH85" s="41"/>
      <c r="PRI85" s="41"/>
      <c r="PRJ85" s="41"/>
      <c r="PRK85" s="41"/>
      <c r="PRL85" s="41"/>
      <c r="PRM85" s="41"/>
      <c r="PRN85" s="41"/>
      <c r="PRO85" s="41"/>
      <c r="PRP85" s="41"/>
      <c r="PRQ85" s="41"/>
      <c r="PRR85" s="41"/>
      <c r="PRS85" s="41"/>
      <c r="PRT85" s="41"/>
      <c r="PRU85" s="41"/>
      <c r="PRV85" s="41"/>
      <c r="PRW85" s="41"/>
      <c r="PRX85" s="41"/>
      <c r="PRY85" s="41"/>
      <c r="PRZ85" s="41"/>
      <c r="PSA85" s="41"/>
      <c r="PSB85" s="41"/>
      <c r="PSC85" s="41"/>
      <c r="PSD85" s="41"/>
      <c r="PSE85" s="41"/>
      <c r="PSF85" s="41"/>
      <c r="PSG85" s="41"/>
      <c r="PSH85" s="41"/>
      <c r="PSI85" s="41"/>
      <c r="PSJ85" s="41"/>
      <c r="PSK85" s="41"/>
      <c r="PSL85" s="41"/>
      <c r="PSM85" s="41"/>
      <c r="PSN85" s="41"/>
      <c r="PSO85" s="41"/>
      <c r="PSP85" s="41"/>
      <c r="PSQ85" s="41"/>
      <c r="PSR85" s="41"/>
      <c r="PSS85" s="41"/>
      <c r="PST85" s="41"/>
      <c r="PSU85" s="41"/>
      <c r="PSV85" s="41"/>
      <c r="PSW85" s="41"/>
      <c r="PSX85" s="41"/>
      <c r="PSY85" s="41"/>
      <c r="PSZ85" s="41"/>
      <c r="PTA85" s="41"/>
      <c r="PTB85" s="41"/>
      <c r="PTC85" s="41"/>
      <c r="PTD85" s="41"/>
      <c r="PTE85" s="41"/>
      <c r="PTF85" s="41"/>
      <c r="PTG85" s="41"/>
      <c r="PTH85" s="41"/>
      <c r="PTI85" s="41"/>
      <c r="PTJ85" s="41"/>
      <c r="PTK85" s="41"/>
      <c r="PTL85" s="41"/>
      <c r="PTM85" s="41"/>
      <c r="PTN85" s="41"/>
      <c r="PTO85" s="41"/>
      <c r="PTP85" s="41"/>
      <c r="PTQ85" s="41"/>
      <c r="PTR85" s="41"/>
      <c r="PTS85" s="41"/>
      <c r="PTT85" s="41"/>
      <c r="PTU85" s="41"/>
      <c r="PTV85" s="41"/>
      <c r="PTW85" s="41"/>
      <c r="PTX85" s="41"/>
      <c r="PTY85" s="41"/>
      <c r="PTZ85" s="41"/>
      <c r="PUA85" s="41"/>
      <c r="PUB85" s="41"/>
      <c r="PUC85" s="41"/>
      <c r="PUD85" s="41"/>
      <c r="PUE85" s="41"/>
      <c r="PUF85" s="41"/>
      <c r="PUG85" s="41"/>
      <c r="PUH85" s="41"/>
      <c r="PUI85" s="41"/>
      <c r="PUJ85" s="41"/>
      <c r="PUK85" s="41"/>
      <c r="PUL85" s="41"/>
      <c r="PUM85" s="41"/>
      <c r="PUN85" s="41"/>
      <c r="PUO85" s="41"/>
      <c r="PUP85" s="41"/>
      <c r="PUQ85" s="41"/>
      <c r="PUR85" s="41"/>
      <c r="PUS85" s="41"/>
      <c r="PUT85" s="41"/>
      <c r="PUU85" s="41"/>
      <c r="PUV85" s="41"/>
      <c r="PUW85" s="41"/>
      <c r="PUX85" s="41"/>
      <c r="PUY85" s="41"/>
      <c r="PUZ85" s="41"/>
      <c r="PVA85" s="41"/>
      <c r="PVB85" s="41"/>
      <c r="PVC85" s="41"/>
      <c r="PVD85" s="41"/>
      <c r="PVE85" s="41"/>
      <c r="PVF85" s="41"/>
      <c r="PVG85" s="41"/>
      <c r="PVH85" s="41"/>
      <c r="PVI85" s="41"/>
      <c r="PVJ85" s="41"/>
      <c r="PVK85" s="41"/>
      <c r="PVL85" s="41"/>
      <c r="PVM85" s="41"/>
      <c r="PVN85" s="41"/>
      <c r="PVO85" s="41"/>
      <c r="PVP85" s="41"/>
      <c r="PVQ85" s="41"/>
      <c r="PVR85" s="41"/>
      <c r="PVS85" s="41"/>
      <c r="PVT85" s="41"/>
      <c r="PVU85" s="41"/>
      <c r="PVV85" s="41"/>
      <c r="PVW85" s="41"/>
      <c r="PVX85" s="41"/>
      <c r="PVY85" s="41"/>
      <c r="PVZ85" s="41"/>
      <c r="PWA85" s="41"/>
      <c r="PWB85" s="41"/>
      <c r="PWC85" s="41"/>
      <c r="PWD85" s="41"/>
      <c r="PWE85" s="41"/>
      <c r="PWF85" s="41"/>
      <c r="PWG85" s="41"/>
      <c r="PWH85" s="41"/>
      <c r="PWI85" s="41"/>
      <c r="PWJ85" s="41"/>
      <c r="PWK85" s="41"/>
      <c r="PWL85" s="41"/>
      <c r="PWM85" s="41"/>
      <c r="PWN85" s="41"/>
      <c r="PWO85" s="41"/>
      <c r="PWP85" s="41"/>
      <c r="PWQ85" s="41"/>
      <c r="PWR85" s="41"/>
      <c r="PWS85" s="41"/>
      <c r="PWT85" s="41"/>
      <c r="PWU85" s="41"/>
      <c r="PWV85" s="41"/>
      <c r="PWW85" s="41"/>
      <c r="PWX85" s="41"/>
      <c r="PWY85" s="41"/>
      <c r="PWZ85" s="41"/>
      <c r="PXA85" s="41"/>
      <c r="PXB85" s="41"/>
      <c r="PXC85" s="41"/>
      <c r="PXD85" s="41"/>
      <c r="PXE85" s="41"/>
      <c r="PXF85" s="41"/>
      <c r="PXG85" s="41"/>
      <c r="PXH85" s="41"/>
      <c r="PXI85" s="41"/>
      <c r="PXJ85" s="41"/>
      <c r="PXK85" s="41"/>
      <c r="PXL85" s="41"/>
      <c r="PXM85" s="41"/>
      <c r="PXN85" s="41"/>
      <c r="PXO85" s="41"/>
      <c r="PXP85" s="41"/>
      <c r="PXQ85" s="41"/>
      <c r="PXR85" s="41"/>
      <c r="PXS85" s="41"/>
      <c r="PXT85" s="41"/>
      <c r="PXU85" s="41"/>
      <c r="PXV85" s="41"/>
      <c r="PXW85" s="41"/>
      <c r="PXX85" s="41"/>
      <c r="PXY85" s="41"/>
      <c r="PXZ85" s="41"/>
      <c r="PYA85" s="41"/>
      <c r="PYB85" s="41"/>
      <c r="PYC85" s="41"/>
      <c r="PYD85" s="41"/>
      <c r="PYE85" s="41"/>
      <c r="PYF85" s="41"/>
      <c r="PYG85" s="41"/>
      <c r="PYH85" s="41"/>
      <c r="PYI85" s="41"/>
      <c r="PYJ85" s="41"/>
      <c r="PYK85" s="41"/>
      <c r="PYL85" s="41"/>
      <c r="PYM85" s="41"/>
      <c r="PYN85" s="41"/>
      <c r="PYO85" s="41"/>
      <c r="PYP85" s="41"/>
      <c r="PYQ85" s="41"/>
      <c r="PYR85" s="41"/>
      <c r="PYS85" s="41"/>
      <c r="PYT85" s="41"/>
      <c r="PYU85" s="41"/>
      <c r="PYV85" s="41"/>
      <c r="PYW85" s="41"/>
      <c r="PYX85" s="41"/>
      <c r="PYY85" s="41"/>
      <c r="PYZ85" s="41"/>
      <c r="PZA85" s="41"/>
      <c r="PZB85" s="41"/>
      <c r="PZC85" s="41"/>
      <c r="PZD85" s="41"/>
      <c r="PZE85" s="41"/>
      <c r="PZF85" s="41"/>
      <c r="PZG85" s="41"/>
      <c r="PZH85" s="41"/>
      <c r="PZI85" s="41"/>
      <c r="PZJ85" s="41"/>
      <c r="PZK85" s="41"/>
      <c r="PZL85" s="41"/>
      <c r="PZM85" s="41"/>
      <c r="PZN85" s="41"/>
      <c r="PZO85" s="41"/>
      <c r="PZP85" s="41"/>
      <c r="PZQ85" s="41"/>
      <c r="PZR85" s="41"/>
      <c r="PZS85" s="41"/>
      <c r="PZT85" s="41"/>
      <c r="PZU85" s="41"/>
      <c r="PZV85" s="41"/>
      <c r="PZW85" s="41"/>
      <c r="PZX85" s="41"/>
      <c r="PZY85" s="41"/>
      <c r="PZZ85" s="41"/>
      <c r="QAA85" s="41"/>
      <c r="QAB85" s="41"/>
      <c r="QAC85" s="41"/>
      <c r="QAD85" s="41"/>
      <c r="QAE85" s="41"/>
      <c r="QAF85" s="41"/>
      <c r="QAG85" s="41"/>
      <c r="QAH85" s="41"/>
      <c r="QAI85" s="41"/>
      <c r="QAJ85" s="41"/>
      <c r="QAK85" s="41"/>
      <c r="QAL85" s="41"/>
      <c r="QAM85" s="41"/>
      <c r="QAN85" s="41"/>
      <c r="QAO85" s="41"/>
      <c r="QAP85" s="41"/>
      <c r="QAQ85" s="41"/>
      <c r="QAR85" s="41"/>
      <c r="QAS85" s="41"/>
      <c r="QAT85" s="41"/>
      <c r="QAU85" s="41"/>
      <c r="QAV85" s="41"/>
      <c r="QAW85" s="41"/>
      <c r="QAX85" s="41"/>
      <c r="QAY85" s="41"/>
      <c r="QAZ85" s="41"/>
      <c r="QBA85" s="41"/>
      <c r="QBB85" s="41"/>
      <c r="QBC85" s="41"/>
      <c r="QBD85" s="41"/>
      <c r="QBE85" s="41"/>
      <c r="QBF85" s="41"/>
      <c r="QBG85" s="41"/>
      <c r="QBH85" s="41"/>
      <c r="QBI85" s="41"/>
      <c r="QBJ85" s="41"/>
      <c r="QBK85" s="41"/>
      <c r="QBL85" s="41"/>
      <c r="QBM85" s="41"/>
      <c r="QBN85" s="41"/>
      <c r="QBO85" s="41"/>
      <c r="QBP85" s="41"/>
      <c r="QBQ85" s="41"/>
      <c r="QBR85" s="41"/>
      <c r="QBS85" s="41"/>
      <c r="QBT85" s="41"/>
      <c r="QBU85" s="41"/>
      <c r="QBV85" s="41"/>
      <c r="QBW85" s="41"/>
      <c r="QBX85" s="41"/>
      <c r="QBY85" s="41"/>
      <c r="QBZ85" s="41"/>
      <c r="QCA85" s="41"/>
      <c r="QCB85" s="41"/>
      <c r="QCC85" s="41"/>
      <c r="QCD85" s="41"/>
      <c r="QCE85" s="41"/>
      <c r="QCF85" s="41"/>
      <c r="QCG85" s="41"/>
      <c r="QCH85" s="41"/>
      <c r="QCI85" s="41"/>
      <c r="QCJ85" s="41"/>
      <c r="QCK85" s="41"/>
      <c r="QCL85" s="41"/>
      <c r="QCM85" s="41"/>
      <c r="QCN85" s="41"/>
      <c r="QCO85" s="41"/>
      <c r="QCP85" s="41"/>
      <c r="QCQ85" s="41"/>
      <c r="QCR85" s="41"/>
      <c r="QCS85" s="41"/>
      <c r="QCT85" s="41"/>
      <c r="QCU85" s="41"/>
      <c r="QCV85" s="41"/>
      <c r="QCW85" s="41"/>
      <c r="QCX85" s="41"/>
      <c r="QCY85" s="41"/>
      <c r="QCZ85" s="41"/>
      <c r="QDA85" s="41"/>
      <c r="QDB85" s="41"/>
      <c r="QDC85" s="41"/>
      <c r="QDD85" s="41"/>
      <c r="QDE85" s="41"/>
      <c r="QDF85" s="41"/>
      <c r="QDG85" s="41"/>
      <c r="QDH85" s="41"/>
      <c r="QDI85" s="41"/>
      <c r="QDJ85" s="41"/>
      <c r="QDK85" s="41"/>
      <c r="QDL85" s="41"/>
      <c r="QDM85" s="41"/>
      <c r="QDN85" s="41"/>
      <c r="QDO85" s="41"/>
      <c r="QDP85" s="41"/>
      <c r="QDQ85" s="41"/>
      <c r="QDR85" s="41"/>
      <c r="QDS85" s="41"/>
      <c r="QDT85" s="41"/>
      <c r="QDU85" s="41"/>
      <c r="QDV85" s="41"/>
      <c r="QDW85" s="41"/>
      <c r="QDX85" s="41"/>
      <c r="QDY85" s="41"/>
      <c r="QDZ85" s="41"/>
      <c r="QEA85" s="41"/>
      <c r="QEB85" s="41"/>
      <c r="QEC85" s="41"/>
      <c r="QED85" s="41"/>
      <c r="QEE85" s="41"/>
      <c r="QEF85" s="41"/>
      <c r="QEG85" s="41"/>
      <c r="QEH85" s="41"/>
      <c r="QEI85" s="41"/>
      <c r="QEJ85" s="41"/>
      <c r="QEK85" s="41"/>
      <c r="QEL85" s="41"/>
      <c r="QEM85" s="41"/>
      <c r="QEN85" s="41"/>
      <c r="QEO85" s="41"/>
      <c r="QEP85" s="41"/>
      <c r="QEQ85" s="41"/>
      <c r="QER85" s="41"/>
      <c r="QES85" s="41"/>
      <c r="QET85" s="41"/>
      <c r="QEU85" s="41"/>
      <c r="QEV85" s="41"/>
      <c r="QEW85" s="41"/>
      <c r="QEX85" s="41"/>
      <c r="QEY85" s="41"/>
      <c r="QEZ85" s="41"/>
      <c r="QFA85" s="41"/>
      <c r="QFB85" s="41"/>
      <c r="QFC85" s="41"/>
      <c r="QFD85" s="41"/>
      <c r="QFE85" s="41"/>
      <c r="QFF85" s="41"/>
      <c r="QFG85" s="41"/>
      <c r="QFH85" s="41"/>
      <c r="QFI85" s="41"/>
      <c r="QFJ85" s="41"/>
      <c r="QFK85" s="41"/>
      <c r="QFL85" s="41"/>
      <c r="QFM85" s="41"/>
      <c r="QFN85" s="41"/>
      <c r="QFO85" s="41"/>
      <c r="QFP85" s="41"/>
      <c r="QFQ85" s="41"/>
      <c r="QFR85" s="41"/>
      <c r="QFS85" s="41"/>
      <c r="QFT85" s="41"/>
      <c r="QFU85" s="41"/>
      <c r="QFV85" s="41"/>
      <c r="QFW85" s="41"/>
      <c r="QFX85" s="41"/>
      <c r="QFY85" s="41"/>
      <c r="QFZ85" s="41"/>
      <c r="QGA85" s="41"/>
      <c r="QGB85" s="41"/>
      <c r="QGC85" s="41"/>
      <c r="QGD85" s="41"/>
      <c r="QGE85" s="41"/>
      <c r="QGF85" s="41"/>
      <c r="QGG85" s="41"/>
      <c r="QGH85" s="41"/>
      <c r="QGI85" s="41"/>
      <c r="QGJ85" s="41"/>
      <c r="QGK85" s="41"/>
      <c r="QGL85" s="41"/>
      <c r="QGM85" s="41"/>
      <c r="QGN85" s="41"/>
      <c r="QGO85" s="41"/>
      <c r="QGP85" s="41"/>
      <c r="QGQ85" s="41"/>
      <c r="QGR85" s="41"/>
      <c r="QGS85" s="41"/>
      <c r="QGT85" s="41"/>
      <c r="QGU85" s="41"/>
      <c r="QGV85" s="41"/>
      <c r="QGW85" s="41"/>
      <c r="QGX85" s="41"/>
      <c r="QGY85" s="41"/>
      <c r="QGZ85" s="41"/>
      <c r="QHA85" s="41"/>
      <c r="QHB85" s="41"/>
      <c r="QHC85" s="41"/>
      <c r="QHD85" s="41"/>
      <c r="QHE85" s="41"/>
      <c r="QHF85" s="41"/>
      <c r="QHG85" s="41"/>
      <c r="QHH85" s="41"/>
      <c r="QHI85" s="41"/>
      <c r="QHJ85" s="41"/>
      <c r="QHK85" s="41"/>
      <c r="QHL85" s="41"/>
      <c r="QHM85" s="41"/>
      <c r="QHN85" s="41"/>
      <c r="QHO85" s="41"/>
      <c r="QHP85" s="41"/>
      <c r="QHQ85" s="41"/>
      <c r="QHR85" s="41"/>
      <c r="QHS85" s="41"/>
      <c r="QHT85" s="41"/>
      <c r="QHU85" s="41"/>
      <c r="QHV85" s="41"/>
      <c r="QHW85" s="41"/>
      <c r="QHX85" s="41"/>
      <c r="QHY85" s="41"/>
      <c r="QHZ85" s="41"/>
      <c r="QIA85" s="41"/>
      <c r="QIB85" s="41"/>
      <c r="QIC85" s="41"/>
      <c r="QID85" s="41"/>
      <c r="QIE85" s="41"/>
      <c r="QIF85" s="41"/>
      <c r="QIG85" s="41"/>
      <c r="QIH85" s="41"/>
      <c r="QII85" s="41"/>
      <c r="QIJ85" s="41"/>
      <c r="QIK85" s="41"/>
      <c r="QIL85" s="41"/>
      <c r="QIM85" s="41"/>
      <c r="QIN85" s="41"/>
      <c r="QIO85" s="41"/>
      <c r="QIP85" s="41"/>
      <c r="QIQ85" s="41"/>
      <c r="QIR85" s="41"/>
      <c r="QIS85" s="41"/>
      <c r="QIT85" s="41"/>
      <c r="QIU85" s="41"/>
      <c r="QIV85" s="41"/>
      <c r="QIW85" s="41"/>
      <c r="QIX85" s="41"/>
      <c r="QIY85" s="41"/>
      <c r="QIZ85" s="41"/>
      <c r="QJA85" s="41"/>
      <c r="QJB85" s="41"/>
      <c r="QJC85" s="41"/>
      <c r="QJD85" s="41"/>
      <c r="QJE85" s="41"/>
      <c r="QJF85" s="41"/>
      <c r="QJG85" s="41"/>
      <c r="QJH85" s="41"/>
      <c r="QJI85" s="41"/>
      <c r="QJJ85" s="41"/>
      <c r="QJK85" s="41"/>
      <c r="QJL85" s="41"/>
      <c r="QJM85" s="41"/>
      <c r="QJN85" s="41"/>
      <c r="QJO85" s="41"/>
      <c r="QJP85" s="41"/>
      <c r="QJQ85" s="41"/>
      <c r="QJR85" s="41"/>
      <c r="QJS85" s="41"/>
      <c r="QJT85" s="41"/>
      <c r="QJU85" s="41"/>
      <c r="QJV85" s="41"/>
      <c r="QJW85" s="41"/>
      <c r="QJX85" s="41"/>
      <c r="QJY85" s="41"/>
      <c r="QJZ85" s="41"/>
      <c r="QKA85" s="41"/>
      <c r="QKB85" s="41"/>
      <c r="QKC85" s="41"/>
      <c r="QKD85" s="41"/>
      <c r="QKE85" s="41"/>
      <c r="QKF85" s="41"/>
      <c r="QKG85" s="41"/>
      <c r="QKH85" s="41"/>
      <c r="QKI85" s="41"/>
      <c r="QKJ85" s="41"/>
      <c r="QKK85" s="41"/>
      <c r="QKL85" s="41"/>
      <c r="QKM85" s="41"/>
      <c r="QKN85" s="41"/>
      <c r="QKO85" s="41"/>
      <c r="QKP85" s="41"/>
      <c r="QKQ85" s="41"/>
      <c r="QKR85" s="41"/>
      <c r="QKS85" s="41"/>
      <c r="QKT85" s="41"/>
      <c r="QKU85" s="41"/>
      <c r="QKV85" s="41"/>
      <c r="QKW85" s="41"/>
      <c r="QKX85" s="41"/>
      <c r="QKY85" s="41"/>
      <c r="QKZ85" s="41"/>
      <c r="QLA85" s="41"/>
      <c r="QLB85" s="41"/>
      <c r="QLC85" s="41"/>
      <c r="QLD85" s="41"/>
      <c r="QLE85" s="41"/>
      <c r="QLF85" s="41"/>
      <c r="QLG85" s="41"/>
      <c r="QLH85" s="41"/>
      <c r="QLI85" s="41"/>
      <c r="QLJ85" s="41"/>
      <c r="QLK85" s="41"/>
      <c r="QLL85" s="41"/>
      <c r="QLM85" s="41"/>
      <c r="QLN85" s="41"/>
      <c r="QLO85" s="41"/>
      <c r="QLP85" s="41"/>
      <c r="QLQ85" s="41"/>
      <c r="QLR85" s="41"/>
      <c r="QLS85" s="41"/>
      <c r="QLT85" s="41"/>
      <c r="QLU85" s="41"/>
      <c r="QLV85" s="41"/>
      <c r="QLW85" s="41"/>
      <c r="QLX85" s="41"/>
      <c r="QLY85" s="41"/>
      <c r="QLZ85" s="41"/>
      <c r="QMA85" s="41"/>
      <c r="QMB85" s="41"/>
      <c r="QMC85" s="41"/>
      <c r="QMD85" s="41"/>
      <c r="QME85" s="41"/>
      <c r="QMF85" s="41"/>
      <c r="QMG85" s="41"/>
      <c r="QMH85" s="41"/>
      <c r="QMI85" s="41"/>
      <c r="QMJ85" s="41"/>
      <c r="QMK85" s="41"/>
      <c r="QML85" s="41"/>
      <c r="QMM85" s="41"/>
      <c r="QMN85" s="41"/>
      <c r="QMO85" s="41"/>
      <c r="QMP85" s="41"/>
      <c r="QMQ85" s="41"/>
      <c r="QMR85" s="41"/>
      <c r="QMS85" s="41"/>
      <c r="QMT85" s="41"/>
      <c r="QMU85" s="41"/>
      <c r="QMV85" s="41"/>
      <c r="QMW85" s="41"/>
      <c r="QMX85" s="41"/>
      <c r="QMY85" s="41"/>
      <c r="QMZ85" s="41"/>
      <c r="QNA85" s="41"/>
      <c r="QNB85" s="41"/>
      <c r="QNC85" s="41"/>
      <c r="QND85" s="41"/>
      <c r="QNE85" s="41"/>
      <c r="QNF85" s="41"/>
      <c r="QNG85" s="41"/>
      <c r="QNH85" s="41"/>
      <c r="QNI85" s="41"/>
      <c r="QNJ85" s="41"/>
      <c r="QNK85" s="41"/>
      <c r="QNL85" s="41"/>
      <c r="QNM85" s="41"/>
      <c r="QNN85" s="41"/>
      <c r="QNO85" s="41"/>
      <c r="QNP85" s="41"/>
      <c r="QNQ85" s="41"/>
      <c r="QNR85" s="41"/>
      <c r="QNS85" s="41"/>
      <c r="QNT85" s="41"/>
      <c r="QNU85" s="41"/>
      <c r="QNV85" s="41"/>
      <c r="QNW85" s="41"/>
      <c r="QNX85" s="41"/>
      <c r="QNY85" s="41"/>
      <c r="QNZ85" s="41"/>
      <c r="QOA85" s="41"/>
      <c r="QOB85" s="41"/>
      <c r="QOC85" s="41"/>
      <c r="QOD85" s="41"/>
      <c r="QOE85" s="41"/>
      <c r="QOF85" s="41"/>
      <c r="QOG85" s="41"/>
      <c r="QOH85" s="41"/>
      <c r="QOI85" s="41"/>
      <c r="QOJ85" s="41"/>
      <c r="QOK85" s="41"/>
      <c r="QOL85" s="41"/>
      <c r="QOM85" s="41"/>
      <c r="QON85" s="41"/>
      <c r="QOO85" s="41"/>
      <c r="QOP85" s="41"/>
      <c r="QOQ85" s="41"/>
      <c r="QOR85" s="41"/>
      <c r="QOS85" s="41"/>
      <c r="QOT85" s="41"/>
      <c r="QOU85" s="41"/>
      <c r="QOV85" s="41"/>
      <c r="QOW85" s="41"/>
      <c r="QOX85" s="41"/>
      <c r="QOY85" s="41"/>
      <c r="QOZ85" s="41"/>
      <c r="QPA85" s="41"/>
      <c r="QPB85" s="41"/>
      <c r="QPC85" s="41"/>
      <c r="QPD85" s="41"/>
      <c r="QPE85" s="41"/>
      <c r="QPF85" s="41"/>
      <c r="QPG85" s="41"/>
      <c r="QPH85" s="41"/>
      <c r="QPI85" s="41"/>
      <c r="QPJ85" s="41"/>
      <c r="QPK85" s="41"/>
      <c r="QPL85" s="41"/>
      <c r="QPM85" s="41"/>
      <c r="QPN85" s="41"/>
      <c r="QPO85" s="41"/>
      <c r="QPP85" s="41"/>
      <c r="QPQ85" s="41"/>
      <c r="QPR85" s="41"/>
      <c r="QPS85" s="41"/>
      <c r="QPT85" s="41"/>
      <c r="QPU85" s="41"/>
      <c r="QPV85" s="41"/>
      <c r="QPW85" s="41"/>
      <c r="QPX85" s="41"/>
      <c r="QPY85" s="41"/>
      <c r="QPZ85" s="41"/>
      <c r="QQA85" s="41"/>
      <c r="QQB85" s="41"/>
      <c r="QQC85" s="41"/>
      <c r="QQD85" s="41"/>
      <c r="QQE85" s="41"/>
      <c r="QQF85" s="41"/>
      <c r="QQG85" s="41"/>
      <c r="QQH85" s="41"/>
      <c r="QQI85" s="41"/>
      <c r="QQJ85" s="41"/>
      <c r="QQK85" s="41"/>
      <c r="QQL85" s="41"/>
      <c r="QQM85" s="41"/>
      <c r="QQN85" s="41"/>
      <c r="QQO85" s="41"/>
      <c r="QQP85" s="41"/>
      <c r="QQQ85" s="41"/>
      <c r="QQR85" s="41"/>
      <c r="QQS85" s="41"/>
      <c r="QQT85" s="41"/>
      <c r="QQU85" s="41"/>
      <c r="QQV85" s="41"/>
      <c r="QQW85" s="41"/>
      <c r="QQX85" s="41"/>
      <c r="QQY85" s="41"/>
      <c r="QQZ85" s="41"/>
      <c r="QRA85" s="41"/>
      <c r="QRB85" s="41"/>
      <c r="QRC85" s="41"/>
      <c r="QRD85" s="41"/>
      <c r="QRE85" s="41"/>
      <c r="QRF85" s="41"/>
      <c r="QRG85" s="41"/>
      <c r="QRH85" s="41"/>
      <c r="QRI85" s="41"/>
      <c r="QRJ85" s="41"/>
      <c r="QRK85" s="41"/>
      <c r="QRL85" s="41"/>
      <c r="QRM85" s="41"/>
      <c r="QRN85" s="41"/>
      <c r="QRO85" s="41"/>
      <c r="QRP85" s="41"/>
      <c r="QRQ85" s="41"/>
      <c r="QRR85" s="41"/>
      <c r="QRS85" s="41"/>
      <c r="QRT85" s="41"/>
      <c r="QRU85" s="41"/>
      <c r="QRV85" s="41"/>
      <c r="QRW85" s="41"/>
      <c r="QRX85" s="41"/>
      <c r="QRY85" s="41"/>
      <c r="QRZ85" s="41"/>
      <c r="QSA85" s="41"/>
      <c r="QSB85" s="41"/>
      <c r="QSC85" s="41"/>
      <c r="QSD85" s="41"/>
      <c r="QSE85" s="41"/>
      <c r="QSF85" s="41"/>
      <c r="QSG85" s="41"/>
      <c r="QSH85" s="41"/>
      <c r="QSI85" s="41"/>
      <c r="QSJ85" s="41"/>
      <c r="QSK85" s="41"/>
      <c r="QSL85" s="41"/>
      <c r="QSM85" s="41"/>
      <c r="QSN85" s="41"/>
      <c r="QSO85" s="41"/>
      <c r="QSP85" s="41"/>
      <c r="QSQ85" s="41"/>
      <c r="QSR85" s="41"/>
      <c r="QSS85" s="41"/>
      <c r="QST85" s="41"/>
      <c r="QSU85" s="41"/>
      <c r="QSV85" s="41"/>
      <c r="QSW85" s="41"/>
      <c r="QSX85" s="41"/>
      <c r="QSY85" s="41"/>
      <c r="QSZ85" s="41"/>
      <c r="QTA85" s="41"/>
      <c r="QTB85" s="41"/>
      <c r="QTC85" s="41"/>
      <c r="QTD85" s="41"/>
      <c r="QTE85" s="41"/>
      <c r="QTF85" s="41"/>
      <c r="QTG85" s="41"/>
      <c r="QTH85" s="41"/>
      <c r="QTI85" s="41"/>
      <c r="QTJ85" s="41"/>
      <c r="QTK85" s="41"/>
      <c r="QTL85" s="41"/>
      <c r="QTM85" s="41"/>
      <c r="QTN85" s="41"/>
      <c r="QTO85" s="41"/>
      <c r="QTP85" s="41"/>
      <c r="QTQ85" s="41"/>
      <c r="QTR85" s="41"/>
      <c r="QTS85" s="41"/>
      <c r="QTT85" s="41"/>
      <c r="QTU85" s="41"/>
      <c r="QTV85" s="41"/>
      <c r="QTW85" s="41"/>
      <c r="QTX85" s="41"/>
      <c r="QTY85" s="41"/>
      <c r="QTZ85" s="41"/>
      <c r="QUA85" s="41"/>
      <c r="QUB85" s="41"/>
      <c r="QUC85" s="41"/>
      <c r="QUD85" s="41"/>
      <c r="QUE85" s="41"/>
      <c r="QUF85" s="41"/>
      <c r="QUG85" s="41"/>
      <c r="QUH85" s="41"/>
      <c r="QUI85" s="41"/>
      <c r="QUJ85" s="41"/>
      <c r="QUK85" s="41"/>
      <c r="QUL85" s="41"/>
      <c r="QUM85" s="41"/>
      <c r="QUN85" s="41"/>
      <c r="QUO85" s="41"/>
      <c r="QUP85" s="41"/>
      <c r="QUQ85" s="41"/>
      <c r="QUR85" s="41"/>
      <c r="QUS85" s="41"/>
      <c r="QUT85" s="41"/>
      <c r="QUU85" s="41"/>
      <c r="QUV85" s="41"/>
      <c r="QUW85" s="41"/>
      <c r="QUX85" s="41"/>
      <c r="QUY85" s="41"/>
      <c r="QUZ85" s="41"/>
      <c r="QVA85" s="41"/>
      <c r="QVB85" s="41"/>
      <c r="QVC85" s="41"/>
      <c r="QVD85" s="41"/>
      <c r="QVE85" s="41"/>
      <c r="QVF85" s="41"/>
      <c r="QVG85" s="41"/>
      <c r="QVH85" s="41"/>
      <c r="QVI85" s="41"/>
      <c r="QVJ85" s="41"/>
      <c r="QVK85" s="41"/>
      <c r="QVL85" s="41"/>
      <c r="QVM85" s="41"/>
      <c r="QVN85" s="41"/>
      <c r="QVO85" s="41"/>
      <c r="QVP85" s="41"/>
      <c r="QVQ85" s="41"/>
      <c r="QVR85" s="41"/>
      <c r="QVS85" s="41"/>
      <c r="QVT85" s="41"/>
      <c r="QVU85" s="41"/>
      <c r="QVV85" s="41"/>
      <c r="QVW85" s="41"/>
      <c r="QVX85" s="41"/>
      <c r="QVY85" s="41"/>
      <c r="QVZ85" s="41"/>
      <c r="QWA85" s="41"/>
      <c r="QWB85" s="41"/>
      <c r="QWC85" s="41"/>
      <c r="QWD85" s="41"/>
      <c r="QWE85" s="41"/>
      <c r="QWF85" s="41"/>
      <c r="QWG85" s="41"/>
      <c r="QWH85" s="41"/>
      <c r="QWI85" s="41"/>
      <c r="QWJ85" s="41"/>
      <c r="QWK85" s="41"/>
      <c r="QWL85" s="41"/>
      <c r="QWM85" s="41"/>
      <c r="QWN85" s="41"/>
      <c r="QWO85" s="41"/>
      <c r="QWP85" s="41"/>
      <c r="QWQ85" s="41"/>
      <c r="QWR85" s="41"/>
      <c r="QWS85" s="41"/>
      <c r="QWT85" s="41"/>
      <c r="QWU85" s="41"/>
      <c r="QWV85" s="41"/>
      <c r="QWW85" s="41"/>
      <c r="QWX85" s="41"/>
      <c r="QWY85" s="41"/>
      <c r="QWZ85" s="41"/>
      <c r="QXA85" s="41"/>
      <c r="QXB85" s="41"/>
      <c r="QXC85" s="41"/>
      <c r="QXD85" s="41"/>
      <c r="QXE85" s="41"/>
      <c r="QXF85" s="41"/>
      <c r="QXG85" s="41"/>
      <c r="QXH85" s="41"/>
      <c r="QXI85" s="41"/>
      <c r="QXJ85" s="41"/>
      <c r="QXK85" s="41"/>
      <c r="QXL85" s="41"/>
      <c r="QXM85" s="41"/>
      <c r="QXN85" s="41"/>
      <c r="QXO85" s="41"/>
      <c r="QXP85" s="41"/>
      <c r="QXQ85" s="41"/>
      <c r="QXR85" s="41"/>
      <c r="QXS85" s="41"/>
      <c r="QXT85" s="41"/>
      <c r="QXU85" s="41"/>
      <c r="QXV85" s="41"/>
      <c r="QXW85" s="41"/>
      <c r="QXX85" s="41"/>
      <c r="QXY85" s="41"/>
      <c r="QXZ85" s="41"/>
      <c r="QYA85" s="41"/>
      <c r="QYB85" s="41"/>
      <c r="QYC85" s="41"/>
      <c r="QYD85" s="41"/>
      <c r="QYE85" s="41"/>
      <c r="QYF85" s="41"/>
      <c r="QYG85" s="41"/>
      <c r="QYH85" s="41"/>
      <c r="QYI85" s="41"/>
      <c r="QYJ85" s="41"/>
      <c r="QYK85" s="41"/>
      <c r="QYL85" s="41"/>
      <c r="QYM85" s="41"/>
      <c r="QYN85" s="41"/>
      <c r="QYO85" s="41"/>
      <c r="QYP85" s="41"/>
      <c r="QYQ85" s="41"/>
      <c r="QYR85" s="41"/>
      <c r="QYS85" s="41"/>
      <c r="QYT85" s="41"/>
      <c r="QYU85" s="41"/>
      <c r="QYV85" s="41"/>
      <c r="QYW85" s="41"/>
      <c r="QYX85" s="41"/>
      <c r="QYY85" s="41"/>
      <c r="QYZ85" s="41"/>
      <c r="QZA85" s="41"/>
      <c r="QZB85" s="41"/>
      <c r="QZC85" s="41"/>
      <c r="QZD85" s="41"/>
      <c r="QZE85" s="41"/>
      <c r="QZF85" s="41"/>
      <c r="QZG85" s="41"/>
      <c r="QZH85" s="41"/>
      <c r="QZI85" s="41"/>
      <c r="QZJ85" s="41"/>
      <c r="QZK85" s="41"/>
      <c r="QZL85" s="41"/>
      <c r="QZM85" s="41"/>
      <c r="QZN85" s="41"/>
      <c r="QZO85" s="41"/>
      <c r="QZP85" s="41"/>
      <c r="QZQ85" s="41"/>
      <c r="QZR85" s="41"/>
      <c r="QZS85" s="41"/>
      <c r="QZT85" s="41"/>
      <c r="QZU85" s="41"/>
      <c r="QZV85" s="41"/>
      <c r="QZW85" s="41"/>
      <c r="QZX85" s="41"/>
      <c r="QZY85" s="41"/>
      <c r="QZZ85" s="41"/>
      <c r="RAA85" s="41"/>
      <c r="RAB85" s="41"/>
      <c r="RAC85" s="41"/>
      <c r="RAD85" s="41"/>
      <c r="RAE85" s="41"/>
      <c r="RAF85" s="41"/>
      <c r="RAG85" s="41"/>
      <c r="RAH85" s="41"/>
      <c r="RAI85" s="41"/>
      <c r="RAJ85" s="41"/>
      <c r="RAK85" s="41"/>
      <c r="RAL85" s="41"/>
      <c r="RAM85" s="41"/>
      <c r="RAN85" s="41"/>
      <c r="RAO85" s="41"/>
      <c r="RAP85" s="41"/>
      <c r="RAQ85" s="41"/>
      <c r="RAR85" s="41"/>
      <c r="RAS85" s="41"/>
      <c r="RAT85" s="41"/>
      <c r="RAU85" s="41"/>
      <c r="RAV85" s="41"/>
      <c r="RAW85" s="41"/>
      <c r="RAX85" s="41"/>
      <c r="RAY85" s="41"/>
      <c r="RAZ85" s="41"/>
      <c r="RBA85" s="41"/>
      <c r="RBB85" s="41"/>
      <c r="RBC85" s="41"/>
      <c r="RBD85" s="41"/>
      <c r="RBE85" s="41"/>
      <c r="RBF85" s="41"/>
      <c r="RBG85" s="41"/>
      <c r="RBH85" s="41"/>
      <c r="RBI85" s="41"/>
      <c r="RBJ85" s="41"/>
      <c r="RBK85" s="41"/>
      <c r="RBL85" s="41"/>
      <c r="RBM85" s="41"/>
      <c r="RBN85" s="41"/>
      <c r="RBO85" s="41"/>
      <c r="RBP85" s="41"/>
      <c r="RBQ85" s="41"/>
      <c r="RBR85" s="41"/>
      <c r="RBS85" s="41"/>
      <c r="RBT85" s="41"/>
      <c r="RBU85" s="41"/>
      <c r="RBV85" s="41"/>
      <c r="RBW85" s="41"/>
      <c r="RBX85" s="41"/>
      <c r="RBY85" s="41"/>
      <c r="RBZ85" s="41"/>
      <c r="RCA85" s="41"/>
      <c r="RCB85" s="41"/>
      <c r="RCC85" s="41"/>
      <c r="RCD85" s="41"/>
      <c r="RCE85" s="41"/>
      <c r="RCF85" s="41"/>
      <c r="RCG85" s="41"/>
      <c r="RCH85" s="41"/>
      <c r="RCI85" s="41"/>
      <c r="RCJ85" s="41"/>
      <c r="RCK85" s="41"/>
      <c r="RCL85" s="41"/>
      <c r="RCM85" s="41"/>
      <c r="RCN85" s="41"/>
      <c r="RCO85" s="41"/>
      <c r="RCP85" s="41"/>
      <c r="RCQ85" s="41"/>
      <c r="RCR85" s="41"/>
      <c r="RCS85" s="41"/>
      <c r="RCT85" s="41"/>
      <c r="RCU85" s="41"/>
      <c r="RCV85" s="41"/>
      <c r="RCW85" s="41"/>
      <c r="RCX85" s="41"/>
      <c r="RCY85" s="41"/>
      <c r="RCZ85" s="41"/>
      <c r="RDA85" s="41"/>
      <c r="RDB85" s="41"/>
      <c r="RDC85" s="41"/>
      <c r="RDD85" s="41"/>
      <c r="RDE85" s="41"/>
      <c r="RDF85" s="41"/>
      <c r="RDG85" s="41"/>
      <c r="RDH85" s="41"/>
      <c r="RDI85" s="41"/>
      <c r="RDJ85" s="41"/>
      <c r="RDK85" s="41"/>
      <c r="RDL85" s="41"/>
      <c r="RDM85" s="41"/>
      <c r="RDN85" s="41"/>
      <c r="RDO85" s="41"/>
      <c r="RDP85" s="41"/>
      <c r="RDQ85" s="41"/>
      <c r="RDR85" s="41"/>
      <c r="RDS85" s="41"/>
      <c r="RDT85" s="41"/>
      <c r="RDU85" s="41"/>
      <c r="RDV85" s="41"/>
      <c r="RDW85" s="41"/>
      <c r="RDX85" s="41"/>
      <c r="RDY85" s="41"/>
      <c r="RDZ85" s="41"/>
      <c r="REA85" s="41"/>
      <c r="REB85" s="41"/>
      <c r="REC85" s="41"/>
      <c r="RED85" s="41"/>
      <c r="REE85" s="41"/>
      <c r="REF85" s="41"/>
      <c r="REG85" s="41"/>
      <c r="REH85" s="41"/>
      <c r="REI85" s="41"/>
      <c r="REJ85" s="41"/>
      <c r="REK85" s="41"/>
      <c r="REL85" s="41"/>
      <c r="REM85" s="41"/>
      <c r="REN85" s="41"/>
      <c r="REO85" s="41"/>
      <c r="REP85" s="41"/>
      <c r="REQ85" s="41"/>
      <c r="RER85" s="41"/>
      <c r="RES85" s="41"/>
      <c r="RET85" s="41"/>
      <c r="REU85" s="41"/>
      <c r="REV85" s="41"/>
      <c r="REW85" s="41"/>
      <c r="REX85" s="41"/>
      <c r="REY85" s="41"/>
      <c r="REZ85" s="41"/>
      <c r="RFA85" s="41"/>
      <c r="RFB85" s="41"/>
      <c r="RFC85" s="41"/>
      <c r="RFD85" s="41"/>
      <c r="RFE85" s="41"/>
      <c r="RFF85" s="41"/>
      <c r="RFG85" s="41"/>
      <c r="RFH85" s="41"/>
      <c r="RFI85" s="41"/>
      <c r="RFJ85" s="41"/>
      <c r="RFK85" s="41"/>
      <c r="RFL85" s="41"/>
      <c r="RFM85" s="41"/>
      <c r="RFN85" s="41"/>
      <c r="RFO85" s="41"/>
      <c r="RFP85" s="41"/>
      <c r="RFQ85" s="41"/>
      <c r="RFR85" s="41"/>
      <c r="RFS85" s="41"/>
      <c r="RFT85" s="41"/>
      <c r="RFU85" s="41"/>
      <c r="RFV85" s="41"/>
      <c r="RFW85" s="41"/>
      <c r="RFX85" s="41"/>
      <c r="RFY85" s="41"/>
      <c r="RFZ85" s="41"/>
      <c r="RGA85" s="41"/>
      <c r="RGB85" s="41"/>
      <c r="RGC85" s="41"/>
      <c r="RGD85" s="41"/>
      <c r="RGE85" s="41"/>
      <c r="RGF85" s="41"/>
      <c r="RGG85" s="41"/>
      <c r="RGH85" s="41"/>
      <c r="RGI85" s="41"/>
      <c r="RGJ85" s="41"/>
      <c r="RGK85" s="41"/>
      <c r="RGL85" s="41"/>
      <c r="RGM85" s="41"/>
      <c r="RGN85" s="41"/>
      <c r="RGO85" s="41"/>
      <c r="RGP85" s="41"/>
      <c r="RGQ85" s="41"/>
      <c r="RGR85" s="41"/>
      <c r="RGS85" s="41"/>
      <c r="RGT85" s="41"/>
      <c r="RGU85" s="41"/>
      <c r="RGV85" s="41"/>
      <c r="RGW85" s="41"/>
      <c r="RGX85" s="41"/>
      <c r="RGY85" s="41"/>
      <c r="RGZ85" s="41"/>
      <c r="RHA85" s="41"/>
      <c r="RHB85" s="41"/>
      <c r="RHC85" s="41"/>
      <c r="RHD85" s="41"/>
      <c r="RHE85" s="41"/>
      <c r="RHF85" s="41"/>
      <c r="RHG85" s="41"/>
      <c r="RHH85" s="41"/>
      <c r="RHI85" s="41"/>
      <c r="RHJ85" s="41"/>
      <c r="RHK85" s="41"/>
      <c r="RHL85" s="41"/>
      <c r="RHM85" s="41"/>
      <c r="RHN85" s="41"/>
      <c r="RHO85" s="41"/>
      <c r="RHP85" s="41"/>
      <c r="RHQ85" s="41"/>
      <c r="RHR85" s="41"/>
      <c r="RHS85" s="41"/>
      <c r="RHT85" s="41"/>
      <c r="RHU85" s="41"/>
      <c r="RHV85" s="41"/>
      <c r="RHW85" s="41"/>
      <c r="RHX85" s="41"/>
      <c r="RHY85" s="41"/>
      <c r="RHZ85" s="41"/>
      <c r="RIA85" s="41"/>
      <c r="RIB85" s="41"/>
      <c r="RIC85" s="41"/>
      <c r="RID85" s="41"/>
      <c r="RIE85" s="41"/>
      <c r="RIF85" s="41"/>
      <c r="RIG85" s="41"/>
      <c r="RIH85" s="41"/>
      <c r="RII85" s="41"/>
      <c r="RIJ85" s="41"/>
      <c r="RIK85" s="41"/>
      <c r="RIL85" s="41"/>
      <c r="RIM85" s="41"/>
      <c r="RIN85" s="41"/>
      <c r="RIO85" s="41"/>
      <c r="RIP85" s="41"/>
      <c r="RIQ85" s="41"/>
      <c r="RIR85" s="41"/>
      <c r="RIS85" s="41"/>
      <c r="RIT85" s="41"/>
      <c r="RIU85" s="41"/>
      <c r="RIV85" s="41"/>
      <c r="RIW85" s="41"/>
      <c r="RIX85" s="41"/>
      <c r="RIY85" s="41"/>
      <c r="RIZ85" s="41"/>
      <c r="RJA85" s="41"/>
      <c r="RJB85" s="41"/>
      <c r="RJC85" s="41"/>
      <c r="RJD85" s="41"/>
      <c r="RJE85" s="41"/>
      <c r="RJF85" s="41"/>
      <c r="RJG85" s="41"/>
      <c r="RJH85" s="41"/>
      <c r="RJI85" s="41"/>
      <c r="RJJ85" s="41"/>
      <c r="RJK85" s="41"/>
      <c r="RJL85" s="41"/>
      <c r="RJM85" s="41"/>
      <c r="RJN85" s="41"/>
      <c r="RJO85" s="41"/>
      <c r="RJP85" s="41"/>
      <c r="RJQ85" s="41"/>
      <c r="RJR85" s="41"/>
      <c r="RJS85" s="41"/>
      <c r="RJT85" s="41"/>
      <c r="RJU85" s="41"/>
      <c r="RJV85" s="41"/>
      <c r="RJW85" s="41"/>
      <c r="RJX85" s="41"/>
      <c r="RJY85" s="41"/>
      <c r="RJZ85" s="41"/>
      <c r="RKA85" s="41"/>
      <c r="RKB85" s="41"/>
      <c r="RKC85" s="41"/>
      <c r="RKD85" s="41"/>
      <c r="RKE85" s="41"/>
      <c r="RKF85" s="41"/>
      <c r="RKG85" s="41"/>
      <c r="RKH85" s="41"/>
      <c r="RKI85" s="41"/>
      <c r="RKJ85" s="41"/>
      <c r="RKK85" s="41"/>
      <c r="RKL85" s="41"/>
      <c r="RKM85" s="41"/>
      <c r="RKN85" s="41"/>
      <c r="RKO85" s="41"/>
      <c r="RKP85" s="41"/>
      <c r="RKQ85" s="41"/>
      <c r="RKR85" s="41"/>
      <c r="RKS85" s="41"/>
      <c r="RKT85" s="41"/>
      <c r="RKU85" s="41"/>
      <c r="RKV85" s="41"/>
      <c r="RKW85" s="41"/>
      <c r="RKX85" s="41"/>
      <c r="RKY85" s="41"/>
      <c r="RKZ85" s="41"/>
      <c r="RLA85" s="41"/>
      <c r="RLB85" s="41"/>
      <c r="RLC85" s="41"/>
      <c r="RLD85" s="41"/>
      <c r="RLE85" s="41"/>
      <c r="RLF85" s="41"/>
      <c r="RLG85" s="41"/>
      <c r="RLH85" s="41"/>
      <c r="RLI85" s="41"/>
      <c r="RLJ85" s="41"/>
      <c r="RLK85" s="41"/>
      <c r="RLL85" s="41"/>
      <c r="RLM85" s="41"/>
      <c r="RLN85" s="41"/>
      <c r="RLO85" s="41"/>
      <c r="RLP85" s="41"/>
      <c r="RLQ85" s="41"/>
      <c r="RLR85" s="41"/>
      <c r="RLS85" s="41"/>
      <c r="RLT85" s="41"/>
      <c r="RLU85" s="41"/>
      <c r="RLV85" s="41"/>
      <c r="RLW85" s="41"/>
      <c r="RLX85" s="41"/>
      <c r="RLY85" s="41"/>
      <c r="RLZ85" s="41"/>
      <c r="RMA85" s="41"/>
      <c r="RMB85" s="41"/>
      <c r="RMC85" s="41"/>
      <c r="RMD85" s="41"/>
      <c r="RME85" s="41"/>
      <c r="RMF85" s="41"/>
      <c r="RMG85" s="41"/>
      <c r="RMH85" s="41"/>
      <c r="RMI85" s="41"/>
      <c r="RMJ85" s="41"/>
      <c r="RMK85" s="41"/>
      <c r="RML85" s="41"/>
      <c r="RMM85" s="41"/>
      <c r="RMN85" s="41"/>
      <c r="RMO85" s="41"/>
      <c r="RMP85" s="41"/>
      <c r="RMQ85" s="41"/>
      <c r="RMR85" s="41"/>
      <c r="RMS85" s="41"/>
      <c r="RMT85" s="41"/>
      <c r="RMU85" s="41"/>
      <c r="RMV85" s="41"/>
      <c r="RMW85" s="41"/>
      <c r="RMX85" s="41"/>
      <c r="RMY85" s="41"/>
      <c r="RMZ85" s="41"/>
      <c r="RNA85" s="41"/>
      <c r="RNB85" s="41"/>
      <c r="RNC85" s="41"/>
      <c r="RND85" s="41"/>
      <c r="RNE85" s="41"/>
      <c r="RNF85" s="41"/>
      <c r="RNG85" s="41"/>
      <c r="RNH85" s="41"/>
      <c r="RNI85" s="41"/>
      <c r="RNJ85" s="41"/>
      <c r="RNK85" s="41"/>
      <c r="RNL85" s="41"/>
      <c r="RNM85" s="41"/>
      <c r="RNN85" s="41"/>
      <c r="RNO85" s="41"/>
      <c r="RNP85" s="41"/>
      <c r="RNQ85" s="41"/>
      <c r="RNR85" s="41"/>
      <c r="RNS85" s="41"/>
      <c r="RNT85" s="41"/>
      <c r="RNU85" s="41"/>
      <c r="RNV85" s="41"/>
      <c r="RNW85" s="41"/>
      <c r="RNX85" s="41"/>
      <c r="RNY85" s="41"/>
      <c r="RNZ85" s="41"/>
      <c r="ROA85" s="41"/>
      <c r="ROB85" s="41"/>
      <c r="ROC85" s="41"/>
      <c r="ROD85" s="41"/>
      <c r="ROE85" s="41"/>
      <c r="ROF85" s="41"/>
      <c r="ROG85" s="41"/>
      <c r="ROH85" s="41"/>
      <c r="ROI85" s="41"/>
      <c r="ROJ85" s="41"/>
      <c r="ROK85" s="41"/>
      <c r="ROL85" s="41"/>
      <c r="ROM85" s="41"/>
      <c r="RON85" s="41"/>
      <c r="ROO85" s="41"/>
      <c r="ROP85" s="41"/>
      <c r="ROQ85" s="41"/>
      <c r="ROR85" s="41"/>
      <c r="ROS85" s="41"/>
      <c r="ROT85" s="41"/>
      <c r="ROU85" s="41"/>
      <c r="ROV85" s="41"/>
      <c r="ROW85" s="41"/>
      <c r="ROX85" s="41"/>
      <c r="ROY85" s="41"/>
      <c r="ROZ85" s="41"/>
      <c r="RPA85" s="41"/>
      <c r="RPB85" s="41"/>
      <c r="RPC85" s="41"/>
      <c r="RPD85" s="41"/>
      <c r="RPE85" s="41"/>
      <c r="RPF85" s="41"/>
      <c r="RPG85" s="41"/>
      <c r="RPH85" s="41"/>
      <c r="RPI85" s="41"/>
      <c r="RPJ85" s="41"/>
      <c r="RPK85" s="41"/>
      <c r="RPL85" s="41"/>
      <c r="RPM85" s="41"/>
      <c r="RPN85" s="41"/>
      <c r="RPO85" s="41"/>
      <c r="RPP85" s="41"/>
      <c r="RPQ85" s="41"/>
      <c r="RPR85" s="41"/>
      <c r="RPS85" s="41"/>
      <c r="RPT85" s="41"/>
      <c r="RPU85" s="41"/>
      <c r="RPV85" s="41"/>
      <c r="RPW85" s="41"/>
      <c r="RPX85" s="41"/>
      <c r="RPY85" s="41"/>
      <c r="RPZ85" s="41"/>
      <c r="RQA85" s="41"/>
      <c r="RQB85" s="41"/>
      <c r="RQC85" s="41"/>
      <c r="RQD85" s="41"/>
      <c r="RQE85" s="41"/>
      <c r="RQF85" s="41"/>
      <c r="RQG85" s="41"/>
      <c r="RQH85" s="41"/>
      <c r="RQI85" s="41"/>
      <c r="RQJ85" s="41"/>
      <c r="RQK85" s="41"/>
      <c r="RQL85" s="41"/>
      <c r="RQM85" s="41"/>
      <c r="RQN85" s="41"/>
      <c r="RQO85" s="41"/>
      <c r="RQP85" s="41"/>
      <c r="RQQ85" s="41"/>
      <c r="RQR85" s="41"/>
      <c r="RQS85" s="41"/>
      <c r="RQT85" s="41"/>
      <c r="RQU85" s="41"/>
      <c r="RQV85" s="41"/>
      <c r="RQW85" s="41"/>
      <c r="RQX85" s="41"/>
      <c r="RQY85" s="41"/>
      <c r="RQZ85" s="41"/>
      <c r="RRA85" s="41"/>
      <c r="RRB85" s="41"/>
      <c r="RRC85" s="41"/>
      <c r="RRD85" s="41"/>
      <c r="RRE85" s="41"/>
      <c r="RRF85" s="41"/>
      <c r="RRG85" s="41"/>
      <c r="RRH85" s="41"/>
      <c r="RRI85" s="41"/>
      <c r="RRJ85" s="41"/>
      <c r="RRK85" s="41"/>
      <c r="RRL85" s="41"/>
      <c r="RRM85" s="41"/>
      <c r="RRN85" s="41"/>
      <c r="RRO85" s="41"/>
      <c r="RRP85" s="41"/>
      <c r="RRQ85" s="41"/>
      <c r="RRR85" s="41"/>
      <c r="RRS85" s="41"/>
      <c r="RRT85" s="41"/>
      <c r="RRU85" s="41"/>
      <c r="RRV85" s="41"/>
      <c r="RRW85" s="41"/>
      <c r="RRX85" s="41"/>
      <c r="RRY85" s="41"/>
      <c r="RRZ85" s="41"/>
      <c r="RSA85" s="41"/>
      <c r="RSB85" s="41"/>
      <c r="RSC85" s="41"/>
      <c r="RSD85" s="41"/>
      <c r="RSE85" s="41"/>
      <c r="RSF85" s="41"/>
      <c r="RSG85" s="41"/>
      <c r="RSH85" s="41"/>
      <c r="RSI85" s="41"/>
      <c r="RSJ85" s="41"/>
      <c r="RSK85" s="41"/>
      <c r="RSL85" s="41"/>
      <c r="RSM85" s="41"/>
      <c r="RSN85" s="41"/>
      <c r="RSO85" s="41"/>
      <c r="RSP85" s="41"/>
      <c r="RSQ85" s="41"/>
      <c r="RSR85" s="41"/>
      <c r="RSS85" s="41"/>
      <c r="RST85" s="41"/>
      <c r="RSU85" s="41"/>
      <c r="RSV85" s="41"/>
      <c r="RSW85" s="41"/>
      <c r="RSX85" s="41"/>
      <c r="RSY85" s="41"/>
      <c r="RSZ85" s="41"/>
      <c r="RTA85" s="41"/>
      <c r="RTB85" s="41"/>
      <c r="RTC85" s="41"/>
      <c r="RTD85" s="41"/>
      <c r="RTE85" s="41"/>
      <c r="RTF85" s="41"/>
      <c r="RTG85" s="41"/>
      <c r="RTH85" s="41"/>
      <c r="RTI85" s="41"/>
      <c r="RTJ85" s="41"/>
      <c r="RTK85" s="41"/>
      <c r="RTL85" s="41"/>
      <c r="RTM85" s="41"/>
      <c r="RTN85" s="41"/>
      <c r="RTO85" s="41"/>
      <c r="RTP85" s="41"/>
      <c r="RTQ85" s="41"/>
      <c r="RTR85" s="41"/>
      <c r="RTS85" s="41"/>
      <c r="RTT85" s="41"/>
      <c r="RTU85" s="41"/>
      <c r="RTV85" s="41"/>
      <c r="RTW85" s="41"/>
      <c r="RTX85" s="41"/>
      <c r="RTY85" s="41"/>
      <c r="RTZ85" s="41"/>
      <c r="RUA85" s="41"/>
      <c r="RUB85" s="41"/>
      <c r="RUC85" s="41"/>
      <c r="RUD85" s="41"/>
      <c r="RUE85" s="41"/>
      <c r="RUF85" s="41"/>
      <c r="RUG85" s="41"/>
      <c r="RUH85" s="41"/>
      <c r="RUI85" s="41"/>
      <c r="RUJ85" s="41"/>
      <c r="RUK85" s="41"/>
      <c r="RUL85" s="41"/>
      <c r="RUM85" s="41"/>
      <c r="RUN85" s="41"/>
      <c r="RUO85" s="41"/>
      <c r="RUP85" s="41"/>
      <c r="RUQ85" s="41"/>
      <c r="RUR85" s="41"/>
      <c r="RUS85" s="41"/>
      <c r="RUT85" s="41"/>
      <c r="RUU85" s="41"/>
      <c r="RUV85" s="41"/>
      <c r="RUW85" s="41"/>
      <c r="RUX85" s="41"/>
      <c r="RUY85" s="41"/>
      <c r="RUZ85" s="41"/>
      <c r="RVA85" s="41"/>
      <c r="RVB85" s="41"/>
      <c r="RVC85" s="41"/>
      <c r="RVD85" s="41"/>
      <c r="RVE85" s="41"/>
      <c r="RVF85" s="41"/>
      <c r="RVG85" s="41"/>
      <c r="RVH85" s="41"/>
      <c r="RVI85" s="41"/>
      <c r="RVJ85" s="41"/>
      <c r="RVK85" s="41"/>
      <c r="RVL85" s="41"/>
      <c r="RVM85" s="41"/>
      <c r="RVN85" s="41"/>
      <c r="RVO85" s="41"/>
      <c r="RVP85" s="41"/>
      <c r="RVQ85" s="41"/>
      <c r="RVR85" s="41"/>
      <c r="RVS85" s="41"/>
      <c r="RVT85" s="41"/>
      <c r="RVU85" s="41"/>
      <c r="RVV85" s="41"/>
      <c r="RVW85" s="41"/>
      <c r="RVX85" s="41"/>
      <c r="RVY85" s="41"/>
      <c r="RVZ85" s="41"/>
      <c r="RWA85" s="41"/>
      <c r="RWB85" s="41"/>
      <c r="RWC85" s="41"/>
      <c r="RWD85" s="41"/>
      <c r="RWE85" s="41"/>
      <c r="RWF85" s="41"/>
      <c r="RWG85" s="41"/>
      <c r="RWH85" s="41"/>
      <c r="RWI85" s="41"/>
      <c r="RWJ85" s="41"/>
      <c r="RWK85" s="41"/>
      <c r="RWL85" s="41"/>
      <c r="RWM85" s="41"/>
      <c r="RWN85" s="41"/>
      <c r="RWO85" s="41"/>
      <c r="RWP85" s="41"/>
      <c r="RWQ85" s="41"/>
      <c r="RWR85" s="41"/>
      <c r="RWS85" s="41"/>
      <c r="RWT85" s="41"/>
      <c r="RWU85" s="41"/>
      <c r="RWV85" s="41"/>
      <c r="RWW85" s="41"/>
      <c r="RWX85" s="41"/>
      <c r="RWY85" s="41"/>
      <c r="RWZ85" s="41"/>
      <c r="RXA85" s="41"/>
      <c r="RXB85" s="41"/>
      <c r="RXC85" s="41"/>
      <c r="RXD85" s="41"/>
      <c r="RXE85" s="41"/>
      <c r="RXF85" s="41"/>
      <c r="RXG85" s="41"/>
      <c r="RXH85" s="41"/>
      <c r="RXI85" s="41"/>
      <c r="RXJ85" s="41"/>
      <c r="RXK85" s="41"/>
      <c r="RXL85" s="41"/>
      <c r="RXM85" s="41"/>
      <c r="RXN85" s="41"/>
      <c r="RXO85" s="41"/>
      <c r="RXP85" s="41"/>
      <c r="RXQ85" s="41"/>
      <c r="RXR85" s="41"/>
      <c r="RXS85" s="41"/>
      <c r="RXT85" s="41"/>
      <c r="RXU85" s="41"/>
      <c r="RXV85" s="41"/>
      <c r="RXW85" s="41"/>
      <c r="RXX85" s="41"/>
      <c r="RXY85" s="41"/>
      <c r="RXZ85" s="41"/>
      <c r="RYA85" s="41"/>
      <c r="RYB85" s="41"/>
      <c r="RYC85" s="41"/>
      <c r="RYD85" s="41"/>
      <c r="RYE85" s="41"/>
      <c r="RYF85" s="41"/>
      <c r="RYG85" s="41"/>
      <c r="RYH85" s="41"/>
      <c r="RYI85" s="41"/>
      <c r="RYJ85" s="41"/>
      <c r="RYK85" s="41"/>
      <c r="RYL85" s="41"/>
      <c r="RYM85" s="41"/>
      <c r="RYN85" s="41"/>
      <c r="RYO85" s="41"/>
      <c r="RYP85" s="41"/>
      <c r="RYQ85" s="41"/>
      <c r="RYR85" s="41"/>
      <c r="RYS85" s="41"/>
      <c r="RYT85" s="41"/>
      <c r="RYU85" s="41"/>
      <c r="RYV85" s="41"/>
      <c r="RYW85" s="41"/>
      <c r="RYX85" s="41"/>
      <c r="RYY85" s="41"/>
      <c r="RYZ85" s="41"/>
      <c r="RZA85" s="41"/>
      <c r="RZB85" s="41"/>
      <c r="RZC85" s="41"/>
      <c r="RZD85" s="41"/>
      <c r="RZE85" s="41"/>
      <c r="RZF85" s="41"/>
      <c r="RZG85" s="41"/>
      <c r="RZH85" s="41"/>
      <c r="RZI85" s="41"/>
      <c r="RZJ85" s="41"/>
      <c r="RZK85" s="41"/>
      <c r="RZL85" s="41"/>
      <c r="RZM85" s="41"/>
      <c r="RZN85" s="41"/>
      <c r="RZO85" s="41"/>
      <c r="RZP85" s="41"/>
      <c r="RZQ85" s="41"/>
      <c r="RZR85" s="41"/>
      <c r="RZS85" s="41"/>
      <c r="RZT85" s="41"/>
      <c r="RZU85" s="41"/>
      <c r="RZV85" s="41"/>
      <c r="RZW85" s="41"/>
      <c r="RZX85" s="41"/>
      <c r="RZY85" s="41"/>
      <c r="RZZ85" s="41"/>
      <c r="SAA85" s="41"/>
      <c r="SAB85" s="41"/>
      <c r="SAC85" s="41"/>
      <c r="SAD85" s="41"/>
      <c r="SAE85" s="41"/>
      <c r="SAF85" s="41"/>
      <c r="SAG85" s="41"/>
      <c r="SAH85" s="41"/>
      <c r="SAI85" s="41"/>
      <c r="SAJ85" s="41"/>
      <c r="SAK85" s="41"/>
      <c r="SAL85" s="41"/>
      <c r="SAM85" s="41"/>
      <c r="SAN85" s="41"/>
      <c r="SAO85" s="41"/>
      <c r="SAP85" s="41"/>
      <c r="SAQ85" s="41"/>
      <c r="SAR85" s="41"/>
      <c r="SAS85" s="41"/>
      <c r="SAT85" s="41"/>
      <c r="SAU85" s="41"/>
      <c r="SAV85" s="41"/>
      <c r="SAW85" s="41"/>
      <c r="SAX85" s="41"/>
      <c r="SAY85" s="41"/>
      <c r="SAZ85" s="41"/>
      <c r="SBA85" s="41"/>
      <c r="SBB85" s="41"/>
      <c r="SBC85" s="41"/>
      <c r="SBD85" s="41"/>
      <c r="SBE85" s="41"/>
      <c r="SBF85" s="41"/>
      <c r="SBG85" s="41"/>
      <c r="SBH85" s="41"/>
      <c r="SBI85" s="41"/>
      <c r="SBJ85" s="41"/>
      <c r="SBK85" s="41"/>
      <c r="SBL85" s="41"/>
      <c r="SBM85" s="41"/>
      <c r="SBN85" s="41"/>
      <c r="SBO85" s="41"/>
      <c r="SBP85" s="41"/>
      <c r="SBQ85" s="41"/>
      <c r="SBR85" s="41"/>
      <c r="SBS85" s="41"/>
      <c r="SBT85" s="41"/>
      <c r="SBU85" s="41"/>
      <c r="SBV85" s="41"/>
      <c r="SBW85" s="41"/>
      <c r="SBX85" s="41"/>
      <c r="SBY85" s="41"/>
      <c r="SBZ85" s="41"/>
      <c r="SCA85" s="41"/>
      <c r="SCB85" s="41"/>
      <c r="SCC85" s="41"/>
      <c r="SCD85" s="41"/>
      <c r="SCE85" s="41"/>
      <c r="SCF85" s="41"/>
      <c r="SCG85" s="41"/>
      <c r="SCH85" s="41"/>
      <c r="SCI85" s="41"/>
      <c r="SCJ85" s="41"/>
      <c r="SCK85" s="41"/>
      <c r="SCL85" s="41"/>
      <c r="SCM85" s="41"/>
      <c r="SCN85" s="41"/>
      <c r="SCO85" s="41"/>
      <c r="SCP85" s="41"/>
      <c r="SCQ85" s="41"/>
      <c r="SCR85" s="41"/>
      <c r="SCS85" s="41"/>
      <c r="SCT85" s="41"/>
      <c r="SCU85" s="41"/>
      <c r="SCV85" s="41"/>
      <c r="SCW85" s="41"/>
      <c r="SCX85" s="41"/>
      <c r="SCY85" s="41"/>
      <c r="SCZ85" s="41"/>
      <c r="SDA85" s="41"/>
      <c r="SDB85" s="41"/>
      <c r="SDC85" s="41"/>
      <c r="SDD85" s="41"/>
      <c r="SDE85" s="41"/>
      <c r="SDF85" s="41"/>
      <c r="SDG85" s="41"/>
      <c r="SDH85" s="41"/>
      <c r="SDI85" s="41"/>
      <c r="SDJ85" s="41"/>
      <c r="SDK85" s="41"/>
      <c r="SDL85" s="41"/>
      <c r="SDM85" s="41"/>
      <c r="SDN85" s="41"/>
      <c r="SDO85" s="41"/>
      <c r="SDP85" s="41"/>
      <c r="SDQ85" s="41"/>
      <c r="SDR85" s="41"/>
      <c r="SDS85" s="41"/>
      <c r="SDT85" s="41"/>
      <c r="SDU85" s="41"/>
      <c r="SDV85" s="41"/>
      <c r="SDW85" s="41"/>
      <c r="SDX85" s="41"/>
      <c r="SDY85" s="41"/>
      <c r="SDZ85" s="41"/>
      <c r="SEA85" s="41"/>
      <c r="SEB85" s="41"/>
      <c r="SEC85" s="41"/>
      <c r="SED85" s="41"/>
      <c r="SEE85" s="41"/>
      <c r="SEF85" s="41"/>
      <c r="SEG85" s="41"/>
      <c r="SEH85" s="41"/>
      <c r="SEI85" s="41"/>
      <c r="SEJ85" s="41"/>
      <c r="SEK85" s="41"/>
      <c r="SEL85" s="41"/>
      <c r="SEM85" s="41"/>
      <c r="SEN85" s="41"/>
      <c r="SEO85" s="41"/>
      <c r="SEP85" s="41"/>
      <c r="SEQ85" s="41"/>
      <c r="SER85" s="41"/>
      <c r="SES85" s="41"/>
      <c r="SET85" s="41"/>
      <c r="SEU85" s="41"/>
      <c r="SEV85" s="41"/>
      <c r="SEW85" s="41"/>
      <c r="SEX85" s="41"/>
      <c r="SEY85" s="41"/>
      <c r="SEZ85" s="41"/>
      <c r="SFA85" s="41"/>
      <c r="SFB85" s="41"/>
      <c r="SFC85" s="41"/>
      <c r="SFD85" s="41"/>
      <c r="SFE85" s="41"/>
      <c r="SFF85" s="41"/>
      <c r="SFG85" s="41"/>
      <c r="SFH85" s="41"/>
      <c r="SFI85" s="41"/>
      <c r="SFJ85" s="41"/>
      <c r="SFK85" s="41"/>
      <c r="SFL85" s="41"/>
      <c r="SFM85" s="41"/>
      <c r="SFN85" s="41"/>
      <c r="SFO85" s="41"/>
      <c r="SFP85" s="41"/>
      <c r="SFQ85" s="41"/>
      <c r="SFR85" s="41"/>
      <c r="SFS85" s="41"/>
      <c r="SFT85" s="41"/>
      <c r="SFU85" s="41"/>
      <c r="SFV85" s="41"/>
      <c r="SFW85" s="41"/>
      <c r="SFX85" s="41"/>
      <c r="SFY85" s="41"/>
      <c r="SFZ85" s="41"/>
      <c r="SGA85" s="41"/>
      <c r="SGB85" s="41"/>
      <c r="SGC85" s="41"/>
      <c r="SGD85" s="41"/>
      <c r="SGE85" s="41"/>
      <c r="SGF85" s="41"/>
      <c r="SGG85" s="41"/>
      <c r="SGH85" s="41"/>
      <c r="SGI85" s="41"/>
      <c r="SGJ85" s="41"/>
      <c r="SGK85" s="41"/>
      <c r="SGL85" s="41"/>
      <c r="SGM85" s="41"/>
      <c r="SGN85" s="41"/>
      <c r="SGO85" s="41"/>
      <c r="SGP85" s="41"/>
      <c r="SGQ85" s="41"/>
      <c r="SGR85" s="41"/>
      <c r="SGS85" s="41"/>
      <c r="SGT85" s="41"/>
      <c r="SGU85" s="41"/>
      <c r="SGV85" s="41"/>
      <c r="SGW85" s="41"/>
      <c r="SGX85" s="41"/>
      <c r="SGY85" s="41"/>
      <c r="SGZ85" s="41"/>
      <c r="SHA85" s="41"/>
      <c r="SHB85" s="41"/>
      <c r="SHC85" s="41"/>
      <c r="SHD85" s="41"/>
      <c r="SHE85" s="41"/>
      <c r="SHF85" s="41"/>
      <c r="SHG85" s="41"/>
      <c r="SHH85" s="41"/>
      <c r="SHI85" s="41"/>
      <c r="SHJ85" s="41"/>
      <c r="SHK85" s="41"/>
      <c r="SHL85" s="41"/>
      <c r="SHM85" s="41"/>
      <c r="SHN85" s="41"/>
      <c r="SHO85" s="41"/>
      <c r="SHP85" s="41"/>
      <c r="SHQ85" s="41"/>
      <c r="SHR85" s="41"/>
      <c r="SHS85" s="41"/>
      <c r="SHT85" s="41"/>
      <c r="SHU85" s="41"/>
      <c r="SHV85" s="41"/>
      <c r="SHW85" s="41"/>
      <c r="SHX85" s="41"/>
      <c r="SHY85" s="41"/>
      <c r="SHZ85" s="41"/>
      <c r="SIA85" s="41"/>
      <c r="SIB85" s="41"/>
      <c r="SIC85" s="41"/>
      <c r="SID85" s="41"/>
      <c r="SIE85" s="41"/>
      <c r="SIF85" s="41"/>
      <c r="SIG85" s="41"/>
      <c r="SIH85" s="41"/>
      <c r="SII85" s="41"/>
      <c r="SIJ85" s="41"/>
      <c r="SIK85" s="41"/>
      <c r="SIL85" s="41"/>
      <c r="SIM85" s="41"/>
      <c r="SIN85" s="41"/>
      <c r="SIO85" s="41"/>
      <c r="SIP85" s="41"/>
      <c r="SIQ85" s="41"/>
      <c r="SIR85" s="41"/>
      <c r="SIS85" s="41"/>
      <c r="SIT85" s="41"/>
      <c r="SIU85" s="41"/>
      <c r="SIV85" s="41"/>
      <c r="SIW85" s="41"/>
      <c r="SIX85" s="41"/>
      <c r="SIY85" s="41"/>
      <c r="SIZ85" s="41"/>
      <c r="SJA85" s="41"/>
      <c r="SJB85" s="41"/>
      <c r="SJC85" s="41"/>
      <c r="SJD85" s="41"/>
      <c r="SJE85" s="41"/>
      <c r="SJF85" s="41"/>
      <c r="SJG85" s="41"/>
      <c r="SJH85" s="41"/>
      <c r="SJI85" s="41"/>
      <c r="SJJ85" s="41"/>
      <c r="SJK85" s="41"/>
      <c r="SJL85" s="41"/>
      <c r="SJM85" s="41"/>
      <c r="SJN85" s="41"/>
      <c r="SJO85" s="41"/>
      <c r="SJP85" s="41"/>
      <c r="SJQ85" s="41"/>
      <c r="SJR85" s="41"/>
      <c r="SJS85" s="41"/>
      <c r="SJT85" s="41"/>
      <c r="SJU85" s="41"/>
      <c r="SJV85" s="41"/>
      <c r="SJW85" s="41"/>
      <c r="SJX85" s="41"/>
      <c r="SJY85" s="41"/>
      <c r="SJZ85" s="41"/>
      <c r="SKA85" s="41"/>
      <c r="SKB85" s="41"/>
      <c r="SKC85" s="41"/>
      <c r="SKD85" s="41"/>
      <c r="SKE85" s="41"/>
      <c r="SKF85" s="41"/>
      <c r="SKG85" s="41"/>
      <c r="SKH85" s="41"/>
      <c r="SKI85" s="41"/>
      <c r="SKJ85" s="41"/>
      <c r="SKK85" s="41"/>
      <c r="SKL85" s="41"/>
      <c r="SKM85" s="41"/>
      <c r="SKN85" s="41"/>
      <c r="SKO85" s="41"/>
      <c r="SKP85" s="41"/>
      <c r="SKQ85" s="41"/>
      <c r="SKR85" s="41"/>
      <c r="SKS85" s="41"/>
      <c r="SKT85" s="41"/>
      <c r="SKU85" s="41"/>
      <c r="SKV85" s="41"/>
      <c r="SKW85" s="41"/>
      <c r="SKX85" s="41"/>
      <c r="SKY85" s="41"/>
      <c r="SKZ85" s="41"/>
      <c r="SLA85" s="41"/>
      <c r="SLB85" s="41"/>
      <c r="SLC85" s="41"/>
      <c r="SLD85" s="41"/>
      <c r="SLE85" s="41"/>
      <c r="SLF85" s="41"/>
      <c r="SLG85" s="41"/>
      <c r="SLH85" s="41"/>
      <c r="SLI85" s="41"/>
      <c r="SLJ85" s="41"/>
      <c r="SLK85" s="41"/>
      <c r="SLL85" s="41"/>
      <c r="SLM85" s="41"/>
      <c r="SLN85" s="41"/>
      <c r="SLO85" s="41"/>
      <c r="SLP85" s="41"/>
      <c r="SLQ85" s="41"/>
      <c r="SLR85" s="41"/>
      <c r="SLS85" s="41"/>
      <c r="SLT85" s="41"/>
      <c r="SLU85" s="41"/>
      <c r="SLV85" s="41"/>
      <c r="SLW85" s="41"/>
      <c r="SLX85" s="41"/>
      <c r="SLY85" s="41"/>
      <c r="SLZ85" s="41"/>
      <c r="SMA85" s="41"/>
      <c r="SMB85" s="41"/>
      <c r="SMC85" s="41"/>
      <c r="SMD85" s="41"/>
      <c r="SME85" s="41"/>
      <c r="SMF85" s="41"/>
      <c r="SMG85" s="41"/>
      <c r="SMH85" s="41"/>
      <c r="SMI85" s="41"/>
      <c r="SMJ85" s="41"/>
      <c r="SMK85" s="41"/>
      <c r="SML85" s="41"/>
      <c r="SMM85" s="41"/>
      <c r="SMN85" s="41"/>
      <c r="SMO85" s="41"/>
      <c r="SMP85" s="41"/>
      <c r="SMQ85" s="41"/>
      <c r="SMR85" s="41"/>
      <c r="SMS85" s="41"/>
      <c r="SMT85" s="41"/>
      <c r="SMU85" s="41"/>
      <c r="SMV85" s="41"/>
      <c r="SMW85" s="41"/>
      <c r="SMX85" s="41"/>
      <c r="SMY85" s="41"/>
      <c r="SMZ85" s="41"/>
      <c r="SNA85" s="41"/>
      <c r="SNB85" s="41"/>
      <c r="SNC85" s="41"/>
      <c r="SND85" s="41"/>
      <c r="SNE85" s="41"/>
      <c r="SNF85" s="41"/>
      <c r="SNG85" s="41"/>
      <c r="SNH85" s="41"/>
      <c r="SNI85" s="41"/>
      <c r="SNJ85" s="41"/>
      <c r="SNK85" s="41"/>
      <c r="SNL85" s="41"/>
      <c r="SNM85" s="41"/>
      <c r="SNN85" s="41"/>
      <c r="SNO85" s="41"/>
      <c r="SNP85" s="41"/>
      <c r="SNQ85" s="41"/>
      <c r="SNR85" s="41"/>
      <c r="SNS85" s="41"/>
      <c r="SNT85" s="41"/>
      <c r="SNU85" s="41"/>
      <c r="SNV85" s="41"/>
      <c r="SNW85" s="41"/>
      <c r="SNX85" s="41"/>
      <c r="SNY85" s="41"/>
      <c r="SNZ85" s="41"/>
      <c r="SOA85" s="41"/>
      <c r="SOB85" s="41"/>
      <c r="SOC85" s="41"/>
      <c r="SOD85" s="41"/>
      <c r="SOE85" s="41"/>
      <c r="SOF85" s="41"/>
      <c r="SOG85" s="41"/>
      <c r="SOH85" s="41"/>
      <c r="SOI85" s="41"/>
      <c r="SOJ85" s="41"/>
      <c r="SOK85" s="41"/>
      <c r="SOL85" s="41"/>
      <c r="SOM85" s="41"/>
      <c r="SON85" s="41"/>
      <c r="SOO85" s="41"/>
      <c r="SOP85" s="41"/>
      <c r="SOQ85" s="41"/>
      <c r="SOR85" s="41"/>
      <c r="SOS85" s="41"/>
      <c r="SOT85" s="41"/>
      <c r="SOU85" s="41"/>
      <c r="SOV85" s="41"/>
      <c r="SOW85" s="41"/>
      <c r="SOX85" s="41"/>
      <c r="SOY85" s="41"/>
      <c r="SOZ85" s="41"/>
      <c r="SPA85" s="41"/>
      <c r="SPB85" s="41"/>
      <c r="SPC85" s="41"/>
      <c r="SPD85" s="41"/>
      <c r="SPE85" s="41"/>
      <c r="SPF85" s="41"/>
      <c r="SPG85" s="41"/>
      <c r="SPH85" s="41"/>
      <c r="SPI85" s="41"/>
      <c r="SPJ85" s="41"/>
      <c r="SPK85" s="41"/>
      <c r="SPL85" s="41"/>
      <c r="SPM85" s="41"/>
      <c r="SPN85" s="41"/>
      <c r="SPO85" s="41"/>
      <c r="SPP85" s="41"/>
      <c r="SPQ85" s="41"/>
      <c r="SPR85" s="41"/>
      <c r="SPS85" s="41"/>
      <c r="SPT85" s="41"/>
      <c r="SPU85" s="41"/>
      <c r="SPV85" s="41"/>
      <c r="SPW85" s="41"/>
      <c r="SPX85" s="41"/>
      <c r="SPY85" s="41"/>
      <c r="SPZ85" s="41"/>
      <c r="SQA85" s="41"/>
      <c r="SQB85" s="41"/>
      <c r="SQC85" s="41"/>
      <c r="SQD85" s="41"/>
      <c r="SQE85" s="41"/>
      <c r="SQF85" s="41"/>
      <c r="SQG85" s="41"/>
      <c r="SQH85" s="41"/>
      <c r="SQI85" s="41"/>
      <c r="SQJ85" s="41"/>
      <c r="SQK85" s="41"/>
      <c r="SQL85" s="41"/>
      <c r="SQM85" s="41"/>
      <c r="SQN85" s="41"/>
      <c r="SQO85" s="41"/>
      <c r="SQP85" s="41"/>
      <c r="SQQ85" s="41"/>
      <c r="SQR85" s="41"/>
      <c r="SQS85" s="41"/>
      <c r="SQT85" s="41"/>
      <c r="SQU85" s="41"/>
      <c r="SQV85" s="41"/>
      <c r="SQW85" s="41"/>
      <c r="SQX85" s="41"/>
      <c r="SQY85" s="41"/>
      <c r="SQZ85" s="41"/>
      <c r="SRA85" s="41"/>
      <c r="SRB85" s="41"/>
      <c r="SRC85" s="41"/>
      <c r="SRD85" s="41"/>
      <c r="SRE85" s="41"/>
      <c r="SRF85" s="41"/>
      <c r="SRG85" s="41"/>
      <c r="SRH85" s="41"/>
      <c r="SRI85" s="41"/>
      <c r="SRJ85" s="41"/>
      <c r="SRK85" s="41"/>
      <c r="SRL85" s="41"/>
      <c r="SRM85" s="41"/>
      <c r="SRN85" s="41"/>
      <c r="SRO85" s="41"/>
      <c r="SRP85" s="41"/>
      <c r="SRQ85" s="41"/>
      <c r="SRR85" s="41"/>
      <c r="SRS85" s="41"/>
      <c r="SRT85" s="41"/>
      <c r="SRU85" s="41"/>
      <c r="SRV85" s="41"/>
      <c r="SRW85" s="41"/>
      <c r="SRX85" s="41"/>
      <c r="SRY85" s="41"/>
      <c r="SRZ85" s="41"/>
      <c r="SSA85" s="41"/>
      <c r="SSB85" s="41"/>
      <c r="SSC85" s="41"/>
      <c r="SSD85" s="41"/>
      <c r="SSE85" s="41"/>
      <c r="SSF85" s="41"/>
      <c r="SSG85" s="41"/>
      <c r="SSH85" s="41"/>
      <c r="SSI85" s="41"/>
      <c r="SSJ85" s="41"/>
      <c r="SSK85" s="41"/>
      <c r="SSL85" s="41"/>
      <c r="SSM85" s="41"/>
      <c r="SSN85" s="41"/>
      <c r="SSO85" s="41"/>
      <c r="SSP85" s="41"/>
      <c r="SSQ85" s="41"/>
      <c r="SSR85" s="41"/>
      <c r="SSS85" s="41"/>
      <c r="SST85" s="41"/>
      <c r="SSU85" s="41"/>
      <c r="SSV85" s="41"/>
      <c r="SSW85" s="41"/>
      <c r="SSX85" s="41"/>
      <c r="SSY85" s="41"/>
      <c r="SSZ85" s="41"/>
      <c r="STA85" s="41"/>
      <c r="STB85" s="41"/>
      <c r="STC85" s="41"/>
      <c r="STD85" s="41"/>
      <c r="STE85" s="41"/>
      <c r="STF85" s="41"/>
      <c r="STG85" s="41"/>
      <c r="STH85" s="41"/>
      <c r="STI85" s="41"/>
      <c r="STJ85" s="41"/>
      <c r="STK85" s="41"/>
      <c r="STL85" s="41"/>
      <c r="STM85" s="41"/>
      <c r="STN85" s="41"/>
      <c r="STO85" s="41"/>
      <c r="STP85" s="41"/>
      <c r="STQ85" s="41"/>
      <c r="STR85" s="41"/>
      <c r="STS85" s="41"/>
      <c r="STT85" s="41"/>
      <c r="STU85" s="41"/>
      <c r="STV85" s="41"/>
      <c r="STW85" s="41"/>
      <c r="STX85" s="41"/>
      <c r="STY85" s="41"/>
      <c r="STZ85" s="41"/>
      <c r="SUA85" s="41"/>
      <c r="SUB85" s="41"/>
      <c r="SUC85" s="41"/>
      <c r="SUD85" s="41"/>
      <c r="SUE85" s="41"/>
      <c r="SUF85" s="41"/>
      <c r="SUG85" s="41"/>
      <c r="SUH85" s="41"/>
      <c r="SUI85" s="41"/>
      <c r="SUJ85" s="41"/>
      <c r="SUK85" s="41"/>
      <c r="SUL85" s="41"/>
      <c r="SUM85" s="41"/>
      <c r="SUN85" s="41"/>
      <c r="SUO85" s="41"/>
      <c r="SUP85" s="41"/>
      <c r="SUQ85" s="41"/>
      <c r="SUR85" s="41"/>
      <c r="SUS85" s="41"/>
      <c r="SUT85" s="41"/>
      <c r="SUU85" s="41"/>
      <c r="SUV85" s="41"/>
      <c r="SUW85" s="41"/>
      <c r="SUX85" s="41"/>
      <c r="SUY85" s="41"/>
      <c r="SUZ85" s="41"/>
      <c r="SVA85" s="41"/>
      <c r="SVB85" s="41"/>
      <c r="SVC85" s="41"/>
      <c r="SVD85" s="41"/>
      <c r="SVE85" s="41"/>
      <c r="SVF85" s="41"/>
      <c r="SVG85" s="41"/>
      <c r="SVH85" s="41"/>
      <c r="SVI85" s="41"/>
      <c r="SVJ85" s="41"/>
      <c r="SVK85" s="41"/>
      <c r="SVL85" s="41"/>
      <c r="SVM85" s="41"/>
      <c r="SVN85" s="41"/>
      <c r="SVO85" s="41"/>
      <c r="SVP85" s="41"/>
      <c r="SVQ85" s="41"/>
      <c r="SVR85" s="41"/>
      <c r="SVS85" s="41"/>
      <c r="SVT85" s="41"/>
      <c r="SVU85" s="41"/>
      <c r="SVV85" s="41"/>
      <c r="SVW85" s="41"/>
      <c r="SVX85" s="41"/>
      <c r="SVY85" s="41"/>
      <c r="SVZ85" s="41"/>
      <c r="SWA85" s="41"/>
      <c r="SWB85" s="41"/>
      <c r="SWC85" s="41"/>
      <c r="SWD85" s="41"/>
      <c r="SWE85" s="41"/>
      <c r="SWF85" s="41"/>
      <c r="SWG85" s="41"/>
      <c r="SWH85" s="41"/>
      <c r="SWI85" s="41"/>
      <c r="SWJ85" s="41"/>
      <c r="SWK85" s="41"/>
      <c r="SWL85" s="41"/>
      <c r="SWM85" s="41"/>
      <c r="SWN85" s="41"/>
      <c r="SWO85" s="41"/>
      <c r="SWP85" s="41"/>
      <c r="SWQ85" s="41"/>
      <c r="SWR85" s="41"/>
      <c r="SWS85" s="41"/>
      <c r="SWT85" s="41"/>
      <c r="SWU85" s="41"/>
      <c r="SWV85" s="41"/>
      <c r="SWW85" s="41"/>
      <c r="SWX85" s="41"/>
      <c r="SWY85" s="41"/>
      <c r="SWZ85" s="41"/>
      <c r="SXA85" s="41"/>
      <c r="SXB85" s="41"/>
      <c r="SXC85" s="41"/>
      <c r="SXD85" s="41"/>
      <c r="SXE85" s="41"/>
      <c r="SXF85" s="41"/>
      <c r="SXG85" s="41"/>
      <c r="SXH85" s="41"/>
      <c r="SXI85" s="41"/>
      <c r="SXJ85" s="41"/>
      <c r="SXK85" s="41"/>
      <c r="SXL85" s="41"/>
      <c r="SXM85" s="41"/>
      <c r="SXN85" s="41"/>
      <c r="SXO85" s="41"/>
      <c r="SXP85" s="41"/>
      <c r="SXQ85" s="41"/>
      <c r="SXR85" s="41"/>
      <c r="SXS85" s="41"/>
      <c r="SXT85" s="41"/>
      <c r="SXU85" s="41"/>
      <c r="SXV85" s="41"/>
      <c r="SXW85" s="41"/>
      <c r="SXX85" s="41"/>
      <c r="SXY85" s="41"/>
      <c r="SXZ85" s="41"/>
      <c r="SYA85" s="41"/>
      <c r="SYB85" s="41"/>
      <c r="SYC85" s="41"/>
      <c r="SYD85" s="41"/>
      <c r="SYE85" s="41"/>
      <c r="SYF85" s="41"/>
      <c r="SYG85" s="41"/>
      <c r="SYH85" s="41"/>
      <c r="SYI85" s="41"/>
      <c r="SYJ85" s="41"/>
      <c r="SYK85" s="41"/>
      <c r="SYL85" s="41"/>
      <c r="SYM85" s="41"/>
      <c r="SYN85" s="41"/>
      <c r="SYO85" s="41"/>
      <c r="SYP85" s="41"/>
      <c r="SYQ85" s="41"/>
      <c r="SYR85" s="41"/>
      <c r="SYS85" s="41"/>
      <c r="SYT85" s="41"/>
      <c r="SYU85" s="41"/>
      <c r="SYV85" s="41"/>
      <c r="SYW85" s="41"/>
      <c r="SYX85" s="41"/>
      <c r="SYY85" s="41"/>
      <c r="SYZ85" s="41"/>
      <c r="SZA85" s="41"/>
      <c r="SZB85" s="41"/>
      <c r="SZC85" s="41"/>
      <c r="SZD85" s="41"/>
      <c r="SZE85" s="41"/>
      <c r="SZF85" s="41"/>
      <c r="SZG85" s="41"/>
      <c r="SZH85" s="41"/>
      <c r="SZI85" s="41"/>
      <c r="SZJ85" s="41"/>
      <c r="SZK85" s="41"/>
      <c r="SZL85" s="41"/>
      <c r="SZM85" s="41"/>
      <c r="SZN85" s="41"/>
      <c r="SZO85" s="41"/>
      <c r="SZP85" s="41"/>
      <c r="SZQ85" s="41"/>
      <c r="SZR85" s="41"/>
      <c r="SZS85" s="41"/>
      <c r="SZT85" s="41"/>
      <c r="SZU85" s="41"/>
      <c r="SZV85" s="41"/>
      <c r="SZW85" s="41"/>
      <c r="SZX85" s="41"/>
      <c r="SZY85" s="41"/>
      <c r="SZZ85" s="41"/>
      <c r="TAA85" s="41"/>
      <c r="TAB85" s="41"/>
      <c r="TAC85" s="41"/>
      <c r="TAD85" s="41"/>
      <c r="TAE85" s="41"/>
      <c r="TAF85" s="41"/>
      <c r="TAG85" s="41"/>
      <c r="TAH85" s="41"/>
      <c r="TAI85" s="41"/>
      <c r="TAJ85" s="41"/>
      <c r="TAK85" s="41"/>
      <c r="TAL85" s="41"/>
      <c r="TAM85" s="41"/>
      <c r="TAN85" s="41"/>
      <c r="TAO85" s="41"/>
      <c r="TAP85" s="41"/>
      <c r="TAQ85" s="41"/>
      <c r="TAR85" s="41"/>
      <c r="TAS85" s="41"/>
      <c r="TAT85" s="41"/>
      <c r="TAU85" s="41"/>
      <c r="TAV85" s="41"/>
      <c r="TAW85" s="41"/>
      <c r="TAX85" s="41"/>
      <c r="TAY85" s="41"/>
      <c r="TAZ85" s="41"/>
      <c r="TBA85" s="41"/>
      <c r="TBB85" s="41"/>
      <c r="TBC85" s="41"/>
      <c r="TBD85" s="41"/>
      <c r="TBE85" s="41"/>
      <c r="TBF85" s="41"/>
      <c r="TBG85" s="41"/>
      <c r="TBH85" s="41"/>
      <c r="TBI85" s="41"/>
      <c r="TBJ85" s="41"/>
      <c r="TBK85" s="41"/>
      <c r="TBL85" s="41"/>
      <c r="TBM85" s="41"/>
      <c r="TBN85" s="41"/>
      <c r="TBO85" s="41"/>
      <c r="TBP85" s="41"/>
      <c r="TBQ85" s="41"/>
      <c r="TBR85" s="41"/>
      <c r="TBS85" s="41"/>
      <c r="TBT85" s="41"/>
      <c r="TBU85" s="41"/>
      <c r="TBV85" s="41"/>
      <c r="TBW85" s="41"/>
      <c r="TBX85" s="41"/>
      <c r="TBY85" s="41"/>
      <c r="TBZ85" s="41"/>
      <c r="TCA85" s="41"/>
      <c r="TCB85" s="41"/>
      <c r="TCC85" s="41"/>
      <c r="TCD85" s="41"/>
      <c r="TCE85" s="41"/>
      <c r="TCF85" s="41"/>
      <c r="TCG85" s="41"/>
      <c r="TCH85" s="41"/>
      <c r="TCI85" s="41"/>
      <c r="TCJ85" s="41"/>
      <c r="TCK85" s="41"/>
      <c r="TCL85" s="41"/>
      <c r="TCM85" s="41"/>
      <c r="TCN85" s="41"/>
      <c r="TCO85" s="41"/>
      <c r="TCP85" s="41"/>
      <c r="TCQ85" s="41"/>
      <c r="TCR85" s="41"/>
      <c r="TCS85" s="41"/>
      <c r="TCT85" s="41"/>
      <c r="TCU85" s="41"/>
      <c r="TCV85" s="41"/>
      <c r="TCW85" s="41"/>
      <c r="TCX85" s="41"/>
      <c r="TCY85" s="41"/>
      <c r="TCZ85" s="41"/>
      <c r="TDA85" s="41"/>
      <c r="TDB85" s="41"/>
      <c r="TDC85" s="41"/>
      <c r="TDD85" s="41"/>
      <c r="TDE85" s="41"/>
      <c r="TDF85" s="41"/>
      <c r="TDG85" s="41"/>
      <c r="TDH85" s="41"/>
      <c r="TDI85" s="41"/>
      <c r="TDJ85" s="41"/>
      <c r="TDK85" s="41"/>
      <c r="TDL85" s="41"/>
      <c r="TDM85" s="41"/>
      <c r="TDN85" s="41"/>
      <c r="TDO85" s="41"/>
      <c r="TDP85" s="41"/>
      <c r="TDQ85" s="41"/>
      <c r="TDR85" s="41"/>
      <c r="TDS85" s="41"/>
      <c r="TDT85" s="41"/>
      <c r="TDU85" s="41"/>
      <c r="TDV85" s="41"/>
      <c r="TDW85" s="41"/>
      <c r="TDX85" s="41"/>
      <c r="TDY85" s="41"/>
      <c r="TDZ85" s="41"/>
      <c r="TEA85" s="41"/>
      <c r="TEB85" s="41"/>
      <c r="TEC85" s="41"/>
      <c r="TED85" s="41"/>
      <c r="TEE85" s="41"/>
      <c r="TEF85" s="41"/>
      <c r="TEG85" s="41"/>
      <c r="TEH85" s="41"/>
      <c r="TEI85" s="41"/>
      <c r="TEJ85" s="41"/>
      <c r="TEK85" s="41"/>
      <c r="TEL85" s="41"/>
      <c r="TEM85" s="41"/>
      <c r="TEN85" s="41"/>
      <c r="TEO85" s="41"/>
      <c r="TEP85" s="41"/>
      <c r="TEQ85" s="41"/>
      <c r="TER85" s="41"/>
      <c r="TES85" s="41"/>
      <c r="TET85" s="41"/>
      <c r="TEU85" s="41"/>
      <c r="TEV85" s="41"/>
      <c r="TEW85" s="41"/>
      <c r="TEX85" s="41"/>
      <c r="TEY85" s="41"/>
      <c r="TEZ85" s="41"/>
      <c r="TFA85" s="41"/>
      <c r="TFB85" s="41"/>
      <c r="TFC85" s="41"/>
      <c r="TFD85" s="41"/>
      <c r="TFE85" s="41"/>
      <c r="TFF85" s="41"/>
      <c r="TFG85" s="41"/>
      <c r="TFH85" s="41"/>
      <c r="TFI85" s="41"/>
      <c r="TFJ85" s="41"/>
      <c r="TFK85" s="41"/>
      <c r="TFL85" s="41"/>
      <c r="TFM85" s="41"/>
      <c r="TFN85" s="41"/>
      <c r="TFO85" s="41"/>
      <c r="TFP85" s="41"/>
      <c r="TFQ85" s="41"/>
      <c r="TFR85" s="41"/>
      <c r="TFS85" s="41"/>
      <c r="TFT85" s="41"/>
      <c r="TFU85" s="41"/>
      <c r="TFV85" s="41"/>
      <c r="TFW85" s="41"/>
      <c r="TFX85" s="41"/>
      <c r="TFY85" s="41"/>
      <c r="TFZ85" s="41"/>
      <c r="TGA85" s="41"/>
      <c r="TGB85" s="41"/>
      <c r="TGC85" s="41"/>
      <c r="TGD85" s="41"/>
      <c r="TGE85" s="41"/>
      <c r="TGF85" s="41"/>
      <c r="TGG85" s="41"/>
      <c r="TGH85" s="41"/>
      <c r="TGI85" s="41"/>
      <c r="TGJ85" s="41"/>
      <c r="TGK85" s="41"/>
      <c r="TGL85" s="41"/>
      <c r="TGM85" s="41"/>
      <c r="TGN85" s="41"/>
      <c r="TGO85" s="41"/>
      <c r="TGP85" s="41"/>
      <c r="TGQ85" s="41"/>
      <c r="TGR85" s="41"/>
      <c r="TGS85" s="41"/>
      <c r="TGT85" s="41"/>
      <c r="TGU85" s="41"/>
      <c r="TGV85" s="41"/>
      <c r="TGW85" s="41"/>
      <c r="TGX85" s="41"/>
      <c r="TGY85" s="41"/>
      <c r="TGZ85" s="41"/>
      <c r="THA85" s="41"/>
      <c r="THB85" s="41"/>
      <c r="THC85" s="41"/>
      <c r="THD85" s="41"/>
      <c r="THE85" s="41"/>
      <c r="THF85" s="41"/>
      <c r="THG85" s="41"/>
      <c r="THH85" s="41"/>
      <c r="THI85" s="41"/>
      <c r="THJ85" s="41"/>
      <c r="THK85" s="41"/>
      <c r="THL85" s="41"/>
      <c r="THM85" s="41"/>
      <c r="THN85" s="41"/>
      <c r="THO85" s="41"/>
      <c r="THP85" s="41"/>
      <c r="THQ85" s="41"/>
      <c r="THR85" s="41"/>
      <c r="THS85" s="41"/>
      <c r="THT85" s="41"/>
      <c r="THU85" s="41"/>
      <c r="THV85" s="41"/>
      <c r="THW85" s="41"/>
      <c r="THX85" s="41"/>
      <c r="THY85" s="41"/>
      <c r="THZ85" s="41"/>
      <c r="TIA85" s="41"/>
      <c r="TIB85" s="41"/>
      <c r="TIC85" s="41"/>
      <c r="TID85" s="41"/>
      <c r="TIE85" s="41"/>
      <c r="TIF85" s="41"/>
      <c r="TIG85" s="41"/>
      <c r="TIH85" s="41"/>
      <c r="TII85" s="41"/>
      <c r="TIJ85" s="41"/>
      <c r="TIK85" s="41"/>
      <c r="TIL85" s="41"/>
      <c r="TIM85" s="41"/>
      <c r="TIN85" s="41"/>
      <c r="TIO85" s="41"/>
      <c r="TIP85" s="41"/>
      <c r="TIQ85" s="41"/>
      <c r="TIR85" s="41"/>
      <c r="TIS85" s="41"/>
      <c r="TIT85" s="41"/>
      <c r="TIU85" s="41"/>
      <c r="TIV85" s="41"/>
      <c r="TIW85" s="41"/>
      <c r="TIX85" s="41"/>
      <c r="TIY85" s="41"/>
      <c r="TIZ85" s="41"/>
      <c r="TJA85" s="41"/>
      <c r="TJB85" s="41"/>
      <c r="TJC85" s="41"/>
      <c r="TJD85" s="41"/>
      <c r="TJE85" s="41"/>
      <c r="TJF85" s="41"/>
      <c r="TJG85" s="41"/>
      <c r="TJH85" s="41"/>
      <c r="TJI85" s="41"/>
      <c r="TJJ85" s="41"/>
      <c r="TJK85" s="41"/>
      <c r="TJL85" s="41"/>
      <c r="TJM85" s="41"/>
      <c r="TJN85" s="41"/>
      <c r="TJO85" s="41"/>
      <c r="TJP85" s="41"/>
      <c r="TJQ85" s="41"/>
      <c r="TJR85" s="41"/>
      <c r="TJS85" s="41"/>
      <c r="TJT85" s="41"/>
      <c r="TJU85" s="41"/>
      <c r="TJV85" s="41"/>
      <c r="TJW85" s="41"/>
      <c r="TJX85" s="41"/>
      <c r="TJY85" s="41"/>
      <c r="TJZ85" s="41"/>
      <c r="TKA85" s="41"/>
      <c r="TKB85" s="41"/>
      <c r="TKC85" s="41"/>
      <c r="TKD85" s="41"/>
      <c r="TKE85" s="41"/>
      <c r="TKF85" s="41"/>
      <c r="TKG85" s="41"/>
      <c r="TKH85" s="41"/>
      <c r="TKI85" s="41"/>
      <c r="TKJ85" s="41"/>
      <c r="TKK85" s="41"/>
      <c r="TKL85" s="41"/>
      <c r="TKM85" s="41"/>
      <c r="TKN85" s="41"/>
      <c r="TKO85" s="41"/>
      <c r="TKP85" s="41"/>
      <c r="TKQ85" s="41"/>
      <c r="TKR85" s="41"/>
      <c r="TKS85" s="41"/>
      <c r="TKT85" s="41"/>
      <c r="TKU85" s="41"/>
      <c r="TKV85" s="41"/>
      <c r="TKW85" s="41"/>
      <c r="TKX85" s="41"/>
      <c r="TKY85" s="41"/>
      <c r="TKZ85" s="41"/>
      <c r="TLA85" s="41"/>
      <c r="TLB85" s="41"/>
      <c r="TLC85" s="41"/>
      <c r="TLD85" s="41"/>
      <c r="TLE85" s="41"/>
      <c r="TLF85" s="41"/>
      <c r="TLG85" s="41"/>
      <c r="TLH85" s="41"/>
      <c r="TLI85" s="41"/>
      <c r="TLJ85" s="41"/>
      <c r="TLK85" s="41"/>
      <c r="TLL85" s="41"/>
      <c r="TLM85" s="41"/>
      <c r="TLN85" s="41"/>
      <c r="TLO85" s="41"/>
      <c r="TLP85" s="41"/>
      <c r="TLQ85" s="41"/>
      <c r="TLR85" s="41"/>
      <c r="TLS85" s="41"/>
      <c r="TLT85" s="41"/>
      <c r="TLU85" s="41"/>
      <c r="TLV85" s="41"/>
      <c r="TLW85" s="41"/>
      <c r="TLX85" s="41"/>
      <c r="TLY85" s="41"/>
      <c r="TLZ85" s="41"/>
      <c r="TMA85" s="41"/>
      <c r="TMB85" s="41"/>
      <c r="TMC85" s="41"/>
      <c r="TMD85" s="41"/>
      <c r="TME85" s="41"/>
      <c r="TMF85" s="41"/>
      <c r="TMG85" s="41"/>
      <c r="TMH85" s="41"/>
      <c r="TMI85" s="41"/>
      <c r="TMJ85" s="41"/>
      <c r="TMK85" s="41"/>
      <c r="TML85" s="41"/>
      <c r="TMM85" s="41"/>
      <c r="TMN85" s="41"/>
      <c r="TMO85" s="41"/>
      <c r="TMP85" s="41"/>
      <c r="TMQ85" s="41"/>
      <c r="TMR85" s="41"/>
      <c r="TMS85" s="41"/>
      <c r="TMT85" s="41"/>
      <c r="TMU85" s="41"/>
      <c r="TMV85" s="41"/>
      <c r="TMW85" s="41"/>
      <c r="TMX85" s="41"/>
      <c r="TMY85" s="41"/>
      <c r="TMZ85" s="41"/>
      <c r="TNA85" s="41"/>
      <c r="TNB85" s="41"/>
      <c r="TNC85" s="41"/>
      <c r="TND85" s="41"/>
      <c r="TNE85" s="41"/>
      <c r="TNF85" s="41"/>
      <c r="TNG85" s="41"/>
      <c r="TNH85" s="41"/>
      <c r="TNI85" s="41"/>
      <c r="TNJ85" s="41"/>
      <c r="TNK85" s="41"/>
      <c r="TNL85" s="41"/>
      <c r="TNM85" s="41"/>
      <c r="TNN85" s="41"/>
      <c r="TNO85" s="41"/>
      <c r="TNP85" s="41"/>
      <c r="TNQ85" s="41"/>
      <c r="TNR85" s="41"/>
      <c r="TNS85" s="41"/>
      <c r="TNT85" s="41"/>
      <c r="TNU85" s="41"/>
      <c r="TNV85" s="41"/>
      <c r="TNW85" s="41"/>
      <c r="TNX85" s="41"/>
      <c r="TNY85" s="41"/>
      <c r="TNZ85" s="41"/>
      <c r="TOA85" s="41"/>
      <c r="TOB85" s="41"/>
      <c r="TOC85" s="41"/>
      <c r="TOD85" s="41"/>
      <c r="TOE85" s="41"/>
      <c r="TOF85" s="41"/>
      <c r="TOG85" s="41"/>
      <c r="TOH85" s="41"/>
      <c r="TOI85" s="41"/>
      <c r="TOJ85" s="41"/>
      <c r="TOK85" s="41"/>
      <c r="TOL85" s="41"/>
      <c r="TOM85" s="41"/>
      <c r="TON85" s="41"/>
      <c r="TOO85" s="41"/>
      <c r="TOP85" s="41"/>
      <c r="TOQ85" s="41"/>
      <c r="TOR85" s="41"/>
      <c r="TOS85" s="41"/>
      <c r="TOT85" s="41"/>
      <c r="TOU85" s="41"/>
      <c r="TOV85" s="41"/>
      <c r="TOW85" s="41"/>
      <c r="TOX85" s="41"/>
      <c r="TOY85" s="41"/>
      <c r="TOZ85" s="41"/>
      <c r="TPA85" s="41"/>
      <c r="TPB85" s="41"/>
      <c r="TPC85" s="41"/>
      <c r="TPD85" s="41"/>
      <c r="TPE85" s="41"/>
      <c r="TPF85" s="41"/>
      <c r="TPG85" s="41"/>
      <c r="TPH85" s="41"/>
      <c r="TPI85" s="41"/>
      <c r="TPJ85" s="41"/>
      <c r="TPK85" s="41"/>
      <c r="TPL85" s="41"/>
      <c r="TPM85" s="41"/>
      <c r="TPN85" s="41"/>
      <c r="TPO85" s="41"/>
      <c r="TPP85" s="41"/>
      <c r="TPQ85" s="41"/>
      <c r="TPR85" s="41"/>
      <c r="TPS85" s="41"/>
      <c r="TPT85" s="41"/>
      <c r="TPU85" s="41"/>
      <c r="TPV85" s="41"/>
      <c r="TPW85" s="41"/>
      <c r="TPX85" s="41"/>
      <c r="TPY85" s="41"/>
      <c r="TPZ85" s="41"/>
      <c r="TQA85" s="41"/>
      <c r="TQB85" s="41"/>
      <c r="TQC85" s="41"/>
      <c r="TQD85" s="41"/>
      <c r="TQE85" s="41"/>
      <c r="TQF85" s="41"/>
      <c r="TQG85" s="41"/>
      <c r="TQH85" s="41"/>
      <c r="TQI85" s="41"/>
      <c r="TQJ85" s="41"/>
      <c r="TQK85" s="41"/>
      <c r="TQL85" s="41"/>
      <c r="TQM85" s="41"/>
      <c r="TQN85" s="41"/>
      <c r="TQO85" s="41"/>
      <c r="TQP85" s="41"/>
      <c r="TQQ85" s="41"/>
      <c r="TQR85" s="41"/>
      <c r="TQS85" s="41"/>
      <c r="TQT85" s="41"/>
      <c r="TQU85" s="41"/>
      <c r="TQV85" s="41"/>
      <c r="TQW85" s="41"/>
      <c r="TQX85" s="41"/>
      <c r="TQY85" s="41"/>
      <c r="TQZ85" s="41"/>
      <c r="TRA85" s="41"/>
      <c r="TRB85" s="41"/>
      <c r="TRC85" s="41"/>
      <c r="TRD85" s="41"/>
      <c r="TRE85" s="41"/>
      <c r="TRF85" s="41"/>
      <c r="TRG85" s="41"/>
      <c r="TRH85" s="41"/>
      <c r="TRI85" s="41"/>
      <c r="TRJ85" s="41"/>
      <c r="TRK85" s="41"/>
      <c r="TRL85" s="41"/>
      <c r="TRM85" s="41"/>
      <c r="TRN85" s="41"/>
      <c r="TRO85" s="41"/>
      <c r="TRP85" s="41"/>
      <c r="TRQ85" s="41"/>
      <c r="TRR85" s="41"/>
      <c r="TRS85" s="41"/>
      <c r="TRT85" s="41"/>
      <c r="TRU85" s="41"/>
      <c r="TRV85" s="41"/>
      <c r="TRW85" s="41"/>
      <c r="TRX85" s="41"/>
      <c r="TRY85" s="41"/>
      <c r="TRZ85" s="41"/>
      <c r="TSA85" s="41"/>
      <c r="TSB85" s="41"/>
      <c r="TSC85" s="41"/>
      <c r="TSD85" s="41"/>
      <c r="TSE85" s="41"/>
      <c r="TSF85" s="41"/>
      <c r="TSG85" s="41"/>
      <c r="TSH85" s="41"/>
      <c r="TSI85" s="41"/>
      <c r="TSJ85" s="41"/>
      <c r="TSK85" s="41"/>
      <c r="TSL85" s="41"/>
      <c r="TSM85" s="41"/>
      <c r="TSN85" s="41"/>
      <c r="TSO85" s="41"/>
      <c r="TSP85" s="41"/>
      <c r="TSQ85" s="41"/>
      <c r="TSR85" s="41"/>
      <c r="TSS85" s="41"/>
      <c r="TST85" s="41"/>
      <c r="TSU85" s="41"/>
      <c r="TSV85" s="41"/>
      <c r="TSW85" s="41"/>
      <c r="TSX85" s="41"/>
      <c r="TSY85" s="41"/>
      <c r="TSZ85" s="41"/>
      <c r="TTA85" s="41"/>
      <c r="TTB85" s="41"/>
      <c r="TTC85" s="41"/>
      <c r="TTD85" s="41"/>
      <c r="TTE85" s="41"/>
      <c r="TTF85" s="41"/>
      <c r="TTG85" s="41"/>
      <c r="TTH85" s="41"/>
      <c r="TTI85" s="41"/>
      <c r="TTJ85" s="41"/>
      <c r="TTK85" s="41"/>
      <c r="TTL85" s="41"/>
      <c r="TTM85" s="41"/>
      <c r="TTN85" s="41"/>
      <c r="TTO85" s="41"/>
      <c r="TTP85" s="41"/>
      <c r="TTQ85" s="41"/>
      <c r="TTR85" s="41"/>
      <c r="TTS85" s="41"/>
      <c r="TTT85" s="41"/>
      <c r="TTU85" s="41"/>
      <c r="TTV85" s="41"/>
      <c r="TTW85" s="41"/>
      <c r="TTX85" s="41"/>
      <c r="TTY85" s="41"/>
      <c r="TTZ85" s="41"/>
      <c r="TUA85" s="41"/>
      <c r="TUB85" s="41"/>
      <c r="TUC85" s="41"/>
      <c r="TUD85" s="41"/>
      <c r="TUE85" s="41"/>
      <c r="TUF85" s="41"/>
      <c r="TUG85" s="41"/>
      <c r="TUH85" s="41"/>
      <c r="TUI85" s="41"/>
      <c r="TUJ85" s="41"/>
      <c r="TUK85" s="41"/>
      <c r="TUL85" s="41"/>
      <c r="TUM85" s="41"/>
      <c r="TUN85" s="41"/>
      <c r="TUO85" s="41"/>
      <c r="TUP85" s="41"/>
      <c r="TUQ85" s="41"/>
      <c r="TUR85" s="41"/>
      <c r="TUS85" s="41"/>
      <c r="TUT85" s="41"/>
      <c r="TUU85" s="41"/>
      <c r="TUV85" s="41"/>
      <c r="TUW85" s="41"/>
      <c r="TUX85" s="41"/>
      <c r="TUY85" s="41"/>
      <c r="TUZ85" s="41"/>
      <c r="TVA85" s="41"/>
      <c r="TVB85" s="41"/>
      <c r="TVC85" s="41"/>
      <c r="TVD85" s="41"/>
      <c r="TVE85" s="41"/>
      <c r="TVF85" s="41"/>
      <c r="TVG85" s="41"/>
      <c r="TVH85" s="41"/>
      <c r="TVI85" s="41"/>
      <c r="TVJ85" s="41"/>
      <c r="TVK85" s="41"/>
      <c r="TVL85" s="41"/>
      <c r="TVM85" s="41"/>
      <c r="TVN85" s="41"/>
      <c r="TVO85" s="41"/>
      <c r="TVP85" s="41"/>
      <c r="TVQ85" s="41"/>
      <c r="TVR85" s="41"/>
      <c r="TVS85" s="41"/>
      <c r="TVT85" s="41"/>
      <c r="TVU85" s="41"/>
      <c r="TVV85" s="41"/>
      <c r="TVW85" s="41"/>
      <c r="TVX85" s="41"/>
      <c r="TVY85" s="41"/>
      <c r="TVZ85" s="41"/>
      <c r="TWA85" s="41"/>
      <c r="TWB85" s="41"/>
      <c r="TWC85" s="41"/>
      <c r="TWD85" s="41"/>
      <c r="TWE85" s="41"/>
      <c r="TWF85" s="41"/>
      <c r="TWG85" s="41"/>
      <c r="TWH85" s="41"/>
      <c r="TWI85" s="41"/>
      <c r="TWJ85" s="41"/>
      <c r="TWK85" s="41"/>
      <c r="TWL85" s="41"/>
      <c r="TWM85" s="41"/>
      <c r="TWN85" s="41"/>
      <c r="TWO85" s="41"/>
      <c r="TWP85" s="41"/>
      <c r="TWQ85" s="41"/>
      <c r="TWR85" s="41"/>
      <c r="TWS85" s="41"/>
      <c r="TWT85" s="41"/>
      <c r="TWU85" s="41"/>
      <c r="TWV85" s="41"/>
      <c r="TWW85" s="41"/>
      <c r="TWX85" s="41"/>
      <c r="TWY85" s="41"/>
      <c r="TWZ85" s="41"/>
      <c r="TXA85" s="41"/>
      <c r="TXB85" s="41"/>
      <c r="TXC85" s="41"/>
      <c r="TXD85" s="41"/>
      <c r="TXE85" s="41"/>
      <c r="TXF85" s="41"/>
      <c r="TXG85" s="41"/>
      <c r="TXH85" s="41"/>
      <c r="TXI85" s="41"/>
      <c r="TXJ85" s="41"/>
      <c r="TXK85" s="41"/>
      <c r="TXL85" s="41"/>
      <c r="TXM85" s="41"/>
      <c r="TXN85" s="41"/>
      <c r="TXO85" s="41"/>
      <c r="TXP85" s="41"/>
      <c r="TXQ85" s="41"/>
      <c r="TXR85" s="41"/>
      <c r="TXS85" s="41"/>
      <c r="TXT85" s="41"/>
      <c r="TXU85" s="41"/>
      <c r="TXV85" s="41"/>
      <c r="TXW85" s="41"/>
      <c r="TXX85" s="41"/>
      <c r="TXY85" s="41"/>
      <c r="TXZ85" s="41"/>
      <c r="TYA85" s="41"/>
      <c r="TYB85" s="41"/>
      <c r="TYC85" s="41"/>
      <c r="TYD85" s="41"/>
      <c r="TYE85" s="41"/>
      <c r="TYF85" s="41"/>
      <c r="TYG85" s="41"/>
      <c r="TYH85" s="41"/>
      <c r="TYI85" s="41"/>
      <c r="TYJ85" s="41"/>
      <c r="TYK85" s="41"/>
      <c r="TYL85" s="41"/>
      <c r="TYM85" s="41"/>
      <c r="TYN85" s="41"/>
      <c r="TYO85" s="41"/>
      <c r="TYP85" s="41"/>
      <c r="TYQ85" s="41"/>
      <c r="TYR85" s="41"/>
      <c r="TYS85" s="41"/>
      <c r="TYT85" s="41"/>
      <c r="TYU85" s="41"/>
      <c r="TYV85" s="41"/>
      <c r="TYW85" s="41"/>
      <c r="TYX85" s="41"/>
      <c r="TYY85" s="41"/>
      <c r="TYZ85" s="41"/>
      <c r="TZA85" s="41"/>
      <c r="TZB85" s="41"/>
      <c r="TZC85" s="41"/>
      <c r="TZD85" s="41"/>
      <c r="TZE85" s="41"/>
      <c r="TZF85" s="41"/>
      <c r="TZG85" s="41"/>
      <c r="TZH85" s="41"/>
      <c r="TZI85" s="41"/>
      <c r="TZJ85" s="41"/>
      <c r="TZK85" s="41"/>
      <c r="TZL85" s="41"/>
      <c r="TZM85" s="41"/>
      <c r="TZN85" s="41"/>
      <c r="TZO85" s="41"/>
      <c r="TZP85" s="41"/>
      <c r="TZQ85" s="41"/>
      <c r="TZR85" s="41"/>
      <c r="TZS85" s="41"/>
      <c r="TZT85" s="41"/>
      <c r="TZU85" s="41"/>
      <c r="TZV85" s="41"/>
      <c r="TZW85" s="41"/>
      <c r="TZX85" s="41"/>
      <c r="TZY85" s="41"/>
      <c r="TZZ85" s="41"/>
      <c r="UAA85" s="41"/>
      <c r="UAB85" s="41"/>
      <c r="UAC85" s="41"/>
      <c r="UAD85" s="41"/>
      <c r="UAE85" s="41"/>
      <c r="UAF85" s="41"/>
      <c r="UAG85" s="41"/>
      <c r="UAH85" s="41"/>
      <c r="UAI85" s="41"/>
      <c r="UAJ85" s="41"/>
      <c r="UAK85" s="41"/>
      <c r="UAL85" s="41"/>
      <c r="UAM85" s="41"/>
      <c r="UAN85" s="41"/>
      <c r="UAO85" s="41"/>
      <c r="UAP85" s="41"/>
      <c r="UAQ85" s="41"/>
      <c r="UAR85" s="41"/>
      <c r="UAS85" s="41"/>
      <c r="UAT85" s="41"/>
      <c r="UAU85" s="41"/>
      <c r="UAV85" s="41"/>
      <c r="UAW85" s="41"/>
      <c r="UAX85" s="41"/>
      <c r="UAY85" s="41"/>
      <c r="UAZ85" s="41"/>
      <c r="UBA85" s="41"/>
      <c r="UBB85" s="41"/>
      <c r="UBC85" s="41"/>
      <c r="UBD85" s="41"/>
      <c r="UBE85" s="41"/>
      <c r="UBF85" s="41"/>
      <c r="UBG85" s="41"/>
      <c r="UBH85" s="41"/>
      <c r="UBI85" s="41"/>
      <c r="UBJ85" s="41"/>
      <c r="UBK85" s="41"/>
      <c r="UBL85" s="41"/>
      <c r="UBM85" s="41"/>
      <c r="UBN85" s="41"/>
      <c r="UBO85" s="41"/>
      <c r="UBP85" s="41"/>
      <c r="UBQ85" s="41"/>
      <c r="UBR85" s="41"/>
      <c r="UBS85" s="41"/>
      <c r="UBT85" s="41"/>
      <c r="UBU85" s="41"/>
      <c r="UBV85" s="41"/>
      <c r="UBW85" s="41"/>
      <c r="UBX85" s="41"/>
      <c r="UBY85" s="41"/>
      <c r="UBZ85" s="41"/>
      <c r="UCA85" s="41"/>
      <c r="UCB85" s="41"/>
      <c r="UCC85" s="41"/>
      <c r="UCD85" s="41"/>
      <c r="UCE85" s="41"/>
      <c r="UCF85" s="41"/>
      <c r="UCG85" s="41"/>
      <c r="UCH85" s="41"/>
      <c r="UCI85" s="41"/>
      <c r="UCJ85" s="41"/>
      <c r="UCK85" s="41"/>
      <c r="UCL85" s="41"/>
      <c r="UCM85" s="41"/>
      <c r="UCN85" s="41"/>
      <c r="UCO85" s="41"/>
      <c r="UCP85" s="41"/>
      <c r="UCQ85" s="41"/>
      <c r="UCR85" s="41"/>
      <c r="UCS85" s="41"/>
      <c r="UCT85" s="41"/>
      <c r="UCU85" s="41"/>
      <c r="UCV85" s="41"/>
      <c r="UCW85" s="41"/>
      <c r="UCX85" s="41"/>
      <c r="UCY85" s="41"/>
      <c r="UCZ85" s="41"/>
      <c r="UDA85" s="41"/>
      <c r="UDB85" s="41"/>
      <c r="UDC85" s="41"/>
      <c r="UDD85" s="41"/>
      <c r="UDE85" s="41"/>
      <c r="UDF85" s="41"/>
      <c r="UDG85" s="41"/>
      <c r="UDH85" s="41"/>
      <c r="UDI85" s="41"/>
      <c r="UDJ85" s="41"/>
      <c r="UDK85" s="41"/>
      <c r="UDL85" s="41"/>
      <c r="UDM85" s="41"/>
      <c r="UDN85" s="41"/>
      <c r="UDO85" s="41"/>
      <c r="UDP85" s="41"/>
      <c r="UDQ85" s="41"/>
      <c r="UDR85" s="41"/>
      <c r="UDS85" s="41"/>
      <c r="UDT85" s="41"/>
      <c r="UDU85" s="41"/>
      <c r="UDV85" s="41"/>
      <c r="UDW85" s="41"/>
      <c r="UDX85" s="41"/>
      <c r="UDY85" s="41"/>
      <c r="UDZ85" s="41"/>
      <c r="UEA85" s="41"/>
      <c r="UEB85" s="41"/>
      <c r="UEC85" s="41"/>
      <c r="UED85" s="41"/>
      <c r="UEE85" s="41"/>
      <c r="UEF85" s="41"/>
      <c r="UEG85" s="41"/>
      <c r="UEH85" s="41"/>
      <c r="UEI85" s="41"/>
      <c r="UEJ85" s="41"/>
      <c r="UEK85" s="41"/>
      <c r="UEL85" s="41"/>
      <c r="UEM85" s="41"/>
      <c r="UEN85" s="41"/>
      <c r="UEO85" s="41"/>
      <c r="UEP85" s="41"/>
      <c r="UEQ85" s="41"/>
      <c r="UER85" s="41"/>
      <c r="UES85" s="41"/>
      <c r="UET85" s="41"/>
      <c r="UEU85" s="41"/>
      <c r="UEV85" s="41"/>
      <c r="UEW85" s="41"/>
      <c r="UEX85" s="41"/>
      <c r="UEY85" s="41"/>
      <c r="UEZ85" s="41"/>
      <c r="UFA85" s="41"/>
      <c r="UFB85" s="41"/>
      <c r="UFC85" s="41"/>
      <c r="UFD85" s="41"/>
      <c r="UFE85" s="41"/>
      <c r="UFF85" s="41"/>
      <c r="UFG85" s="41"/>
      <c r="UFH85" s="41"/>
      <c r="UFI85" s="41"/>
      <c r="UFJ85" s="41"/>
      <c r="UFK85" s="41"/>
      <c r="UFL85" s="41"/>
      <c r="UFM85" s="41"/>
      <c r="UFN85" s="41"/>
      <c r="UFO85" s="41"/>
      <c r="UFP85" s="41"/>
      <c r="UFQ85" s="41"/>
      <c r="UFR85" s="41"/>
      <c r="UFS85" s="41"/>
      <c r="UFT85" s="41"/>
      <c r="UFU85" s="41"/>
      <c r="UFV85" s="41"/>
      <c r="UFW85" s="41"/>
      <c r="UFX85" s="41"/>
      <c r="UFY85" s="41"/>
      <c r="UFZ85" s="41"/>
      <c r="UGA85" s="41"/>
      <c r="UGB85" s="41"/>
      <c r="UGC85" s="41"/>
      <c r="UGD85" s="41"/>
      <c r="UGE85" s="41"/>
      <c r="UGF85" s="41"/>
      <c r="UGG85" s="41"/>
      <c r="UGH85" s="41"/>
      <c r="UGI85" s="41"/>
      <c r="UGJ85" s="41"/>
      <c r="UGK85" s="41"/>
      <c r="UGL85" s="41"/>
      <c r="UGM85" s="41"/>
      <c r="UGN85" s="41"/>
      <c r="UGO85" s="41"/>
      <c r="UGP85" s="41"/>
      <c r="UGQ85" s="41"/>
      <c r="UGR85" s="41"/>
      <c r="UGS85" s="41"/>
      <c r="UGT85" s="41"/>
      <c r="UGU85" s="41"/>
      <c r="UGV85" s="41"/>
      <c r="UGW85" s="41"/>
      <c r="UGX85" s="41"/>
      <c r="UGY85" s="41"/>
      <c r="UGZ85" s="41"/>
      <c r="UHA85" s="41"/>
      <c r="UHB85" s="41"/>
      <c r="UHC85" s="41"/>
      <c r="UHD85" s="41"/>
      <c r="UHE85" s="41"/>
      <c r="UHF85" s="41"/>
      <c r="UHG85" s="41"/>
      <c r="UHH85" s="41"/>
      <c r="UHI85" s="41"/>
      <c r="UHJ85" s="41"/>
      <c r="UHK85" s="41"/>
      <c r="UHL85" s="41"/>
      <c r="UHM85" s="41"/>
      <c r="UHN85" s="41"/>
      <c r="UHO85" s="41"/>
      <c r="UHP85" s="41"/>
      <c r="UHQ85" s="41"/>
      <c r="UHR85" s="41"/>
      <c r="UHS85" s="41"/>
      <c r="UHT85" s="41"/>
      <c r="UHU85" s="41"/>
      <c r="UHV85" s="41"/>
      <c r="UHW85" s="41"/>
      <c r="UHX85" s="41"/>
      <c r="UHY85" s="41"/>
      <c r="UHZ85" s="41"/>
      <c r="UIA85" s="41"/>
      <c r="UIB85" s="41"/>
      <c r="UIC85" s="41"/>
      <c r="UID85" s="41"/>
      <c r="UIE85" s="41"/>
      <c r="UIF85" s="41"/>
      <c r="UIG85" s="41"/>
      <c r="UIH85" s="41"/>
      <c r="UII85" s="41"/>
      <c r="UIJ85" s="41"/>
      <c r="UIK85" s="41"/>
      <c r="UIL85" s="41"/>
      <c r="UIM85" s="41"/>
      <c r="UIN85" s="41"/>
      <c r="UIO85" s="41"/>
      <c r="UIP85" s="41"/>
      <c r="UIQ85" s="41"/>
      <c r="UIR85" s="41"/>
      <c r="UIS85" s="41"/>
      <c r="UIT85" s="41"/>
      <c r="UIU85" s="41"/>
      <c r="UIV85" s="41"/>
      <c r="UIW85" s="41"/>
      <c r="UIX85" s="41"/>
      <c r="UIY85" s="41"/>
      <c r="UIZ85" s="41"/>
      <c r="UJA85" s="41"/>
      <c r="UJB85" s="41"/>
      <c r="UJC85" s="41"/>
      <c r="UJD85" s="41"/>
      <c r="UJE85" s="41"/>
      <c r="UJF85" s="41"/>
      <c r="UJG85" s="41"/>
      <c r="UJH85" s="41"/>
      <c r="UJI85" s="41"/>
      <c r="UJJ85" s="41"/>
      <c r="UJK85" s="41"/>
      <c r="UJL85" s="41"/>
      <c r="UJM85" s="41"/>
      <c r="UJN85" s="41"/>
      <c r="UJO85" s="41"/>
      <c r="UJP85" s="41"/>
      <c r="UJQ85" s="41"/>
      <c r="UJR85" s="41"/>
      <c r="UJS85" s="41"/>
      <c r="UJT85" s="41"/>
      <c r="UJU85" s="41"/>
      <c r="UJV85" s="41"/>
      <c r="UJW85" s="41"/>
      <c r="UJX85" s="41"/>
      <c r="UJY85" s="41"/>
      <c r="UJZ85" s="41"/>
      <c r="UKA85" s="41"/>
      <c r="UKB85" s="41"/>
      <c r="UKC85" s="41"/>
      <c r="UKD85" s="41"/>
      <c r="UKE85" s="41"/>
      <c r="UKF85" s="41"/>
      <c r="UKG85" s="41"/>
      <c r="UKH85" s="41"/>
      <c r="UKI85" s="41"/>
      <c r="UKJ85" s="41"/>
      <c r="UKK85" s="41"/>
      <c r="UKL85" s="41"/>
      <c r="UKM85" s="41"/>
      <c r="UKN85" s="41"/>
      <c r="UKO85" s="41"/>
      <c r="UKP85" s="41"/>
      <c r="UKQ85" s="41"/>
      <c r="UKR85" s="41"/>
      <c r="UKS85" s="41"/>
      <c r="UKT85" s="41"/>
      <c r="UKU85" s="41"/>
      <c r="UKV85" s="41"/>
      <c r="UKW85" s="41"/>
      <c r="UKX85" s="41"/>
      <c r="UKY85" s="41"/>
      <c r="UKZ85" s="41"/>
      <c r="ULA85" s="41"/>
      <c r="ULB85" s="41"/>
      <c r="ULC85" s="41"/>
      <c r="ULD85" s="41"/>
      <c r="ULE85" s="41"/>
      <c r="ULF85" s="41"/>
      <c r="ULG85" s="41"/>
      <c r="ULH85" s="41"/>
      <c r="ULI85" s="41"/>
      <c r="ULJ85" s="41"/>
      <c r="ULK85" s="41"/>
      <c r="ULL85" s="41"/>
      <c r="ULM85" s="41"/>
      <c r="ULN85" s="41"/>
      <c r="ULO85" s="41"/>
      <c r="ULP85" s="41"/>
      <c r="ULQ85" s="41"/>
      <c r="ULR85" s="41"/>
      <c r="ULS85" s="41"/>
      <c r="ULT85" s="41"/>
      <c r="ULU85" s="41"/>
      <c r="ULV85" s="41"/>
      <c r="ULW85" s="41"/>
      <c r="ULX85" s="41"/>
      <c r="ULY85" s="41"/>
      <c r="ULZ85" s="41"/>
      <c r="UMA85" s="41"/>
      <c r="UMB85" s="41"/>
      <c r="UMC85" s="41"/>
      <c r="UMD85" s="41"/>
      <c r="UME85" s="41"/>
      <c r="UMF85" s="41"/>
      <c r="UMG85" s="41"/>
      <c r="UMH85" s="41"/>
      <c r="UMI85" s="41"/>
      <c r="UMJ85" s="41"/>
      <c r="UMK85" s="41"/>
      <c r="UML85" s="41"/>
      <c r="UMM85" s="41"/>
      <c r="UMN85" s="41"/>
      <c r="UMO85" s="41"/>
      <c r="UMP85" s="41"/>
      <c r="UMQ85" s="41"/>
      <c r="UMR85" s="41"/>
      <c r="UMS85" s="41"/>
      <c r="UMT85" s="41"/>
      <c r="UMU85" s="41"/>
      <c r="UMV85" s="41"/>
      <c r="UMW85" s="41"/>
      <c r="UMX85" s="41"/>
      <c r="UMY85" s="41"/>
      <c r="UMZ85" s="41"/>
      <c r="UNA85" s="41"/>
      <c r="UNB85" s="41"/>
      <c r="UNC85" s="41"/>
      <c r="UND85" s="41"/>
      <c r="UNE85" s="41"/>
      <c r="UNF85" s="41"/>
      <c r="UNG85" s="41"/>
      <c r="UNH85" s="41"/>
      <c r="UNI85" s="41"/>
      <c r="UNJ85" s="41"/>
      <c r="UNK85" s="41"/>
      <c r="UNL85" s="41"/>
      <c r="UNM85" s="41"/>
      <c r="UNN85" s="41"/>
      <c r="UNO85" s="41"/>
      <c r="UNP85" s="41"/>
      <c r="UNQ85" s="41"/>
      <c r="UNR85" s="41"/>
      <c r="UNS85" s="41"/>
      <c r="UNT85" s="41"/>
      <c r="UNU85" s="41"/>
      <c r="UNV85" s="41"/>
      <c r="UNW85" s="41"/>
      <c r="UNX85" s="41"/>
      <c r="UNY85" s="41"/>
      <c r="UNZ85" s="41"/>
      <c r="UOA85" s="41"/>
      <c r="UOB85" s="41"/>
      <c r="UOC85" s="41"/>
      <c r="UOD85" s="41"/>
      <c r="UOE85" s="41"/>
      <c r="UOF85" s="41"/>
      <c r="UOG85" s="41"/>
      <c r="UOH85" s="41"/>
      <c r="UOI85" s="41"/>
      <c r="UOJ85" s="41"/>
      <c r="UOK85" s="41"/>
      <c r="UOL85" s="41"/>
      <c r="UOM85" s="41"/>
      <c r="UON85" s="41"/>
      <c r="UOO85" s="41"/>
      <c r="UOP85" s="41"/>
      <c r="UOQ85" s="41"/>
      <c r="UOR85" s="41"/>
      <c r="UOS85" s="41"/>
      <c r="UOT85" s="41"/>
      <c r="UOU85" s="41"/>
      <c r="UOV85" s="41"/>
      <c r="UOW85" s="41"/>
      <c r="UOX85" s="41"/>
      <c r="UOY85" s="41"/>
      <c r="UOZ85" s="41"/>
      <c r="UPA85" s="41"/>
      <c r="UPB85" s="41"/>
      <c r="UPC85" s="41"/>
      <c r="UPD85" s="41"/>
      <c r="UPE85" s="41"/>
      <c r="UPF85" s="41"/>
      <c r="UPG85" s="41"/>
      <c r="UPH85" s="41"/>
      <c r="UPI85" s="41"/>
      <c r="UPJ85" s="41"/>
      <c r="UPK85" s="41"/>
      <c r="UPL85" s="41"/>
      <c r="UPM85" s="41"/>
      <c r="UPN85" s="41"/>
      <c r="UPO85" s="41"/>
      <c r="UPP85" s="41"/>
      <c r="UPQ85" s="41"/>
      <c r="UPR85" s="41"/>
      <c r="UPS85" s="41"/>
      <c r="UPT85" s="41"/>
      <c r="UPU85" s="41"/>
      <c r="UPV85" s="41"/>
      <c r="UPW85" s="41"/>
      <c r="UPX85" s="41"/>
      <c r="UPY85" s="41"/>
      <c r="UPZ85" s="41"/>
      <c r="UQA85" s="41"/>
      <c r="UQB85" s="41"/>
      <c r="UQC85" s="41"/>
      <c r="UQD85" s="41"/>
      <c r="UQE85" s="41"/>
      <c r="UQF85" s="41"/>
      <c r="UQG85" s="41"/>
      <c r="UQH85" s="41"/>
      <c r="UQI85" s="41"/>
      <c r="UQJ85" s="41"/>
      <c r="UQK85" s="41"/>
      <c r="UQL85" s="41"/>
      <c r="UQM85" s="41"/>
      <c r="UQN85" s="41"/>
      <c r="UQO85" s="41"/>
      <c r="UQP85" s="41"/>
      <c r="UQQ85" s="41"/>
      <c r="UQR85" s="41"/>
      <c r="UQS85" s="41"/>
      <c r="UQT85" s="41"/>
      <c r="UQU85" s="41"/>
      <c r="UQV85" s="41"/>
      <c r="UQW85" s="41"/>
      <c r="UQX85" s="41"/>
      <c r="UQY85" s="41"/>
      <c r="UQZ85" s="41"/>
      <c r="URA85" s="41"/>
      <c r="URB85" s="41"/>
      <c r="URC85" s="41"/>
      <c r="URD85" s="41"/>
      <c r="URE85" s="41"/>
      <c r="URF85" s="41"/>
      <c r="URG85" s="41"/>
      <c r="URH85" s="41"/>
      <c r="URI85" s="41"/>
      <c r="URJ85" s="41"/>
      <c r="URK85" s="41"/>
      <c r="URL85" s="41"/>
      <c r="URM85" s="41"/>
      <c r="URN85" s="41"/>
      <c r="URO85" s="41"/>
      <c r="URP85" s="41"/>
      <c r="URQ85" s="41"/>
      <c r="URR85" s="41"/>
      <c r="URS85" s="41"/>
      <c r="URT85" s="41"/>
      <c r="URU85" s="41"/>
      <c r="URV85" s="41"/>
      <c r="URW85" s="41"/>
      <c r="URX85" s="41"/>
      <c r="URY85" s="41"/>
      <c r="URZ85" s="41"/>
      <c r="USA85" s="41"/>
      <c r="USB85" s="41"/>
      <c r="USC85" s="41"/>
      <c r="USD85" s="41"/>
      <c r="USE85" s="41"/>
      <c r="USF85" s="41"/>
      <c r="USG85" s="41"/>
      <c r="USH85" s="41"/>
      <c r="USI85" s="41"/>
      <c r="USJ85" s="41"/>
      <c r="USK85" s="41"/>
      <c r="USL85" s="41"/>
      <c r="USM85" s="41"/>
      <c r="USN85" s="41"/>
      <c r="USO85" s="41"/>
      <c r="USP85" s="41"/>
      <c r="USQ85" s="41"/>
      <c r="USR85" s="41"/>
      <c r="USS85" s="41"/>
      <c r="UST85" s="41"/>
      <c r="USU85" s="41"/>
      <c r="USV85" s="41"/>
      <c r="USW85" s="41"/>
      <c r="USX85" s="41"/>
      <c r="USY85" s="41"/>
      <c r="USZ85" s="41"/>
      <c r="UTA85" s="41"/>
      <c r="UTB85" s="41"/>
      <c r="UTC85" s="41"/>
      <c r="UTD85" s="41"/>
      <c r="UTE85" s="41"/>
      <c r="UTF85" s="41"/>
      <c r="UTG85" s="41"/>
      <c r="UTH85" s="41"/>
      <c r="UTI85" s="41"/>
      <c r="UTJ85" s="41"/>
      <c r="UTK85" s="41"/>
      <c r="UTL85" s="41"/>
      <c r="UTM85" s="41"/>
      <c r="UTN85" s="41"/>
      <c r="UTO85" s="41"/>
      <c r="UTP85" s="41"/>
      <c r="UTQ85" s="41"/>
      <c r="UTR85" s="41"/>
      <c r="UTS85" s="41"/>
      <c r="UTT85" s="41"/>
      <c r="UTU85" s="41"/>
      <c r="UTV85" s="41"/>
      <c r="UTW85" s="41"/>
      <c r="UTX85" s="41"/>
      <c r="UTY85" s="41"/>
      <c r="UTZ85" s="41"/>
      <c r="UUA85" s="41"/>
      <c r="UUB85" s="41"/>
      <c r="UUC85" s="41"/>
      <c r="UUD85" s="41"/>
      <c r="UUE85" s="41"/>
      <c r="UUF85" s="41"/>
      <c r="UUG85" s="41"/>
      <c r="UUH85" s="41"/>
      <c r="UUI85" s="41"/>
      <c r="UUJ85" s="41"/>
      <c r="UUK85" s="41"/>
      <c r="UUL85" s="41"/>
      <c r="UUM85" s="41"/>
      <c r="UUN85" s="41"/>
      <c r="UUO85" s="41"/>
      <c r="UUP85" s="41"/>
      <c r="UUQ85" s="41"/>
      <c r="UUR85" s="41"/>
      <c r="UUS85" s="41"/>
      <c r="UUT85" s="41"/>
      <c r="UUU85" s="41"/>
      <c r="UUV85" s="41"/>
      <c r="UUW85" s="41"/>
      <c r="UUX85" s="41"/>
      <c r="UUY85" s="41"/>
      <c r="UUZ85" s="41"/>
      <c r="UVA85" s="41"/>
      <c r="UVB85" s="41"/>
      <c r="UVC85" s="41"/>
      <c r="UVD85" s="41"/>
      <c r="UVE85" s="41"/>
      <c r="UVF85" s="41"/>
      <c r="UVG85" s="41"/>
      <c r="UVH85" s="41"/>
      <c r="UVI85" s="41"/>
      <c r="UVJ85" s="41"/>
      <c r="UVK85" s="41"/>
      <c r="UVL85" s="41"/>
      <c r="UVM85" s="41"/>
      <c r="UVN85" s="41"/>
      <c r="UVO85" s="41"/>
      <c r="UVP85" s="41"/>
      <c r="UVQ85" s="41"/>
      <c r="UVR85" s="41"/>
      <c r="UVS85" s="41"/>
      <c r="UVT85" s="41"/>
      <c r="UVU85" s="41"/>
      <c r="UVV85" s="41"/>
      <c r="UVW85" s="41"/>
      <c r="UVX85" s="41"/>
      <c r="UVY85" s="41"/>
      <c r="UVZ85" s="41"/>
      <c r="UWA85" s="41"/>
      <c r="UWB85" s="41"/>
      <c r="UWC85" s="41"/>
      <c r="UWD85" s="41"/>
      <c r="UWE85" s="41"/>
      <c r="UWF85" s="41"/>
      <c r="UWG85" s="41"/>
      <c r="UWH85" s="41"/>
      <c r="UWI85" s="41"/>
      <c r="UWJ85" s="41"/>
      <c r="UWK85" s="41"/>
      <c r="UWL85" s="41"/>
      <c r="UWM85" s="41"/>
      <c r="UWN85" s="41"/>
      <c r="UWO85" s="41"/>
      <c r="UWP85" s="41"/>
      <c r="UWQ85" s="41"/>
      <c r="UWR85" s="41"/>
      <c r="UWS85" s="41"/>
      <c r="UWT85" s="41"/>
      <c r="UWU85" s="41"/>
      <c r="UWV85" s="41"/>
      <c r="UWW85" s="41"/>
      <c r="UWX85" s="41"/>
      <c r="UWY85" s="41"/>
      <c r="UWZ85" s="41"/>
      <c r="UXA85" s="41"/>
      <c r="UXB85" s="41"/>
      <c r="UXC85" s="41"/>
      <c r="UXD85" s="41"/>
      <c r="UXE85" s="41"/>
      <c r="UXF85" s="41"/>
      <c r="UXG85" s="41"/>
      <c r="UXH85" s="41"/>
      <c r="UXI85" s="41"/>
      <c r="UXJ85" s="41"/>
      <c r="UXK85" s="41"/>
      <c r="UXL85" s="41"/>
      <c r="UXM85" s="41"/>
      <c r="UXN85" s="41"/>
      <c r="UXO85" s="41"/>
      <c r="UXP85" s="41"/>
      <c r="UXQ85" s="41"/>
      <c r="UXR85" s="41"/>
      <c r="UXS85" s="41"/>
      <c r="UXT85" s="41"/>
      <c r="UXU85" s="41"/>
      <c r="UXV85" s="41"/>
      <c r="UXW85" s="41"/>
      <c r="UXX85" s="41"/>
      <c r="UXY85" s="41"/>
      <c r="UXZ85" s="41"/>
      <c r="UYA85" s="41"/>
      <c r="UYB85" s="41"/>
      <c r="UYC85" s="41"/>
      <c r="UYD85" s="41"/>
      <c r="UYE85" s="41"/>
      <c r="UYF85" s="41"/>
      <c r="UYG85" s="41"/>
      <c r="UYH85" s="41"/>
      <c r="UYI85" s="41"/>
      <c r="UYJ85" s="41"/>
      <c r="UYK85" s="41"/>
      <c r="UYL85" s="41"/>
      <c r="UYM85" s="41"/>
      <c r="UYN85" s="41"/>
      <c r="UYO85" s="41"/>
      <c r="UYP85" s="41"/>
      <c r="UYQ85" s="41"/>
      <c r="UYR85" s="41"/>
      <c r="UYS85" s="41"/>
      <c r="UYT85" s="41"/>
      <c r="UYU85" s="41"/>
      <c r="UYV85" s="41"/>
      <c r="UYW85" s="41"/>
      <c r="UYX85" s="41"/>
      <c r="UYY85" s="41"/>
      <c r="UYZ85" s="41"/>
      <c r="UZA85" s="41"/>
      <c r="UZB85" s="41"/>
      <c r="UZC85" s="41"/>
      <c r="UZD85" s="41"/>
      <c r="UZE85" s="41"/>
      <c r="UZF85" s="41"/>
      <c r="UZG85" s="41"/>
      <c r="UZH85" s="41"/>
      <c r="UZI85" s="41"/>
      <c r="UZJ85" s="41"/>
      <c r="UZK85" s="41"/>
      <c r="UZL85" s="41"/>
      <c r="UZM85" s="41"/>
      <c r="UZN85" s="41"/>
      <c r="UZO85" s="41"/>
      <c r="UZP85" s="41"/>
      <c r="UZQ85" s="41"/>
      <c r="UZR85" s="41"/>
      <c r="UZS85" s="41"/>
      <c r="UZT85" s="41"/>
      <c r="UZU85" s="41"/>
      <c r="UZV85" s="41"/>
      <c r="UZW85" s="41"/>
      <c r="UZX85" s="41"/>
      <c r="UZY85" s="41"/>
      <c r="UZZ85" s="41"/>
      <c r="VAA85" s="41"/>
      <c r="VAB85" s="41"/>
      <c r="VAC85" s="41"/>
      <c r="VAD85" s="41"/>
      <c r="VAE85" s="41"/>
      <c r="VAF85" s="41"/>
      <c r="VAG85" s="41"/>
      <c r="VAH85" s="41"/>
      <c r="VAI85" s="41"/>
      <c r="VAJ85" s="41"/>
      <c r="VAK85" s="41"/>
      <c r="VAL85" s="41"/>
      <c r="VAM85" s="41"/>
      <c r="VAN85" s="41"/>
      <c r="VAO85" s="41"/>
      <c r="VAP85" s="41"/>
      <c r="VAQ85" s="41"/>
      <c r="VAR85" s="41"/>
      <c r="VAS85" s="41"/>
      <c r="VAT85" s="41"/>
      <c r="VAU85" s="41"/>
      <c r="VAV85" s="41"/>
      <c r="VAW85" s="41"/>
      <c r="VAX85" s="41"/>
      <c r="VAY85" s="41"/>
      <c r="VAZ85" s="41"/>
      <c r="VBA85" s="41"/>
      <c r="VBB85" s="41"/>
      <c r="VBC85" s="41"/>
      <c r="VBD85" s="41"/>
      <c r="VBE85" s="41"/>
      <c r="VBF85" s="41"/>
      <c r="VBG85" s="41"/>
      <c r="VBH85" s="41"/>
      <c r="VBI85" s="41"/>
      <c r="VBJ85" s="41"/>
      <c r="VBK85" s="41"/>
      <c r="VBL85" s="41"/>
      <c r="VBM85" s="41"/>
      <c r="VBN85" s="41"/>
      <c r="VBO85" s="41"/>
      <c r="VBP85" s="41"/>
      <c r="VBQ85" s="41"/>
      <c r="VBR85" s="41"/>
      <c r="VBS85" s="41"/>
      <c r="VBT85" s="41"/>
      <c r="VBU85" s="41"/>
      <c r="VBV85" s="41"/>
      <c r="VBW85" s="41"/>
      <c r="VBX85" s="41"/>
      <c r="VBY85" s="41"/>
      <c r="VBZ85" s="41"/>
      <c r="VCA85" s="41"/>
      <c r="VCB85" s="41"/>
      <c r="VCC85" s="41"/>
      <c r="VCD85" s="41"/>
      <c r="VCE85" s="41"/>
      <c r="VCF85" s="41"/>
      <c r="VCG85" s="41"/>
      <c r="VCH85" s="41"/>
      <c r="VCI85" s="41"/>
      <c r="VCJ85" s="41"/>
      <c r="VCK85" s="41"/>
      <c r="VCL85" s="41"/>
      <c r="VCM85" s="41"/>
      <c r="VCN85" s="41"/>
      <c r="VCO85" s="41"/>
      <c r="VCP85" s="41"/>
      <c r="VCQ85" s="41"/>
      <c r="VCR85" s="41"/>
      <c r="VCS85" s="41"/>
      <c r="VCT85" s="41"/>
      <c r="VCU85" s="41"/>
      <c r="VCV85" s="41"/>
      <c r="VCW85" s="41"/>
      <c r="VCX85" s="41"/>
      <c r="VCY85" s="41"/>
      <c r="VCZ85" s="41"/>
      <c r="VDA85" s="41"/>
      <c r="VDB85" s="41"/>
      <c r="VDC85" s="41"/>
      <c r="VDD85" s="41"/>
      <c r="VDE85" s="41"/>
      <c r="VDF85" s="41"/>
      <c r="VDG85" s="41"/>
      <c r="VDH85" s="41"/>
      <c r="VDI85" s="41"/>
      <c r="VDJ85" s="41"/>
      <c r="VDK85" s="41"/>
      <c r="VDL85" s="41"/>
      <c r="VDM85" s="41"/>
      <c r="VDN85" s="41"/>
      <c r="VDO85" s="41"/>
      <c r="VDP85" s="41"/>
      <c r="VDQ85" s="41"/>
      <c r="VDR85" s="41"/>
      <c r="VDS85" s="41"/>
      <c r="VDT85" s="41"/>
      <c r="VDU85" s="41"/>
      <c r="VDV85" s="41"/>
      <c r="VDW85" s="41"/>
      <c r="VDX85" s="41"/>
      <c r="VDY85" s="41"/>
      <c r="VDZ85" s="41"/>
      <c r="VEA85" s="41"/>
      <c r="VEB85" s="41"/>
      <c r="VEC85" s="41"/>
      <c r="VED85" s="41"/>
      <c r="VEE85" s="41"/>
      <c r="VEF85" s="41"/>
      <c r="VEG85" s="41"/>
      <c r="VEH85" s="41"/>
      <c r="VEI85" s="41"/>
      <c r="VEJ85" s="41"/>
      <c r="VEK85" s="41"/>
      <c r="VEL85" s="41"/>
      <c r="VEM85" s="41"/>
      <c r="VEN85" s="41"/>
      <c r="VEO85" s="41"/>
      <c r="VEP85" s="41"/>
      <c r="VEQ85" s="41"/>
      <c r="VER85" s="41"/>
      <c r="VES85" s="41"/>
      <c r="VET85" s="41"/>
      <c r="VEU85" s="41"/>
      <c r="VEV85" s="41"/>
      <c r="VEW85" s="41"/>
      <c r="VEX85" s="41"/>
      <c r="VEY85" s="41"/>
      <c r="VEZ85" s="41"/>
      <c r="VFA85" s="41"/>
      <c r="VFB85" s="41"/>
      <c r="VFC85" s="41"/>
      <c r="VFD85" s="41"/>
      <c r="VFE85" s="41"/>
      <c r="VFF85" s="41"/>
      <c r="VFG85" s="41"/>
      <c r="VFH85" s="41"/>
      <c r="VFI85" s="41"/>
      <c r="VFJ85" s="41"/>
      <c r="VFK85" s="41"/>
      <c r="VFL85" s="41"/>
      <c r="VFM85" s="41"/>
      <c r="VFN85" s="41"/>
      <c r="VFO85" s="41"/>
      <c r="VFP85" s="41"/>
      <c r="VFQ85" s="41"/>
      <c r="VFR85" s="41"/>
      <c r="VFS85" s="41"/>
      <c r="VFT85" s="41"/>
      <c r="VFU85" s="41"/>
      <c r="VFV85" s="41"/>
      <c r="VFW85" s="41"/>
      <c r="VFX85" s="41"/>
      <c r="VFY85" s="41"/>
      <c r="VFZ85" s="41"/>
      <c r="VGA85" s="41"/>
      <c r="VGB85" s="41"/>
      <c r="VGC85" s="41"/>
      <c r="VGD85" s="41"/>
      <c r="VGE85" s="41"/>
      <c r="VGF85" s="41"/>
      <c r="VGG85" s="41"/>
      <c r="VGH85" s="41"/>
      <c r="VGI85" s="41"/>
      <c r="VGJ85" s="41"/>
      <c r="VGK85" s="41"/>
      <c r="VGL85" s="41"/>
      <c r="VGM85" s="41"/>
      <c r="VGN85" s="41"/>
      <c r="VGO85" s="41"/>
      <c r="VGP85" s="41"/>
      <c r="VGQ85" s="41"/>
      <c r="VGR85" s="41"/>
      <c r="VGS85" s="41"/>
      <c r="VGT85" s="41"/>
      <c r="VGU85" s="41"/>
      <c r="VGV85" s="41"/>
      <c r="VGW85" s="41"/>
      <c r="VGX85" s="41"/>
      <c r="VGY85" s="41"/>
      <c r="VGZ85" s="41"/>
      <c r="VHA85" s="41"/>
      <c r="VHB85" s="41"/>
      <c r="VHC85" s="41"/>
      <c r="VHD85" s="41"/>
      <c r="VHE85" s="41"/>
      <c r="VHF85" s="41"/>
      <c r="VHG85" s="41"/>
      <c r="VHH85" s="41"/>
      <c r="VHI85" s="41"/>
      <c r="VHJ85" s="41"/>
      <c r="VHK85" s="41"/>
      <c r="VHL85" s="41"/>
      <c r="VHM85" s="41"/>
      <c r="VHN85" s="41"/>
      <c r="VHO85" s="41"/>
      <c r="VHP85" s="41"/>
      <c r="VHQ85" s="41"/>
      <c r="VHR85" s="41"/>
      <c r="VHS85" s="41"/>
      <c r="VHT85" s="41"/>
      <c r="VHU85" s="41"/>
      <c r="VHV85" s="41"/>
      <c r="VHW85" s="41"/>
      <c r="VHX85" s="41"/>
      <c r="VHY85" s="41"/>
      <c r="VHZ85" s="41"/>
      <c r="VIA85" s="41"/>
      <c r="VIB85" s="41"/>
      <c r="VIC85" s="41"/>
      <c r="VID85" s="41"/>
      <c r="VIE85" s="41"/>
      <c r="VIF85" s="41"/>
      <c r="VIG85" s="41"/>
      <c r="VIH85" s="41"/>
      <c r="VII85" s="41"/>
      <c r="VIJ85" s="41"/>
      <c r="VIK85" s="41"/>
      <c r="VIL85" s="41"/>
      <c r="VIM85" s="41"/>
      <c r="VIN85" s="41"/>
      <c r="VIO85" s="41"/>
      <c r="VIP85" s="41"/>
      <c r="VIQ85" s="41"/>
      <c r="VIR85" s="41"/>
      <c r="VIS85" s="41"/>
      <c r="VIT85" s="41"/>
      <c r="VIU85" s="41"/>
      <c r="VIV85" s="41"/>
      <c r="VIW85" s="41"/>
      <c r="VIX85" s="41"/>
      <c r="VIY85" s="41"/>
      <c r="VIZ85" s="41"/>
      <c r="VJA85" s="41"/>
      <c r="VJB85" s="41"/>
      <c r="VJC85" s="41"/>
      <c r="VJD85" s="41"/>
      <c r="VJE85" s="41"/>
      <c r="VJF85" s="41"/>
      <c r="VJG85" s="41"/>
      <c r="VJH85" s="41"/>
      <c r="VJI85" s="41"/>
      <c r="VJJ85" s="41"/>
      <c r="VJK85" s="41"/>
      <c r="VJL85" s="41"/>
      <c r="VJM85" s="41"/>
      <c r="VJN85" s="41"/>
      <c r="VJO85" s="41"/>
      <c r="VJP85" s="41"/>
      <c r="VJQ85" s="41"/>
      <c r="VJR85" s="41"/>
      <c r="VJS85" s="41"/>
      <c r="VJT85" s="41"/>
      <c r="VJU85" s="41"/>
      <c r="VJV85" s="41"/>
      <c r="VJW85" s="41"/>
      <c r="VJX85" s="41"/>
      <c r="VJY85" s="41"/>
      <c r="VJZ85" s="41"/>
      <c r="VKA85" s="41"/>
      <c r="VKB85" s="41"/>
      <c r="VKC85" s="41"/>
      <c r="VKD85" s="41"/>
      <c r="VKE85" s="41"/>
      <c r="VKF85" s="41"/>
      <c r="VKG85" s="41"/>
      <c r="VKH85" s="41"/>
      <c r="VKI85" s="41"/>
      <c r="VKJ85" s="41"/>
      <c r="VKK85" s="41"/>
      <c r="VKL85" s="41"/>
      <c r="VKM85" s="41"/>
      <c r="VKN85" s="41"/>
      <c r="VKO85" s="41"/>
      <c r="VKP85" s="41"/>
      <c r="VKQ85" s="41"/>
      <c r="VKR85" s="41"/>
      <c r="VKS85" s="41"/>
      <c r="VKT85" s="41"/>
      <c r="VKU85" s="41"/>
      <c r="VKV85" s="41"/>
      <c r="VKW85" s="41"/>
      <c r="VKX85" s="41"/>
      <c r="VKY85" s="41"/>
      <c r="VKZ85" s="41"/>
      <c r="VLA85" s="41"/>
      <c r="VLB85" s="41"/>
      <c r="VLC85" s="41"/>
      <c r="VLD85" s="41"/>
      <c r="VLE85" s="41"/>
      <c r="VLF85" s="41"/>
      <c r="VLG85" s="41"/>
      <c r="VLH85" s="41"/>
      <c r="VLI85" s="41"/>
      <c r="VLJ85" s="41"/>
      <c r="VLK85" s="41"/>
      <c r="VLL85" s="41"/>
      <c r="VLM85" s="41"/>
      <c r="VLN85" s="41"/>
      <c r="VLO85" s="41"/>
      <c r="VLP85" s="41"/>
      <c r="VLQ85" s="41"/>
      <c r="VLR85" s="41"/>
      <c r="VLS85" s="41"/>
      <c r="VLT85" s="41"/>
      <c r="VLU85" s="41"/>
      <c r="VLV85" s="41"/>
      <c r="VLW85" s="41"/>
      <c r="VLX85" s="41"/>
      <c r="VLY85" s="41"/>
      <c r="VLZ85" s="41"/>
      <c r="VMA85" s="41"/>
      <c r="VMB85" s="41"/>
      <c r="VMC85" s="41"/>
      <c r="VMD85" s="41"/>
      <c r="VME85" s="41"/>
      <c r="VMF85" s="41"/>
      <c r="VMG85" s="41"/>
      <c r="VMH85" s="41"/>
      <c r="VMI85" s="41"/>
      <c r="VMJ85" s="41"/>
      <c r="VMK85" s="41"/>
      <c r="VML85" s="41"/>
      <c r="VMM85" s="41"/>
      <c r="VMN85" s="41"/>
      <c r="VMO85" s="41"/>
      <c r="VMP85" s="41"/>
      <c r="VMQ85" s="41"/>
      <c r="VMR85" s="41"/>
      <c r="VMS85" s="41"/>
      <c r="VMT85" s="41"/>
      <c r="VMU85" s="41"/>
      <c r="VMV85" s="41"/>
      <c r="VMW85" s="41"/>
      <c r="VMX85" s="41"/>
      <c r="VMY85" s="41"/>
      <c r="VMZ85" s="41"/>
      <c r="VNA85" s="41"/>
      <c r="VNB85" s="41"/>
      <c r="VNC85" s="41"/>
      <c r="VND85" s="41"/>
      <c r="VNE85" s="41"/>
      <c r="VNF85" s="41"/>
      <c r="VNG85" s="41"/>
      <c r="VNH85" s="41"/>
      <c r="VNI85" s="41"/>
      <c r="VNJ85" s="41"/>
      <c r="VNK85" s="41"/>
      <c r="VNL85" s="41"/>
      <c r="VNM85" s="41"/>
      <c r="VNN85" s="41"/>
      <c r="VNO85" s="41"/>
      <c r="VNP85" s="41"/>
      <c r="VNQ85" s="41"/>
      <c r="VNR85" s="41"/>
      <c r="VNS85" s="41"/>
      <c r="VNT85" s="41"/>
      <c r="VNU85" s="41"/>
      <c r="VNV85" s="41"/>
      <c r="VNW85" s="41"/>
      <c r="VNX85" s="41"/>
      <c r="VNY85" s="41"/>
      <c r="VNZ85" s="41"/>
      <c r="VOA85" s="41"/>
      <c r="VOB85" s="41"/>
      <c r="VOC85" s="41"/>
      <c r="VOD85" s="41"/>
      <c r="VOE85" s="41"/>
      <c r="VOF85" s="41"/>
      <c r="VOG85" s="41"/>
      <c r="VOH85" s="41"/>
      <c r="VOI85" s="41"/>
      <c r="VOJ85" s="41"/>
      <c r="VOK85" s="41"/>
      <c r="VOL85" s="41"/>
      <c r="VOM85" s="41"/>
      <c r="VON85" s="41"/>
      <c r="VOO85" s="41"/>
      <c r="VOP85" s="41"/>
      <c r="VOQ85" s="41"/>
      <c r="VOR85" s="41"/>
      <c r="VOS85" s="41"/>
      <c r="VOT85" s="41"/>
      <c r="VOU85" s="41"/>
      <c r="VOV85" s="41"/>
      <c r="VOW85" s="41"/>
      <c r="VOX85" s="41"/>
      <c r="VOY85" s="41"/>
      <c r="VOZ85" s="41"/>
      <c r="VPA85" s="41"/>
      <c r="VPB85" s="41"/>
      <c r="VPC85" s="41"/>
      <c r="VPD85" s="41"/>
      <c r="VPE85" s="41"/>
      <c r="VPF85" s="41"/>
      <c r="VPG85" s="41"/>
      <c r="VPH85" s="41"/>
      <c r="VPI85" s="41"/>
      <c r="VPJ85" s="41"/>
      <c r="VPK85" s="41"/>
      <c r="VPL85" s="41"/>
      <c r="VPM85" s="41"/>
      <c r="VPN85" s="41"/>
      <c r="VPO85" s="41"/>
      <c r="VPP85" s="41"/>
      <c r="VPQ85" s="41"/>
      <c r="VPR85" s="41"/>
      <c r="VPS85" s="41"/>
      <c r="VPT85" s="41"/>
      <c r="VPU85" s="41"/>
      <c r="VPV85" s="41"/>
      <c r="VPW85" s="41"/>
      <c r="VPX85" s="41"/>
      <c r="VPY85" s="41"/>
      <c r="VPZ85" s="41"/>
      <c r="VQA85" s="41"/>
      <c r="VQB85" s="41"/>
      <c r="VQC85" s="41"/>
      <c r="VQD85" s="41"/>
      <c r="VQE85" s="41"/>
      <c r="VQF85" s="41"/>
      <c r="VQG85" s="41"/>
      <c r="VQH85" s="41"/>
      <c r="VQI85" s="41"/>
      <c r="VQJ85" s="41"/>
      <c r="VQK85" s="41"/>
      <c r="VQL85" s="41"/>
      <c r="VQM85" s="41"/>
      <c r="VQN85" s="41"/>
      <c r="VQO85" s="41"/>
      <c r="VQP85" s="41"/>
      <c r="VQQ85" s="41"/>
      <c r="VQR85" s="41"/>
      <c r="VQS85" s="41"/>
      <c r="VQT85" s="41"/>
      <c r="VQU85" s="41"/>
      <c r="VQV85" s="41"/>
      <c r="VQW85" s="41"/>
      <c r="VQX85" s="41"/>
      <c r="VQY85" s="41"/>
      <c r="VQZ85" s="41"/>
      <c r="VRA85" s="41"/>
      <c r="VRB85" s="41"/>
      <c r="VRC85" s="41"/>
      <c r="VRD85" s="41"/>
      <c r="VRE85" s="41"/>
      <c r="VRF85" s="41"/>
      <c r="VRG85" s="41"/>
      <c r="VRH85" s="41"/>
      <c r="VRI85" s="41"/>
      <c r="VRJ85" s="41"/>
      <c r="VRK85" s="41"/>
      <c r="VRL85" s="41"/>
      <c r="VRM85" s="41"/>
      <c r="VRN85" s="41"/>
      <c r="VRO85" s="41"/>
      <c r="VRP85" s="41"/>
      <c r="VRQ85" s="41"/>
      <c r="VRR85" s="41"/>
      <c r="VRS85" s="41"/>
      <c r="VRT85" s="41"/>
      <c r="VRU85" s="41"/>
      <c r="VRV85" s="41"/>
      <c r="VRW85" s="41"/>
      <c r="VRX85" s="41"/>
      <c r="VRY85" s="41"/>
      <c r="VRZ85" s="41"/>
      <c r="VSA85" s="41"/>
      <c r="VSB85" s="41"/>
      <c r="VSC85" s="41"/>
      <c r="VSD85" s="41"/>
      <c r="VSE85" s="41"/>
      <c r="VSF85" s="41"/>
      <c r="VSG85" s="41"/>
      <c r="VSH85" s="41"/>
      <c r="VSI85" s="41"/>
      <c r="VSJ85" s="41"/>
      <c r="VSK85" s="41"/>
      <c r="VSL85" s="41"/>
      <c r="VSM85" s="41"/>
      <c r="VSN85" s="41"/>
      <c r="VSO85" s="41"/>
      <c r="VSP85" s="41"/>
      <c r="VSQ85" s="41"/>
      <c r="VSR85" s="41"/>
      <c r="VSS85" s="41"/>
      <c r="VST85" s="41"/>
      <c r="VSU85" s="41"/>
      <c r="VSV85" s="41"/>
      <c r="VSW85" s="41"/>
      <c r="VSX85" s="41"/>
      <c r="VSY85" s="41"/>
      <c r="VSZ85" s="41"/>
      <c r="VTA85" s="41"/>
      <c r="VTB85" s="41"/>
      <c r="VTC85" s="41"/>
      <c r="VTD85" s="41"/>
      <c r="VTE85" s="41"/>
      <c r="VTF85" s="41"/>
      <c r="VTG85" s="41"/>
      <c r="VTH85" s="41"/>
      <c r="VTI85" s="41"/>
      <c r="VTJ85" s="41"/>
      <c r="VTK85" s="41"/>
      <c r="VTL85" s="41"/>
      <c r="VTM85" s="41"/>
      <c r="VTN85" s="41"/>
      <c r="VTO85" s="41"/>
      <c r="VTP85" s="41"/>
      <c r="VTQ85" s="41"/>
      <c r="VTR85" s="41"/>
      <c r="VTS85" s="41"/>
      <c r="VTT85" s="41"/>
      <c r="VTU85" s="41"/>
      <c r="VTV85" s="41"/>
      <c r="VTW85" s="41"/>
      <c r="VTX85" s="41"/>
      <c r="VTY85" s="41"/>
      <c r="VTZ85" s="41"/>
      <c r="VUA85" s="41"/>
      <c r="VUB85" s="41"/>
      <c r="VUC85" s="41"/>
      <c r="VUD85" s="41"/>
      <c r="VUE85" s="41"/>
      <c r="VUF85" s="41"/>
      <c r="VUG85" s="41"/>
      <c r="VUH85" s="41"/>
      <c r="VUI85" s="41"/>
      <c r="VUJ85" s="41"/>
      <c r="VUK85" s="41"/>
      <c r="VUL85" s="41"/>
      <c r="VUM85" s="41"/>
      <c r="VUN85" s="41"/>
      <c r="VUO85" s="41"/>
      <c r="VUP85" s="41"/>
      <c r="VUQ85" s="41"/>
      <c r="VUR85" s="41"/>
      <c r="VUS85" s="41"/>
      <c r="VUT85" s="41"/>
      <c r="VUU85" s="41"/>
      <c r="VUV85" s="41"/>
      <c r="VUW85" s="41"/>
      <c r="VUX85" s="41"/>
      <c r="VUY85" s="41"/>
      <c r="VUZ85" s="41"/>
      <c r="VVA85" s="41"/>
      <c r="VVB85" s="41"/>
      <c r="VVC85" s="41"/>
      <c r="VVD85" s="41"/>
      <c r="VVE85" s="41"/>
      <c r="VVF85" s="41"/>
      <c r="VVG85" s="41"/>
      <c r="VVH85" s="41"/>
      <c r="VVI85" s="41"/>
      <c r="VVJ85" s="41"/>
      <c r="VVK85" s="41"/>
      <c r="VVL85" s="41"/>
      <c r="VVM85" s="41"/>
      <c r="VVN85" s="41"/>
      <c r="VVO85" s="41"/>
      <c r="VVP85" s="41"/>
      <c r="VVQ85" s="41"/>
      <c r="VVR85" s="41"/>
      <c r="VVS85" s="41"/>
      <c r="VVT85" s="41"/>
      <c r="VVU85" s="41"/>
      <c r="VVV85" s="41"/>
      <c r="VVW85" s="41"/>
      <c r="VVX85" s="41"/>
      <c r="VVY85" s="41"/>
      <c r="VVZ85" s="41"/>
      <c r="VWA85" s="41"/>
      <c r="VWB85" s="41"/>
      <c r="VWC85" s="41"/>
      <c r="VWD85" s="41"/>
      <c r="VWE85" s="41"/>
      <c r="VWF85" s="41"/>
      <c r="VWG85" s="41"/>
      <c r="VWH85" s="41"/>
      <c r="VWI85" s="41"/>
      <c r="VWJ85" s="41"/>
      <c r="VWK85" s="41"/>
      <c r="VWL85" s="41"/>
      <c r="VWM85" s="41"/>
      <c r="VWN85" s="41"/>
      <c r="VWO85" s="41"/>
      <c r="VWP85" s="41"/>
      <c r="VWQ85" s="41"/>
      <c r="VWR85" s="41"/>
      <c r="VWS85" s="41"/>
      <c r="VWT85" s="41"/>
      <c r="VWU85" s="41"/>
      <c r="VWV85" s="41"/>
      <c r="VWW85" s="41"/>
      <c r="VWX85" s="41"/>
      <c r="VWY85" s="41"/>
      <c r="VWZ85" s="41"/>
      <c r="VXA85" s="41"/>
      <c r="VXB85" s="41"/>
      <c r="VXC85" s="41"/>
      <c r="VXD85" s="41"/>
      <c r="VXE85" s="41"/>
      <c r="VXF85" s="41"/>
      <c r="VXG85" s="41"/>
      <c r="VXH85" s="41"/>
      <c r="VXI85" s="41"/>
      <c r="VXJ85" s="41"/>
      <c r="VXK85" s="41"/>
      <c r="VXL85" s="41"/>
      <c r="VXM85" s="41"/>
      <c r="VXN85" s="41"/>
      <c r="VXO85" s="41"/>
      <c r="VXP85" s="41"/>
      <c r="VXQ85" s="41"/>
      <c r="VXR85" s="41"/>
      <c r="VXS85" s="41"/>
      <c r="VXT85" s="41"/>
      <c r="VXU85" s="41"/>
      <c r="VXV85" s="41"/>
      <c r="VXW85" s="41"/>
      <c r="VXX85" s="41"/>
      <c r="VXY85" s="41"/>
      <c r="VXZ85" s="41"/>
      <c r="VYA85" s="41"/>
      <c r="VYB85" s="41"/>
      <c r="VYC85" s="41"/>
      <c r="VYD85" s="41"/>
      <c r="VYE85" s="41"/>
      <c r="VYF85" s="41"/>
      <c r="VYG85" s="41"/>
      <c r="VYH85" s="41"/>
      <c r="VYI85" s="41"/>
      <c r="VYJ85" s="41"/>
      <c r="VYK85" s="41"/>
      <c r="VYL85" s="41"/>
      <c r="VYM85" s="41"/>
      <c r="VYN85" s="41"/>
      <c r="VYO85" s="41"/>
      <c r="VYP85" s="41"/>
      <c r="VYQ85" s="41"/>
      <c r="VYR85" s="41"/>
      <c r="VYS85" s="41"/>
      <c r="VYT85" s="41"/>
      <c r="VYU85" s="41"/>
      <c r="VYV85" s="41"/>
      <c r="VYW85" s="41"/>
      <c r="VYX85" s="41"/>
      <c r="VYY85" s="41"/>
      <c r="VYZ85" s="41"/>
      <c r="VZA85" s="41"/>
      <c r="VZB85" s="41"/>
      <c r="VZC85" s="41"/>
      <c r="VZD85" s="41"/>
      <c r="VZE85" s="41"/>
      <c r="VZF85" s="41"/>
      <c r="VZG85" s="41"/>
      <c r="VZH85" s="41"/>
      <c r="VZI85" s="41"/>
      <c r="VZJ85" s="41"/>
      <c r="VZK85" s="41"/>
      <c r="VZL85" s="41"/>
      <c r="VZM85" s="41"/>
      <c r="VZN85" s="41"/>
      <c r="VZO85" s="41"/>
      <c r="VZP85" s="41"/>
      <c r="VZQ85" s="41"/>
      <c r="VZR85" s="41"/>
      <c r="VZS85" s="41"/>
      <c r="VZT85" s="41"/>
      <c r="VZU85" s="41"/>
      <c r="VZV85" s="41"/>
      <c r="VZW85" s="41"/>
      <c r="VZX85" s="41"/>
      <c r="VZY85" s="41"/>
      <c r="VZZ85" s="41"/>
      <c r="WAA85" s="41"/>
      <c r="WAB85" s="41"/>
      <c r="WAC85" s="41"/>
      <c r="WAD85" s="41"/>
      <c r="WAE85" s="41"/>
      <c r="WAF85" s="41"/>
      <c r="WAG85" s="41"/>
      <c r="WAH85" s="41"/>
      <c r="WAI85" s="41"/>
      <c r="WAJ85" s="41"/>
      <c r="WAK85" s="41"/>
      <c r="WAL85" s="41"/>
      <c r="WAM85" s="41"/>
      <c r="WAN85" s="41"/>
      <c r="WAO85" s="41"/>
      <c r="WAP85" s="41"/>
      <c r="WAQ85" s="41"/>
      <c r="WAR85" s="41"/>
      <c r="WAS85" s="41"/>
      <c r="WAT85" s="41"/>
      <c r="WAU85" s="41"/>
      <c r="WAV85" s="41"/>
      <c r="WAW85" s="41"/>
      <c r="WAX85" s="41"/>
      <c r="WAY85" s="41"/>
      <c r="WAZ85" s="41"/>
      <c r="WBA85" s="41"/>
      <c r="WBB85" s="41"/>
      <c r="WBC85" s="41"/>
      <c r="WBD85" s="41"/>
      <c r="WBE85" s="41"/>
      <c r="WBF85" s="41"/>
      <c r="WBG85" s="41"/>
      <c r="WBH85" s="41"/>
      <c r="WBI85" s="41"/>
      <c r="WBJ85" s="41"/>
      <c r="WBK85" s="41"/>
      <c r="WBL85" s="41"/>
      <c r="WBM85" s="41"/>
      <c r="WBN85" s="41"/>
      <c r="WBO85" s="41"/>
      <c r="WBP85" s="41"/>
      <c r="WBQ85" s="41"/>
      <c r="WBR85" s="41"/>
      <c r="WBS85" s="41"/>
      <c r="WBT85" s="41"/>
      <c r="WBU85" s="41"/>
      <c r="WBV85" s="41"/>
      <c r="WBW85" s="41"/>
      <c r="WBX85" s="41"/>
      <c r="WBY85" s="41"/>
      <c r="WBZ85" s="41"/>
      <c r="WCA85" s="41"/>
      <c r="WCB85" s="41"/>
      <c r="WCC85" s="41"/>
      <c r="WCD85" s="41"/>
      <c r="WCE85" s="41"/>
      <c r="WCF85" s="41"/>
      <c r="WCG85" s="41"/>
      <c r="WCH85" s="41"/>
      <c r="WCI85" s="41"/>
      <c r="WCJ85" s="41"/>
      <c r="WCK85" s="41"/>
      <c r="WCL85" s="41"/>
      <c r="WCM85" s="41"/>
      <c r="WCN85" s="41"/>
      <c r="WCO85" s="41"/>
      <c r="WCP85" s="41"/>
      <c r="WCQ85" s="41"/>
      <c r="WCR85" s="41"/>
      <c r="WCS85" s="41"/>
      <c r="WCT85" s="41"/>
      <c r="WCU85" s="41"/>
      <c r="WCV85" s="41"/>
      <c r="WCW85" s="41"/>
      <c r="WCX85" s="41"/>
      <c r="WCY85" s="41"/>
      <c r="WCZ85" s="41"/>
      <c r="WDA85" s="41"/>
      <c r="WDB85" s="41"/>
      <c r="WDC85" s="41"/>
      <c r="WDD85" s="41"/>
      <c r="WDE85" s="41"/>
      <c r="WDF85" s="41"/>
      <c r="WDG85" s="41"/>
      <c r="WDH85" s="41"/>
      <c r="WDI85" s="41"/>
      <c r="WDJ85" s="41"/>
      <c r="WDK85" s="41"/>
      <c r="WDL85" s="41"/>
      <c r="WDM85" s="41"/>
      <c r="WDN85" s="41"/>
      <c r="WDO85" s="41"/>
      <c r="WDP85" s="41"/>
      <c r="WDQ85" s="41"/>
      <c r="WDR85" s="41"/>
      <c r="WDS85" s="41"/>
      <c r="WDT85" s="41"/>
      <c r="WDU85" s="41"/>
      <c r="WDV85" s="41"/>
      <c r="WDW85" s="41"/>
      <c r="WDX85" s="41"/>
      <c r="WDY85" s="41"/>
      <c r="WDZ85" s="41"/>
      <c r="WEA85" s="41"/>
      <c r="WEB85" s="41"/>
      <c r="WEC85" s="41"/>
      <c r="WED85" s="41"/>
      <c r="WEE85" s="41"/>
      <c r="WEF85" s="41"/>
      <c r="WEG85" s="41"/>
      <c r="WEH85" s="41"/>
      <c r="WEI85" s="41"/>
      <c r="WEJ85" s="41"/>
      <c r="WEK85" s="41"/>
      <c r="WEL85" s="41"/>
      <c r="WEM85" s="41"/>
      <c r="WEN85" s="41"/>
      <c r="WEO85" s="41"/>
      <c r="WEP85" s="41"/>
      <c r="WEQ85" s="41"/>
      <c r="WER85" s="41"/>
      <c r="WES85" s="41"/>
      <c r="WET85" s="41"/>
      <c r="WEU85" s="41"/>
      <c r="WEV85" s="41"/>
      <c r="WEW85" s="41"/>
      <c r="WEX85" s="41"/>
      <c r="WEY85" s="41"/>
      <c r="WEZ85" s="41"/>
      <c r="WFA85" s="41"/>
      <c r="WFB85" s="41"/>
      <c r="WFC85" s="41"/>
      <c r="WFD85" s="41"/>
      <c r="WFE85" s="41"/>
      <c r="WFF85" s="41"/>
      <c r="WFG85" s="41"/>
      <c r="WFH85" s="41"/>
      <c r="WFI85" s="41"/>
      <c r="WFJ85" s="41"/>
      <c r="WFK85" s="41"/>
      <c r="WFL85" s="41"/>
      <c r="WFM85" s="41"/>
      <c r="WFN85" s="41"/>
      <c r="WFO85" s="41"/>
      <c r="WFP85" s="41"/>
      <c r="WFQ85" s="41"/>
      <c r="WFR85" s="41"/>
      <c r="WFS85" s="41"/>
      <c r="WFT85" s="41"/>
      <c r="WFU85" s="41"/>
      <c r="WFV85" s="41"/>
      <c r="WFW85" s="41"/>
      <c r="WFX85" s="41"/>
      <c r="WFY85" s="41"/>
      <c r="WFZ85" s="41"/>
      <c r="WGA85" s="41"/>
      <c r="WGB85" s="41"/>
      <c r="WGC85" s="41"/>
      <c r="WGD85" s="41"/>
      <c r="WGE85" s="41"/>
      <c r="WGF85" s="41"/>
      <c r="WGG85" s="41"/>
      <c r="WGH85" s="41"/>
      <c r="WGI85" s="41"/>
      <c r="WGJ85" s="41"/>
      <c r="WGK85" s="41"/>
      <c r="WGL85" s="41"/>
      <c r="WGM85" s="41"/>
      <c r="WGN85" s="41"/>
      <c r="WGO85" s="41"/>
      <c r="WGP85" s="41"/>
      <c r="WGQ85" s="41"/>
      <c r="WGR85" s="41"/>
      <c r="WGS85" s="41"/>
      <c r="WGT85" s="41"/>
      <c r="WGU85" s="41"/>
      <c r="WGV85" s="41"/>
      <c r="WGW85" s="41"/>
      <c r="WGX85" s="41"/>
      <c r="WGY85" s="41"/>
      <c r="WGZ85" s="41"/>
      <c r="WHA85" s="41"/>
      <c r="WHB85" s="41"/>
      <c r="WHC85" s="41"/>
      <c r="WHD85" s="41"/>
      <c r="WHE85" s="41"/>
      <c r="WHF85" s="41"/>
      <c r="WHG85" s="41"/>
      <c r="WHH85" s="41"/>
      <c r="WHI85" s="41"/>
      <c r="WHJ85" s="41"/>
      <c r="WHK85" s="41"/>
      <c r="WHL85" s="41"/>
      <c r="WHM85" s="41"/>
      <c r="WHN85" s="41"/>
      <c r="WHO85" s="41"/>
      <c r="WHP85" s="41"/>
      <c r="WHQ85" s="41"/>
      <c r="WHR85" s="41"/>
      <c r="WHS85" s="41"/>
      <c r="WHT85" s="41"/>
      <c r="WHU85" s="41"/>
      <c r="WHV85" s="41"/>
      <c r="WHW85" s="41"/>
      <c r="WHX85" s="41"/>
      <c r="WHY85" s="41"/>
      <c r="WHZ85" s="41"/>
      <c r="WIA85" s="41"/>
      <c r="WIB85" s="41"/>
      <c r="WIC85" s="41"/>
      <c r="WID85" s="41"/>
      <c r="WIE85" s="41"/>
      <c r="WIF85" s="41"/>
      <c r="WIG85" s="41"/>
      <c r="WIH85" s="41"/>
      <c r="WII85" s="41"/>
      <c r="WIJ85" s="41"/>
      <c r="WIK85" s="41"/>
      <c r="WIL85" s="41"/>
      <c r="WIM85" s="41"/>
      <c r="WIN85" s="41"/>
      <c r="WIO85" s="41"/>
      <c r="WIP85" s="41"/>
      <c r="WIQ85" s="41"/>
      <c r="WIR85" s="41"/>
      <c r="WIS85" s="41"/>
      <c r="WIT85" s="41"/>
      <c r="WIU85" s="41"/>
      <c r="WIV85" s="41"/>
      <c r="WIW85" s="41"/>
      <c r="WIX85" s="41"/>
      <c r="WIY85" s="41"/>
      <c r="WIZ85" s="41"/>
      <c r="WJA85" s="41"/>
      <c r="WJB85" s="41"/>
      <c r="WJC85" s="41"/>
      <c r="WJD85" s="41"/>
      <c r="WJE85" s="41"/>
      <c r="WJF85" s="41"/>
      <c r="WJG85" s="41"/>
      <c r="WJH85" s="41"/>
      <c r="WJI85" s="41"/>
      <c r="WJJ85" s="41"/>
      <c r="WJK85" s="41"/>
      <c r="WJL85" s="41"/>
      <c r="WJM85" s="41"/>
      <c r="WJN85" s="41"/>
      <c r="WJO85" s="41"/>
      <c r="WJP85" s="41"/>
      <c r="WJQ85" s="41"/>
      <c r="WJR85" s="41"/>
      <c r="WJS85" s="41"/>
      <c r="WJT85" s="41"/>
      <c r="WJU85" s="41"/>
      <c r="WJV85" s="41"/>
      <c r="WJW85" s="41"/>
      <c r="WJX85" s="41"/>
      <c r="WJY85" s="41"/>
      <c r="WJZ85" s="41"/>
      <c r="WKA85" s="41"/>
      <c r="WKB85" s="41"/>
      <c r="WKC85" s="41"/>
      <c r="WKD85" s="41"/>
      <c r="WKE85" s="41"/>
      <c r="WKF85" s="41"/>
      <c r="WKG85" s="41"/>
      <c r="WKH85" s="41"/>
      <c r="WKI85" s="41"/>
      <c r="WKJ85" s="41"/>
      <c r="WKK85" s="41"/>
      <c r="WKL85" s="41"/>
      <c r="WKM85" s="41"/>
      <c r="WKN85" s="41"/>
      <c r="WKO85" s="41"/>
      <c r="WKP85" s="41"/>
      <c r="WKQ85" s="41"/>
      <c r="WKR85" s="41"/>
      <c r="WKS85" s="41"/>
      <c r="WKT85" s="41"/>
      <c r="WKU85" s="41"/>
      <c r="WKV85" s="41"/>
      <c r="WKW85" s="41"/>
      <c r="WKX85" s="41"/>
      <c r="WKY85" s="41"/>
      <c r="WKZ85" s="41"/>
      <c r="WLA85" s="41"/>
      <c r="WLB85" s="41"/>
      <c r="WLC85" s="41"/>
      <c r="WLD85" s="41"/>
      <c r="WLE85" s="41"/>
      <c r="WLF85" s="41"/>
      <c r="WLG85" s="41"/>
      <c r="WLH85" s="41"/>
      <c r="WLI85" s="41"/>
      <c r="WLJ85" s="41"/>
      <c r="WLK85" s="41"/>
      <c r="WLL85" s="41"/>
      <c r="WLM85" s="41"/>
      <c r="WLN85" s="41"/>
      <c r="WLO85" s="41"/>
      <c r="WLP85" s="41"/>
      <c r="WLQ85" s="41"/>
      <c r="WLR85" s="41"/>
      <c r="WLS85" s="41"/>
      <c r="WLT85" s="41"/>
      <c r="WLU85" s="41"/>
      <c r="WLV85" s="41"/>
      <c r="WLW85" s="41"/>
      <c r="WLX85" s="41"/>
      <c r="WLY85" s="41"/>
      <c r="WLZ85" s="41"/>
      <c r="WMA85" s="41"/>
      <c r="WMB85" s="41"/>
      <c r="WMC85" s="41"/>
      <c r="WMD85" s="41"/>
      <c r="WME85" s="41"/>
      <c r="WMF85" s="41"/>
      <c r="WMG85" s="41"/>
      <c r="WMH85" s="41"/>
      <c r="WMI85" s="41"/>
      <c r="WMJ85" s="41"/>
      <c r="WMK85" s="41"/>
      <c r="WML85" s="41"/>
      <c r="WMM85" s="41"/>
      <c r="WMN85" s="41"/>
      <c r="WMO85" s="41"/>
      <c r="WMP85" s="41"/>
      <c r="WMQ85" s="41"/>
      <c r="WMR85" s="41"/>
      <c r="WMS85" s="41"/>
      <c r="WMT85" s="41"/>
      <c r="WMU85" s="41"/>
      <c r="WMV85" s="41"/>
      <c r="WMW85" s="41"/>
      <c r="WMX85" s="41"/>
      <c r="WMY85" s="41"/>
      <c r="WMZ85" s="41"/>
      <c r="WNA85" s="41"/>
      <c r="WNB85" s="41"/>
      <c r="WNC85" s="41"/>
      <c r="WND85" s="41"/>
      <c r="WNE85" s="41"/>
      <c r="WNF85" s="41"/>
      <c r="WNG85" s="41"/>
      <c r="WNH85" s="41"/>
      <c r="WNI85" s="41"/>
      <c r="WNJ85" s="41"/>
      <c r="WNK85" s="41"/>
      <c r="WNL85" s="41"/>
      <c r="WNM85" s="41"/>
      <c r="WNN85" s="41"/>
      <c r="WNO85" s="41"/>
      <c r="WNP85" s="41"/>
      <c r="WNQ85" s="41"/>
      <c r="WNR85" s="41"/>
      <c r="WNS85" s="41"/>
      <c r="WNT85" s="41"/>
      <c r="WNU85" s="41"/>
      <c r="WNV85" s="41"/>
      <c r="WNW85" s="41"/>
      <c r="WNX85" s="41"/>
      <c r="WNY85" s="41"/>
      <c r="WNZ85" s="41"/>
      <c r="WOA85" s="41"/>
      <c r="WOB85" s="41"/>
      <c r="WOC85" s="41"/>
      <c r="WOD85" s="41"/>
      <c r="WOE85" s="41"/>
      <c r="WOF85" s="41"/>
      <c r="WOG85" s="41"/>
      <c r="WOH85" s="41"/>
      <c r="WOI85" s="41"/>
      <c r="WOJ85" s="41"/>
      <c r="WOK85" s="41"/>
      <c r="WOL85" s="41"/>
      <c r="WOM85" s="41"/>
      <c r="WON85" s="41"/>
      <c r="WOO85" s="41"/>
      <c r="WOP85" s="41"/>
      <c r="WOQ85" s="41"/>
      <c r="WOR85" s="41"/>
      <c r="WOS85" s="41"/>
      <c r="WOT85" s="41"/>
      <c r="WOU85" s="41"/>
      <c r="WOV85" s="41"/>
      <c r="WOW85" s="41"/>
      <c r="WOX85" s="41"/>
      <c r="WOY85" s="41"/>
      <c r="WOZ85" s="41"/>
      <c r="WPA85" s="41"/>
      <c r="WPB85" s="41"/>
      <c r="WPC85" s="41"/>
      <c r="WPD85" s="41"/>
      <c r="WPE85" s="41"/>
      <c r="WPF85" s="41"/>
      <c r="WPG85" s="41"/>
      <c r="WPH85" s="41"/>
      <c r="WPI85" s="41"/>
      <c r="WPJ85" s="41"/>
      <c r="WPK85" s="41"/>
      <c r="WPL85" s="41"/>
      <c r="WPM85" s="41"/>
      <c r="WPN85" s="41"/>
      <c r="WPO85" s="41"/>
      <c r="WPP85" s="41"/>
      <c r="WPQ85" s="41"/>
      <c r="WPR85" s="41"/>
      <c r="WPS85" s="41"/>
      <c r="WPT85" s="41"/>
      <c r="WPU85" s="41"/>
      <c r="WPV85" s="41"/>
      <c r="WPW85" s="41"/>
      <c r="WPX85" s="41"/>
      <c r="WPY85" s="41"/>
      <c r="WPZ85" s="41"/>
      <c r="WQA85" s="41"/>
      <c r="WQB85" s="41"/>
      <c r="WQC85" s="41"/>
      <c r="WQD85" s="41"/>
      <c r="WQE85" s="41"/>
      <c r="WQF85" s="41"/>
      <c r="WQG85" s="41"/>
      <c r="WQH85" s="41"/>
      <c r="WQI85" s="41"/>
      <c r="WQJ85" s="41"/>
      <c r="WQK85" s="41"/>
      <c r="WQL85" s="41"/>
      <c r="WQM85" s="41"/>
      <c r="WQN85" s="41"/>
      <c r="WQO85" s="41"/>
      <c r="WQP85" s="41"/>
      <c r="WQQ85" s="41"/>
      <c r="WQR85" s="41"/>
      <c r="WQS85" s="41"/>
      <c r="WQT85" s="41"/>
      <c r="WQU85" s="41"/>
      <c r="WQV85" s="41"/>
      <c r="WQW85" s="41"/>
      <c r="WQX85" s="41"/>
      <c r="WQY85" s="41"/>
      <c r="WQZ85" s="41"/>
      <c r="WRA85" s="41"/>
      <c r="WRB85" s="41"/>
      <c r="WRC85" s="41"/>
      <c r="WRD85" s="41"/>
      <c r="WRE85" s="41"/>
      <c r="WRF85" s="41"/>
      <c r="WRG85" s="41"/>
      <c r="WRH85" s="41"/>
      <c r="WRI85" s="41"/>
      <c r="WRJ85" s="41"/>
      <c r="WRK85" s="41"/>
      <c r="WRL85" s="41"/>
      <c r="WRM85" s="41"/>
      <c r="WRN85" s="41"/>
      <c r="WRO85" s="41"/>
      <c r="WRP85" s="41"/>
      <c r="WRQ85" s="41"/>
      <c r="WRR85" s="41"/>
      <c r="WRS85" s="41"/>
      <c r="WRT85" s="41"/>
      <c r="WRU85" s="41"/>
      <c r="WRV85" s="41"/>
      <c r="WRW85" s="41"/>
      <c r="WRX85" s="41"/>
      <c r="WRY85" s="41"/>
      <c r="WRZ85" s="41"/>
      <c r="WSA85" s="41"/>
      <c r="WSB85" s="41"/>
      <c r="WSC85" s="41"/>
      <c r="WSD85" s="41"/>
      <c r="WSE85" s="41"/>
      <c r="WSF85" s="41"/>
      <c r="WSG85" s="41"/>
      <c r="WSH85" s="41"/>
      <c r="WSI85" s="41"/>
      <c r="WSJ85" s="41"/>
      <c r="WSK85" s="41"/>
      <c r="WSL85" s="41"/>
      <c r="WSM85" s="41"/>
      <c r="WSN85" s="41"/>
      <c r="WSO85" s="41"/>
      <c r="WSP85" s="41"/>
      <c r="WSQ85" s="41"/>
      <c r="WSR85" s="41"/>
      <c r="WSS85" s="41"/>
      <c r="WST85" s="41"/>
      <c r="WSU85" s="41"/>
      <c r="WSV85" s="41"/>
      <c r="WSW85" s="41"/>
      <c r="WSX85" s="41"/>
      <c r="WSY85" s="41"/>
      <c r="WSZ85" s="41"/>
      <c r="WTA85" s="41"/>
      <c r="WTB85" s="41"/>
      <c r="WTC85" s="41"/>
      <c r="WTD85" s="41"/>
      <c r="WTE85" s="41"/>
      <c r="WTF85" s="41"/>
      <c r="WTG85" s="41"/>
      <c r="WTH85" s="41"/>
      <c r="WTI85" s="41"/>
      <c r="WTJ85" s="41"/>
      <c r="WTK85" s="41"/>
      <c r="WTL85" s="41"/>
      <c r="WTM85" s="41"/>
      <c r="WTN85" s="41"/>
      <c r="WTO85" s="41"/>
      <c r="WTP85" s="41"/>
      <c r="WTQ85" s="41"/>
      <c r="WTR85" s="41"/>
      <c r="WTS85" s="41"/>
      <c r="WTT85" s="41"/>
      <c r="WTU85" s="41"/>
      <c r="WTV85" s="41"/>
      <c r="WTW85" s="41"/>
      <c r="WTX85" s="41"/>
      <c r="WTY85" s="41"/>
      <c r="WTZ85" s="41"/>
      <c r="WUA85" s="41"/>
      <c r="WUB85" s="41"/>
      <c r="WUC85" s="41"/>
      <c r="WUD85" s="41"/>
      <c r="WUE85" s="41"/>
      <c r="WUF85" s="41"/>
      <c r="WUG85" s="41"/>
      <c r="WUH85" s="41"/>
      <c r="WUI85" s="41"/>
      <c r="WUJ85" s="41"/>
      <c r="WUK85" s="41"/>
      <c r="WUL85" s="41"/>
      <c r="WUM85" s="41"/>
      <c r="WUN85" s="41"/>
      <c r="WUO85" s="41"/>
      <c r="WUP85" s="41"/>
      <c r="WUQ85" s="41"/>
      <c r="WUR85" s="41"/>
      <c r="WUS85" s="41"/>
      <c r="WUT85" s="41"/>
      <c r="WUU85" s="41"/>
      <c r="WUV85" s="41"/>
      <c r="WUW85" s="41"/>
      <c r="WUX85" s="41"/>
      <c r="WUY85" s="41"/>
      <c r="WUZ85" s="41"/>
      <c r="WVA85" s="41"/>
      <c r="WVB85" s="41"/>
      <c r="WVC85" s="41"/>
      <c r="WVD85" s="41"/>
      <c r="WVE85" s="41"/>
      <c r="WVF85" s="41"/>
      <c r="WVG85" s="41"/>
      <c r="WVH85" s="41"/>
      <c r="WVI85" s="41"/>
      <c r="WVJ85" s="41"/>
      <c r="WVK85" s="41"/>
      <c r="WVL85" s="41"/>
      <c r="WVM85" s="41"/>
      <c r="WVN85" s="41"/>
      <c r="WVO85" s="41"/>
      <c r="WVP85" s="41"/>
      <c r="WVQ85" s="41"/>
      <c r="WVR85" s="41"/>
      <c r="WVS85" s="41"/>
      <c r="WVT85" s="41"/>
      <c r="WVU85" s="41"/>
      <c r="WVV85" s="41"/>
      <c r="WVW85" s="41"/>
      <c r="WVX85" s="41"/>
      <c r="WVY85" s="41"/>
      <c r="WVZ85" s="41"/>
      <c r="WWA85" s="41"/>
      <c r="WWB85" s="41"/>
      <c r="WWC85" s="41"/>
      <c r="WWD85" s="41"/>
      <c r="WWE85" s="41"/>
      <c r="WWF85" s="41"/>
      <c r="WWG85" s="41"/>
      <c r="WWH85" s="41"/>
      <c r="WWI85" s="41"/>
      <c r="WWJ85" s="41"/>
      <c r="WWK85" s="41"/>
      <c r="WWL85" s="41"/>
      <c r="WWM85" s="41"/>
      <c r="WWN85" s="41"/>
      <c r="WWO85" s="41"/>
      <c r="WWP85" s="41"/>
      <c r="WWQ85" s="41"/>
      <c r="WWR85" s="41"/>
      <c r="WWS85" s="41"/>
      <c r="WWT85" s="41"/>
      <c r="WWU85" s="41"/>
      <c r="WWV85" s="41"/>
      <c r="WWW85" s="41"/>
      <c r="WWX85" s="41"/>
      <c r="WWY85" s="41"/>
      <c r="WWZ85" s="41"/>
      <c r="WXA85" s="41"/>
      <c r="WXB85" s="41"/>
      <c r="WXC85" s="41"/>
      <c r="WXD85" s="41"/>
      <c r="WXE85" s="41"/>
      <c r="WXF85" s="41"/>
      <c r="WXG85" s="41"/>
      <c r="WXH85" s="41"/>
      <c r="WXI85" s="41"/>
      <c r="WXJ85" s="41"/>
      <c r="WXK85" s="41"/>
      <c r="WXL85" s="41"/>
      <c r="WXM85" s="41"/>
      <c r="WXN85" s="41"/>
      <c r="WXO85" s="41"/>
      <c r="WXP85" s="41"/>
      <c r="WXQ85" s="41"/>
      <c r="WXR85" s="41"/>
      <c r="WXS85" s="41"/>
      <c r="WXT85" s="41"/>
      <c r="WXU85" s="41"/>
      <c r="WXV85" s="41"/>
      <c r="WXW85" s="41"/>
      <c r="WXX85" s="41"/>
      <c r="WXY85" s="41"/>
      <c r="WXZ85" s="41"/>
      <c r="WYA85" s="41"/>
      <c r="WYB85" s="41"/>
      <c r="WYC85" s="41"/>
      <c r="WYD85" s="41"/>
      <c r="WYE85" s="41"/>
      <c r="WYF85" s="41"/>
      <c r="WYG85" s="41"/>
      <c r="WYH85" s="41"/>
      <c r="WYI85" s="41"/>
      <c r="WYJ85" s="41"/>
      <c r="WYK85" s="41"/>
      <c r="WYL85" s="41"/>
      <c r="WYM85" s="41"/>
      <c r="WYN85" s="41"/>
      <c r="WYO85" s="41"/>
      <c r="WYP85" s="41"/>
      <c r="WYQ85" s="41"/>
      <c r="WYR85" s="41"/>
      <c r="WYS85" s="41"/>
      <c r="WYT85" s="41"/>
      <c r="WYU85" s="41"/>
      <c r="WYV85" s="41"/>
      <c r="WYW85" s="41"/>
      <c r="WYX85" s="41"/>
      <c r="WYY85" s="41"/>
      <c r="WYZ85" s="41"/>
      <c r="WZA85" s="41"/>
      <c r="WZB85" s="41"/>
      <c r="WZC85" s="41"/>
      <c r="WZD85" s="41"/>
      <c r="WZE85" s="41"/>
      <c r="WZF85" s="41"/>
      <c r="WZG85" s="41"/>
      <c r="WZH85" s="41"/>
      <c r="WZI85" s="41"/>
      <c r="WZJ85" s="41"/>
      <c r="WZK85" s="41"/>
      <c r="WZL85" s="41"/>
      <c r="WZM85" s="41"/>
      <c r="WZN85" s="41"/>
      <c r="WZO85" s="41"/>
      <c r="WZP85" s="41"/>
      <c r="WZQ85" s="41"/>
      <c r="WZR85" s="41"/>
      <c r="WZS85" s="41"/>
      <c r="WZT85" s="41"/>
      <c r="WZU85" s="41"/>
      <c r="WZV85" s="41"/>
      <c r="WZW85" s="41"/>
      <c r="WZX85" s="41"/>
      <c r="WZY85" s="41"/>
      <c r="WZZ85" s="41"/>
      <c r="XAA85" s="41"/>
      <c r="XAB85" s="41"/>
      <c r="XAC85" s="41"/>
      <c r="XAD85" s="41"/>
      <c r="XAE85" s="41"/>
      <c r="XAF85" s="41"/>
      <c r="XAG85" s="41"/>
      <c r="XAH85" s="41"/>
      <c r="XAI85" s="41"/>
      <c r="XAJ85" s="41"/>
      <c r="XAK85" s="41"/>
      <c r="XAL85" s="41"/>
      <c r="XAM85" s="41"/>
      <c r="XAN85" s="41"/>
      <c r="XAO85" s="41"/>
      <c r="XAP85" s="41"/>
      <c r="XAQ85" s="41"/>
      <c r="XAR85" s="41"/>
      <c r="XAS85" s="41"/>
      <c r="XAT85" s="41"/>
      <c r="XAU85" s="41"/>
      <c r="XAV85" s="41"/>
      <c r="XAW85" s="41"/>
      <c r="XAX85" s="41"/>
      <c r="XAY85" s="41"/>
      <c r="XAZ85" s="41"/>
      <c r="XBA85" s="41"/>
      <c r="XBB85" s="41"/>
      <c r="XBC85" s="41"/>
      <c r="XBD85" s="41"/>
      <c r="XBE85" s="41"/>
      <c r="XBF85" s="41"/>
      <c r="XBG85" s="41"/>
      <c r="XBH85" s="41"/>
      <c r="XBI85" s="41"/>
      <c r="XBJ85" s="41"/>
      <c r="XBK85" s="41"/>
      <c r="XBL85" s="41"/>
      <c r="XBM85" s="41"/>
      <c r="XBN85" s="41"/>
      <c r="XBO85" s="41"/>
      <c r="XBP85" s="41"/>
      <c r="XBQ85" s="41"/>
      <c r="XBR85" s="41"/>
      <c r="XBS85" s="41"/>
      <c r="XBT85" s="41"/>
      <c r="XBU85" s="41"/>
      <c r="XBV85" s="41"/>
      <c r="XBW85" s="41"/>
      <c r="XBX85" s="41"/>
      <c r="XBY85" s="41"/>
      <c r="XBZ85" s="41"/>
      <c r="XCA85" s="41"/>
      <c r="XCB85" s="41"/>
      <c r="XCC85" s="41"/>
      <c r="XCD85" s="41"/>
      <c r="XCE85" s="41"/>
      <c r="XCF85" s="41"/>
      <c r="XCG85" s="41"/>
      <c r="XCH85" s="41"/>
      <c r="XCI85" s="41"/>
      <c r="XCJ85" s="41"/>
      <c r="XCK85" s="41"/>
      <c r="XCL85" s="41"/>
      <c r="XCM85" s="41"/>
      <c r="XCN85" s="41"/>
      <c r="XCO85" s="41"/>
      <c r="XCP85" s="41"/>
      <c r="XCQ85" s="41"/>
      <c r="XCR85" s="41"/>
      <c r="XCS85" s="41"/>
      <c r="XCT85" s="41"/>
      <c r="XCU85" s="41"/>
      <c r="XCV85" s="41"/>
      <c r="XCW85" s="41"/>
      <c r="XCX85" s="41"/>
      <c r="XCY85" s="41"/>
      <c r="XCZ85" s="41"/>
      <c r="XDA85" s="41"/>
      <c r="XDB85" s="41"/>
      <c r="XDC85" s="41"/>
      <c r="XDD85" s="41"/>
      <c r="XDE85" s="41"/>
      <c r="XDF85" s="41"/>
      <c r="XDG85" s="41"/>
      <c r="XDH85" s="41"/>
      <c r="XDI85" s="41"/>
      <c r="XDJ85" s="41"/>
      <c r="XDK85" s="41"/>
      <c r="XDL85" s="41"/>
      <c r="XDM85" s="41"/>
      <c r="XDN85" s="41"/>
      <c r="XDO85" s="41"/>
      <c r="XDP85" s="41"/>
      <c r="XDQ85" s="41"/>
      <c r="XDR85" s="41"/>
      <c r="XDS85" s="41"/>
      <c r="XDT85" s="41"/>
      <c r="XDU85" s="41"/>
      <c r="XDV85" s="41"/>
      <c r="XDW85" s="41"/>
      <c r="XDX85" s="41"/>
      <c r="XDY85" s="41"/>
      <c r="XDZ85" s="41"/>
      <c r="XEA85" s="41"/>
      <c r="XEB85" s="41"/>
      <c r="XEC85" s="41"/>
      <c r="XED85" s="41"/>
      <c r="XEE85" s="41"/>
      <c r="XEF85" s="41"/>
      <c r="XEG85" s="41"/>
      <c r="XEH85" s="41"/>
      <c r="XEI85" s="41"/>
      <c r="XEJ85" s="41"/>
      <c r="XEK85" s="41"/>
    </row>
    <row r="86" s="41" customFormat="1" ht="42" customHeight="1" spans="1:8">
      <c r="A86" s="58" t="s">
        <v>190</v>
      </c>
      <c r="B86" s="58" t="s">
        <v>985</v>
      </c>
      <c r="C86" s="70">
        <v>2120804</v>
      </c>
      <c r="D86" s="71" t="s">
        <v>967</v>
      </c>
      <c r="E86" s="72" t="s">
        <v>891</v>
      </c>
      <c r="F86" s="76" t="s">
        <v>986</v>
      </c>
      <c r="G86" s="74">
        <v>60000</v>
      </c>
      <c r="H86" s="75"/>
    </row>
    <row r="87" s="41" customFormat="1" ht="42" customHeight="1" spans="1:8">
      <c r="A87" s="58" t="s">
        <v>190</v>
      </c>
      <c r="B87" s="58" t="s">
        <v>987</v>
      </c>
      <c r="C87" s="70">
        <v>2120804</v>
      </c>
      <c r="D87" s="71" t="s">
        <v>967</v>
      </c>
      <c r="E87" s="72" t="s">
        <v>891</v>
      </c>
      <c r="F87" s="76" t="s">
        <v>988</v>
      </c>
      <c r="G87" s="74">
        <v>200000</v>
      </c>
      <c r="H87" s="75"/>
    </row>
    <row r="88" s="41" customFormat="1" ht="42" customHeight="1" spans="1:8">
      <c r="A88" s="58" t="s">
        <v>190</v>
      </c>
      <c r="B88" s="58" t="s">
        <v>989</v>
      </c>
      <c r="C88" s="70">
        <v>2120804</v>
      </c>
      <c r="D88" s="71" t="s">
        <v>967</v>
      </c>
      <c r="E88" s="72" t="s">
        <v>891</v>
      </c>
      <c r="F88" s="76" t="s">
        <v>990</v>
      </c>
      <c r="G88" s="74">
        <v>50000</v>
      </c>
      <c r="H88" s="75"/>
    </row>
    <row r="89" s="41" customFormat="1" ht="42" customHeight="1" spans="1:8">
      <c r="A89" s="58" t="s">
        <v>190</v>
      </c>
      <c r="B89" s="58" t="s">
        <v>991</v>
      </c>
      <c r="C89" s="70">
        <v>2120804</v>
      </c>
      <c r="D89" s="71" t="s">
        <v>967</v>
      </c>
      <c r="E89" s="72" t="s">
        <v>891</v>
      </c>
      <c r="F89" s="76" t="s">
        <v>992</v>
      </c>
      <c r="G89" s="74">
        <v>200000</v>
      </c>
      <c r="H89" s="75"/>
    </row>
    <row r="90" s="41" customFormat="1" ht="42" customHeight="1" spans="1:8">
      <c r="A90" s="58" t="s">
        <v>190</v>
      </c>
      <c r="B90" s="58" t="s">
        <v>993</v>
      </c>
      <c r="C90" s="70">
        <v>2120804</v>
      </c>
      <c r="D90" s="71" t="s">
        <v>967</v>
      </c>
      <c r="E90" s="72" t="s">
        <v>891</v>
      </c>
      <c r="F90" s="76" t="s">
        <v>994</v>
      </c>
      <c r="G90" s="74">
        <v>30000</v>
      </c>
      <c r="H90" s="75"/>
    </row>
    <row r="91" s="41" customFormat="1" ht="42" customHeight="1" spans="1:8">
      <c r="A91" s="58" t="s">
        <v>190</v>
      </c>
      <c r="B91" s="58" t="s">
        <v>995</v>
      </c>
      <c r="C91" s="70">
        <v>2120804</v>
      </c>
      <c r="D91" s="71" t="s">
        <v>967</v>
      </c>
      <c r="E91" s="72" t="s">
        <v>891</v>
      </c>
      <c r="F91" s="76" t="s">
        <v>996</v>
      </c>
      <c r="G91" s="74">
        <v>50000</v>
      </c>
      <c r="H91" s="75"/>
    </row>
    <row r="92" s="41" customFormat="1" ht="42" customHeight="1" spans="1:8">
      <c r="A92" s="58" t="s">
        <v>190</v>
      </c>
      <c r="B92" s="58" t="s">
        <v>997</v>
      </c>
      <c r="C92" s="70">
        <v>2120804</v>
      </c>
      <c r="D92" s="71" t="s">
        <v>967</v>
      </c>
      <c r="E92" s="72" t="s">
        <v>891</v>
      </c>
      <c r="F92" s="76" t="s">
        <v>998</v>
      </c>
      <c r="G92" s="74">
        <v>50000</v>
      </c>
      <c r="H92" s="75"/>
    </row>
    <row r="93" s="41" customFormat="1" ht="42" customHeight="1" spans="1:8">
      <c r="A93" s="58" t="s">
        <v>190</v>
      </c>
      <c r="B93" s="58" t="s">
        <v>999</v>
      </c>
      <c r="C93" s="70">
        <v>2120804</v>
      </c>
      <c r="D93" s="71" t="s">
        <v>967</v>
      </c>
      <c r="E93" s="72" t="s">
        <v>891</v>
      </c>
      <c r="F93" s="76" t="s">
        <v>1000</v>
      </c>
      <c r="G93" s="74">
        <v>50000</v>
      </c>
      <c r="H93" s="75"/>
    </row>
    <row r="94" s="41" customFormat="1" ht="42" customHeight="1" spans="1:8">
      <c r="A94" s="58" t="s">
        <v>190</v>
      </c>
      <c r="B94" s="58" t="s">
        <v>1001</v>
      </c>
      <c r="C94" s="70">
        <v>2120804</v>
      </c>
      <c r="D94" s="71" t="s">
        <v>967</v>
      </c>
      <c r="E94" s="72" t="s">
        <v>891</v>
      </c>
      <c r="F94" s="76" t="s">
        <v>1002</v>
      </c>
      <c r="G94" s="74">
        <v>40000</v>
      </c>
      <c r="H94" s="75"/>
    </row>
    <row r="95" s="41" customFormat="1" ht="42" customHeight="1" spans="1:8">
      <c r="A95" s="58" t="s">
        <v>190</v>
      </c>
      <c r="B95" s="58" t="s">
        <v>1001</v>
      </c>
      <c r="C95" s="70">
        <v>2120804</v>
      </c>
      <c r="D95" s="71" t="s">
        <v>967</v>
      </c>
      <c r="E95" s="72" t="s">
        <v>891</v>
      </c>
      <c r="F95" s="76" t="s">
        <v>1003</v>
      </c>
      <c r="G95" s="74">
        <v>500000</v>
      </c>
      <c r="H95" s="75"/>
    </row>
    <row r="96" s="41" customFormat="1" ht="42" customHeight="1" spans="1:8">
      <c r="A96" s="58" t="s">
        <v>190</v>
      </c>
      <c r="B96" s="58" t="s">
        <v>1001</v>
      </c>
      <c r="C96" s="70">
        <v>2120804</v>
      </c>
      <c r="D96" s="71" t="s">
        <v>967</v>
      </c>
      <c r="E96" s="72" t="s">
        <v>891</v>
      </c>
      <c r="F96" s="76" t="s">
        <v>1004</v>
      </c>
      <c r="G96" s="74">
        <v>50000</v>
      </c>
      <c r="H96" s="75"/>
    </row>
    <row r="97" s="41" customFormat="1" ht="42" customHeight="1" spans="1:8">
      <c r="A97" s="58" t="s">
        <v>190</v>
      </c>
      <c r="B97" s="58" t="s">
        <v>1005</v>
      </c>
      <c r="C97" s="70">
        <v>2120804</v>
      </c>
      <c r="D97" s="71" t="s">
        <v>967</v>
      </c>
      <c r="E97" s="72" t="s">
        <v>891</v>
      </c>
      <c r="F97" s="76" t="s">
        <v>1006</v>
      </c>
      <c r="G97" s="74">
        <v>50000</v>
      </c>
      <c r="H97" s="75"/>
    </row>
    <row r="98" s="41" customFormat="1" ht="42" customHeight="1" spans="1:8">
      <c r="A98" s="58" t="s">
        <v>190</v>
      </c>
      <c r="B98" s="58" t="s">
        <v>1007</v>
      </c>
      <c r="C98" s="70">
        <v>2120804</v>
      </c>
      <c r="D98" s="71" t="s">
        <v>967</v>
      </c>
      <c r="E98" s="72" t="s">
        <v>891</v>
      </c>
      <c r="F98" s="76" t="s">
        <v>1008</v>
      </c>
      <c r="G98" s="74">
        <v>185000</v>
      </c>
      <c r="H98" s="75"/>
    </row>
    <row r="99" s="41" customFormat="1" ht="42" customHeight="1" spans="1:8">
      <c r="A99" s="58" t="s">
        <v>190</v>
      </c>
      <c r="B99" s="58" t="s">
        <v>1009</v>
      </c>
      <c r="C99" s="70">
        <v>2120804</v>
      </c>
      <c r="D99" s="71" t="s">
        <v>967</v>
      </c>
      <c r="E99" s="72" t="s">
        <v>891</v>
      </c>
      <c r="F99" s="76" t="s">
        <v>1010</v>
      </c>
      <c r="G99" s="74">
        <v>50000</v>
      </c>
      <c r="H99" s="75"/>
    </row>
    <row r="100" s="41" customFormat="1" ht="42" customHeight="1" spans="1:8">
      <c r="A100" s="58" t="s">
        <v>197</v>
      </c>
      <c r="B100" s="82" t="s">
        <v>1011</v>
      </c>
      <c r="C100" s="86">
        <v>2120804</v>
      </c>
      <c r="D100" s="85" t="s">
        <v>967</v>
      </c>
      <c r="E100" s="87" t="s">
        <v>1012</v>
      </c>
      <c r="F100" s="80" t="s">
        <v>1013</v>
      </c>
      <c r="G100" s="81">
        <v>970000</v>
      </c>
      <c r="H100" s="83"/>
    </row>
    <row r="101" s="41" customFormat="1" ht="42" customHeight="1" spans="1:8">
      <c r="A101" s="58" t="s">
        <v>166</v>
      </c>
      <c r="B101" s="58" t="s">
        <v>1014</v>
      </c>
      <c r="C101" s="70">
        <v>2120804</v>
      </c>
      <c r="D101" s="71" t="s">
        <v>967</v>
      </c>
      <c r="E101" s="72" t="s">
        <v>891</v>
      </c>
      <c r="F101" s="76" t="s">
        <v>1015</v>
      </c>
      <c r="G101" s="74">
        <v>1500000</v>
      </c>
      <c r="H101" s="75"/>
    </row>
    <row r="102" s="41" customFormat="1" ht="42" customHeight="1" spans="1:8">
      <c r="A102" s="58" t="s">
        <v>166</v>
      </c>
      <c r="B102" s="58" t="s">
        <v>1016</v>
      </c>
      <c r="C102" s="70">
        <v>2120804</v>
      </c>
      <c r="D102" s="71" t="s">
        <v>967</v>
      </c>
      <c r="E102" s="72" t="s">
        <v>891</v>
      </c>
      <c r="F102" s="76" t="s">
        <v>1017</v>
      </c>
      <c r="G102" s="74">
        <v>200000</v>
      </c>
      <c r="H102" s="75"/>
    </row>
    <row r="103" s="41" customFormat="1" ht="42" customHeight="1" spans="1:8">
      <c r="A103" s="58" t="s">
        <v>166</v>
      </c>
      <c r="B103" s="58" t="s">
        <v>982</v>
      </c>
      <c r="C103" s="70">
        <v>2120804</v>
      </c>
      <c r="D103" s="71" t="s">
        <v>967</v>
      </c>
      <c r="E103" s="72" t="s">
        <v>891</v>
      </c>
      <c r="F103" s="76" t="s">
        <v>1018</v>
      </c>
      <c r="G103" s="74">
        <v>100000</v>
      </c>
      <c r="H103" s="75"/>
    </row>
    <row r="104" s="41" customFormat="1" ht="42" customHeight="1" spans="1:8">
      <c r="A104" s="58" t="s">
        <v>166</v>
      </c>
      <c r="B104" s="58" t="s">
        <v>1019</v>
      </c>
      <c r="C104" s="70">
        <v>2120804</v>
      </c>
      <c r="D104" s="71" t="s">
        <v>967</v>
      </c>
      <c r="E104" s="72" t="s">
        <v>891</v>
      </c>
      <c r="F104" s="76" t="s">
        <v>1020</v>
      </c>
      <c r="G104" s="74">
        <v>200000</v>
      </c>
      <c r="H104" s="75"/>
    </row>
    <row r="105" s="41" customFormat="1" ht="42" customHeight="1" spans="1:8">
      <c r="A105" s="58" t="s">
        <v>166</v>
      </c>
      <c r="B105" s="58" t="s">
        <v>1021</v>
      </c>
      <c r="C105" s="70">
        <v>2120804</v>
      </c>
      <c r="D105" s="71" t="s">
        <v>967</v>
      </c>
      <c r="E105" s="72" t="s">
        <v>891</v>
      </c>
      <c r="F105" s="76" t="s">
        <v>1022</v>
      </c>
      <c r="G105" s="74">
        <v>14619.15</v>
      </c>
      <c r="H105" s="75"/>
    </row>
    <row r="106" s="41" customFormat="1" ht="42" customHeight="1" spans="1:8">
      <c r="A106" s="58" t="s">
        <v>166</v>
      </c>
      <c r="B106" s="58" t="s">
        <v>388</v>
      </c>
      <c r="C106" s="70">
        <v>2120804</v>
      </c>
      <c r="D106" s="71" t="s">
        <v>967</v>
      </c>
      <c r="E106" s="72" t="s">
        <v>891</v>
      </c>
      <c r="F106" s="76" t="s">
        <v>1023</v>
      </c>
      <c r="G106" s="74">
        <v>100000</v>
      </c>
      <c r="H106" s="75"/>
    </row>
    <row r="107" s="41" customFormat="1" ht="42" customHeight="1" spans="1:8">
      <c r="A107" s="58" t="s">
        <v>166</v>
      </c>
      <c r="B107" s="58" t="s">
        <v>516</v>
      </c>
      <c r="C107" s="70">
        <v>2120804</v>
      </c>
      <c r="D107" s="71" t="s">
        <v>967</v>
      </c>
      <c r="E107" s="77" t="s">
        <v>891</v>
      </c>
      <c r="F107" s="76" t="s">
        <v>1024</v>
      </c>
      <c r="G107" s="74">
        <v>60813.36</v>
      </c>
      <c r="H107" s="75"/>
    </row>
    <row r="108" s="41" customFormat="1" ht="42" customHeight="1" spans="1:8">
      <c r="A108" s="58" t="s">
        <v>166</v>
      </c>
      <c r="B108" s="58" t="s">
        <v>1025</v>
      </c>
      <c r="C108" s="70">
        <v>2120804</v>
      </c>
      <c r="D108" s="71" t="s">
        <v>967</v>
      </c>
      <c r="E108" s="72" t="s">
        <v>891</v>
      </c>
      <c r="F108" s="76" t="s">
        <v>1026</v>
      </c>
      <c r="G108" s="74">
        <v>120000</v>
      </c>
      <c r="H108" s="75"/>
    </row>
    <row r="109" s="41" customFormat="1" ht="42" customHeight="1" spans="1:8">
      <c r="A109" s="58" t="s">
        <v>166</v>
      </c>
      <c r="B109" s="58" t="s">
        <v>643</v>
      </c>
      <c r="C109" s="70">
        <v>2120804</v>
      </c>
      <c r="D109" s="71" t="s">
        <v>967</v>
      </c>
      <c r="E109" s="77" t="s">
        <v>891</v>
      </c>
      <c r="F109" s="76" t="s">
        <v>1027</v>
      </c>
      <c r="G109" s="74">
        <v>72450000</v>
      </c>
      <c r="H109" s="75"/>
    </row>
    <row r="110" s="41" customFormat="1" ht="42" customHeight="1" spans="1:8">
      <c r="A110" s="58" t="s">
        <v>216</v>
      </c>
      <c r="B110" s="58" t="s">
        <v>226</v>
      </c>
      <c r="C110" s="70">
        <v>2120804</v>
      </c>
      <c r="D110" s="71" t="s">
        <v>967</v>
      </c>
      <c r="E110" s="77" t="s">
        <v>891</v>
      </c>
      <c r="F110" s="76" t="s">
        <v>1028</v>
      </c>
      <c r="G110" s="74">
        <v>12000000</v>
      </c>
      <c r="H110" s="75"/>
    </row>
    <row r="111" s="41" customFormat="1" ht="42" customHeight="1" spans="1:8">
      <c r="A111" s="58" t="s">
        <v>166</v>
      </c>
      <c r="B111" s="58" t="s">
        <v>516</v>
      </c>
      <c r="C111" s="70">
        <v>2120804</v>
      </c>
      <c r="D111" s="71" t="s">
        <v>967</v>
      </c>
      <c r="E111" s="77" t="s">
        <v>891</v>
      </c>
      <c r="F111" s="76" t="s">
        <v>1029</v>
      </c>
      <c r="G111" s="74">
        <v>7900000</v>
      </c>
      <c r="H111" s="75"/>
    </row>
    <row r="112" s="41" customFormat="1" ht="42" customHeight="1" spans="1:8">
      <c r="A112" s="58" t="s">
        <v>166</v>
      </c>
      <c r="B112" s="58" t="s">
        <v>384</v>
      </c>
      <c r="C112" s="70">
        <v>2120804</v>
      </c>
      <c r="D112" s="71" t="s">
        <v>967</v>
      </c>
      <c r="E112" s="77" t="s">
        <v>891</v>
      </c>
      <c r="F112" s="76" t="s">
        <v>1030</v>
      </c>
      <c r="G112" s="74">
        <v>7500000</v>
      </c>
      <c r="H112" s="75"/>
    </row>
    <row r="113" s="41" customFormat="1" ht="42" customHeight="1" spans="1:8">
      <c r="A113" s="58" t="s">
        <v>166</v>
      </c>
      <c r="B113" s="58" t="s">
        <v>384</v>
      </c>
      <c r="C113" s="70">
        <v>2120804</v>
      </c>
      <c r="D113" s="71" t="s">
        <v>967</v>
      </c>
      <c r="E113" s="77" t="s">
        <v>891</v>
      </c>
      <c r="F113" s="76" t="s">
        <v>1031</v>
      </c>
      <c r="G113" s="74">
        <v>1700000</v>
      </c>
      <c r="H113" s="75"/>
    </row>
    <row r="114" s="41" customFormat="1" ht="42" customHeight="1" spans="1:8">
      <c r="A114" s="58" t="s">
        <v>166</v>
      </c>
      <c r="B114" s="58" t="s">
        <v>1032</v>
      </c>
      <c r="C114" s="70">
        <v>2120804</v>
      </c>
      <c r="D114" s="71" t="s">
        <v>967</v>
      </c>
      <c r="E114" s="77" t="s">
        <v>891</v>
      </c>
      <c r="F114" s="76" t="s">
        <v>1033</v>
      </c>
      <c r="G114" s="74">
        <v>1200000</v>
      </c>
      <c r="H114" s="75" t="s">
        <v>1034</v>
      </c>
    </row>
    <row r="115" s="41" customFormat="1" ht="42" customHeight="1" spans="1:8">
      <c r="A115" s="58" t="s">
        <v>166</v>
      </c>
      <c r="B115" s="58" t="s">
        <v>167</v>
      </c>
      <c r="C115" s="70">
        <v>2120804</v>
      </c>
      <c r="D115" s="71" t="s">
        <v>967</v>
      </c>
      <c r="E115" s="77" t="s">
        <v>891</v>
      </c>
      <c r="F115" s="76" t="s">
        <v>1035</v>
      </c>
      <c r="G115" s="74">
        <v>400000</v>
      </c>
      <c r="H115" s="75"/>
    </row>
    <row r="116" s="41" customFormat="1" ht="42" customHeight="1" spans="1:8">
      <c r="A116" s="58" t="s">
        <v>166</v>
      </c>
      <c r="B116" s="58" t="s">
        <v>167</v>
      </c>
      <c r="C116" s="70">
        <v>2120805</v>
      </c>
      <c r="D116" s="71" t="s">
        <v>1036</v>
      </c>
      <c r="E116" s="72" t="s">
        <v>891</v>
      </c>
      <c r="F116" s="76" t="s">
        <v>1037</v>
      </c>
      <c r="G116" s="74">
        <v>99000</v>
      </c>
      <c r="H116" s="75"/>
    </row>
    <row r="117" s="41" customFormat="1" ht="42" customHeight="1" spans="1:8">
      <c r="A117" s="58" t="s">
        <v>166</v>
      </c>
      <c r="B117" s="58" t="s">
        <v>167</v>
      </c>
      <c r="C117" s="70">
        <v>2120805</v>
      </c>
      <c r="D117" s="71" t="s">
        <v>1036</v>
      </c>
      <c r="E117" s="72" t="s">
        <v>891</v>
      </c>
      <c r="F117" s="76" t="s">
        <v>1038</v>
      </c>
      <c r="G117" s="74">
        <v>225000</v>
      </c>
      <c r="H117" s="75"/>
    </row>
    <row r="118" s="41" customFormat="1" ht="42" customHeight="1" spans="1:8">
      <c r="A118" s="58" t="s">
        <v>166</v>
      </c>
      <c r="B118" s="58" t="s">
        <v>167</v>
      </c>
      <c r="C118" s="70">
        <v>2120805</v>
      </c>
      <c r="D118" s="71" t="s">
        <v>1036</v>
      </c>
      <c r="E118" s="72" t="s">
        <v>891</v>
      </c>
      <c r="F118" s="76" t="s">
        <v>1039</v>
      </c>
      <c r="G118" s="74">
        <v>1575000</v>
      </c>
      <c r="H118" s="75"/>
    </row>
    <row r="119" s="41" customFormat="1" ht="42" customHeight="1" spans="1:8">
      <c r="A119" s="58" t="s">
        <v>166</v>
      </c>
      <c r="B119" s="58" t="s">
        <v>167</v>
      </c>
      <c r="C119" s="70">
        <v>2120805</v>
      </c>
      <c r="D119" s="71" t="s">
        <v>1036</v>
      </c>
      <c r="E119" s="72" t="s">
        <v>891</v>
      </c>
      <c r="F119" s="76" t="s">
        <v>1040</v>
      </c>
      <c r="G119" s="74">
        <v>1089000</v>
      </c>
      <c r="H119" s="75"/>
    </row>
    <row r="120" s="41" customFormat="1" ht="42" customHeight="1" spans="1:8">
      <c r="A120" s="58" t="s">
        <v>166</v>
      </c>
      <c r="B120" s="58" t="s">
        <v>1041</v>
      </c>
      <c r="C120" s="70">
        <v>2120806</v>
      </c>
      <c r="D120" s="71" t="s">
        <v>1042</v>
      </c>
      <c r="E120" s="72" t="s">
        <v>891</v>
      </c>
      <c r="F120" s="76" t="s">
        <v>1043</v>
      </c>
      <c r="G120" s="74">
        <v>700000</v>
      </c>
      <c r="H120" s="75"/>
    </row>
    <row r="121" s="41" customFormat="1" ht="42" customHeight="1" spans="1:8">
      <c r="A121" s="58" t="s">
        <v>166</v>
      </c>
      <c r="B121" s="58" t="s">
        <v>1044</v>
      </c>
      <c r="C121" s="70">
        <v>2120806</v>
      </c>
      <c r="D121" s="71" t="s">
        <v>1042</v>
      </c>
      <c r="E121" s="72" t="s">
        <v>891</v>
      </c>
      <c r="F121" s="76" t="s">
        <v>1045</v>
      </c>
      <c r="G121" s="74">
        <v>200000</v>
      </c>
      <c r="H121" s="75"/>
    </row>
    <row r="122" s="41" customFormat="1" ht="42" customHeight="1" spans="1:8">
      <c r="A122" s="58" t="s">
        <v>166</v>
      </c>
      <c r="B122" s="58" t="s">
        <v>167</v>
      </c>
      <c r="C122" s="70">
        <v>2120806</v>
      </c>
      <c r="D122" s="71" t="s">
        <v>1042</v>
      </c>
      <c r="E122" s="72" t="s">
        <v>891</v>
      </c>
      <c r="F122" s="76" t="s">
        <v>1046</v>
      </c>
      <c r="G122" s="74">
        <v>113634</v>
      </c>
      <c r="H122" s="75"/>
    </row>
    <row r="123" s="41" customFormat="1" ht="42" customHeight="1" spans="1:8">
      <c r="A123" s="58" t="s">
        <v>166</v>
      </c>
      <c r="B123" s="58" t="s">
        <v>167</v>
      </c>
      <c r="C123" s="70">
        <v>2120806</v>
      </c>
      <c r="D123" s="71" t="s">
        <v>1042</v>
      </c>
      <c r="E123" s="72" t="s">
        <v>891</v>
      </c>
      <c r="F123" s="76" t="s">
        <v>1047</v>
      </c>
      <c r="G123" s="74">
        <v>31000</v>
      </c>
      <c r="H123" s="75"/>
    </row>
    <row r="124" s="41" customFormat="1" ht="42" customHeight="1" spans="1:8">
      <c r="A124" s="58" t="s">
        <v>166</v>
      </c>
      <c r="B124" s="58" t="s">
        <v>167</v>
      </c>
      <c r="C124" s="70">
        <v>2120806</v>
      </c>
      <c r="D124" s="71" t="s">
        <v>1042</v>
      </c>
      <c r="E124" s="72" t="s">
        <v>891</v>
      </c>
      <c r="F124" s="76" t="s">
        <v>1048</v>
      </c>
      <c r="G124" s="74">
        <v>132438</v>
      </c>
      <c r="H124" s="75"/>
    </row>
    <row r="125" s="41" customFormat="1" ht="42" customHeight="1" spans="1:8">
      <c r="A125" s="58" t="s">
        <v>166</v>
      </c>
      <c r="B125" s="58" t="s">
        <v>167</v>
      </c>
      <c r="C125" s="70">
        <v>2120806</v>
      </c>
      <c r="D125" s="71" t="s">
        <v>1042</v>
      </c>
      <c r="E125" s="72" t="s">
        <v>891</v>
      </c>
      <c r="F125" s="76" t="s">
        <v>1049</v>
      </c>
      <c r="G125" s="74">
        <v>430000</v>
      </c>
      <c r="H125" s="75"/>
    </row>
    <row r="126" s="41" customFormat="1" ht="42" customHeight="1" spans="1:8">
      <c r="A126" s="58" t="s">
        <v>166</v>
      </c>
      <c r="B126" s="58" t="s">
        <v>167</v>
      </c>
      <c r="C126" s="70">
        <v>2120806</v>
      </c>
      <c r="D126" s="71" t="s">
        <v>1042</v>
      </c>
      <c r="E126" s="72" t="s">
        <v>891</v>
      </c>
      <c r="F126" s="76" t="s">
        <v>1050</v>
      </c>
      <c r="G126" s="74">
        <v>3126</v>
      </c>
      <c r="H126" s="75"/>
    </row>
    <row r="127" s="41" customFormat="1" ht="44" customHeight="1" spans="1:8">
      <c r="A127" s="58" t="s">
        <v>888</v>
      </c>
      <c r="B127" s="58" t="s">
        <v>889</v>
      </c>
      <c r="C127" s="70">
        <v>2120899</v>
      </c>
      <c r="D127" s="71" t="s">
        <v>1051</v>
      </c>
      <c r="E127" s="72" t="s">
        <v>891</v>
      </c>
      <c r="F127" s="76" t="s">
        <v>1052</v>
      </c>
      <c r="G127" s="74">
        <v>217909.91</v>
      </c>
      <c r="H127" s="75"/>
    </row>
    <row r="128" s="41" customFormat="1" ht="44" customHeight="1" spans="1:8">
      <c r="A128" s="82" t="s">
        <v>888</v>
      </c>
      <c r="B128" s="58" t="s">
        <v>889</v>
      </c>
      <c r="C128" s="70">
        <v>2120899</v>
      </c>
      <c r="D128" s="71" t="s">
        <v>1051</v>
      </c>
      <c r="E128" s="72" t="s">
        <v>891</v>
      </c>
      <c r="F128" s="88" t="s">
        <v>1053</v>
      </c>
      <c r="G128" s="89">
        <v>586272.28</v>
      </c>
      <c r="H128" s="75"/>
    </row>
    <row r="129" s="41" customFormat="1" ht="44" customHeight="1" spans="1:8">
      <c r="A129" s="58" t="s">
        <v>888</v>
      </c>
      <c r="B129" s="58" t="s">
        <v>889</v>
      </c>
      <c r="C129" s="70">
        <v>2120899</v>
      </c>
      <c r="D129" s="71" t="s">
        <v>1051</v>
      </c>
      <c r="E129" s="72" t="s">
        <v>891</v>
      </c>
      <c r="F129" s="76" t="s">
        <v>1054</v>
      </c>
      <c r="G129" s="74">
        <v>34316</v>
      </c>
      <c r="H129" s="75"/>
    </row>
    <row r="130" s="41" customFormat="1" ht="44" customHeight="1" spans="1:8">
      <c r="A130" s="82" t="s">
        <v>888</v>
      </c>
      <c r="B130" s="58" t="s">
        <v>889</v>
      </c>
      <c r="C130" s="70">
        <v>2120899</v>
      </c>
      <c r="D130" s="71" t="s">
        <v>1051</v>
      </c>
      <c r="E130" s="72" t="s">
        <v>891</v>
      </c>
      <c r="F130" s="88" t="s">
        <v>1055</v>
      </c>
      <c r="G130" s="89">
        <v>116162</v>
      </c>
      <c r="H130" s="75"/>
    </row>
    <row r="131" s="41" customFormat="1" ht="42" customHeight="1" spans="1:8">
      <c r="A131" s="58" t="s">
        <v>888</v>
      </c>
      <c r="B131" s="82" t="s">
        <v>1011</v>
      </c>
      <c r="C131" s="86">
        <v>2120899</v>
      </c>
      <c r="D131" s="85" t="s">
        <v>1051</v>
      </c>
      <c r="E131" s="87" t="s">
        <v>1012</v>
      </c>
      <c r="F131" s="80" t="s">
        <v>1056</v>
      </c>
      <c r="G131" s="81">
        <v>782400</v>
      </c>
      <c r="H131" s="90"/>
    </row>
    <row r="132" s="41" customFormat="1" ht="42" customHeight="1" spans="1:8">
      <c r="A132" s="58" t="s">
        <v>190</v>
      </c>
      <c r="B132" s="58" t="s">
        <v>1057</v>
      </c>
      <c r="C132" s="70">
        <v>2120899</v>
      </c>
      <c r="D132" s="71" t="s">
        <v>1051</v>
      </c>
      <c r="E132" s="72" t="s">
        <v>891</v>
      </c>
      <c r="F132" s="76" t="s">
        <v>1058</v>
      </c>
      <c r="G132" s="74">
        <v>310000</v>
      </c>
      <c r="H132" s="75"/>
    </row>
    <row r="133" s="41" customFormat="1" ht="44" customHeight="1" spans="1:230">
      <c r="A133" s="58" t="s">
        <v>197</v>
      </c>
      <c r="B133" s="58" t="s">
        <v>893</v>
      </c>
      <c r="C133" s="70">
        <v>2120899</v>
      </c>
      <c r="D133" s="71" t="s">
        <v>1051</v>
      </c>
      <c r="E133" s="72" t="s">
        <v>891</v>
      </c>
      <c r="F133" s="76" t="s">
        <v>1059</v>
      </c>
      <c r="G133" s="74">
        <v>1163867.15</v>
      </c>
      <c r="H133" s="75"/>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c r="CM133" s="114"/>
      <c r="CN133" s="114"/>
      <c r="CO133" s="114"/>
      <c r="CP133" s="114"/>
      <c r="CQ133" s="114"/>
      <c r="CR133" s="114"/>
      <c r="CS133" s="114"/>
      <c r="CT133" s="114"/>
      <c r="CU133" s="114"/>
      <c r="CV133" s="114"/>
      <c r="CW133" s="114"/>
      <c r="CX133" s="114"/>
      <c r="CY133" s="114"/>
      <c r="CZ133" s="114"/>
      <c r="DA133" s="114"/>
      <c r="DB133" s="114"/>
      <c r="DC133" s="114"/>
      <c r="DD133" s="114"/>
      <c r="DE133" s="114"/>
      <c r="DF133" s="114"/>
      <c r="DG133" s="114"/>
      <c r="DH133" s="114"/>
      <c r="DI133" s="114"/>
      <c r="DJ133" s="114"/>
      <c r="DK133" s="114"/>
      <c r="DL133" s="114"/>
      <c r="DM133" s="114"/>
      <c r="DN133" s="114"/>
      <c r="DO133" s="114"/>
      <c r="DP133" s="114"/>
      <c r="DQ133" s="114"/>
      <c r="DR133" s="114"/>
      <c r="DS133" s="114"/>
      <c r="DT133" s="114"/>
      <c r="DU133" s="114"/>
      <c r="DV133" s="114"/>
      <c r="DW133" s="114"/>
      <c r="DX133" s="114"/>
      <c r="DY133" s="114"/>
      <c r="DZ133" s="114"/>
      <c r="EA133" s="114"/>
      <c r="EB133" s="114"/>
      <c r="EC133" s="114"/>
      <c r="ED133" s="114"/>
      <c r="EE133" s="114"/>
      <c r="EF133" s="114"/>
      <c r="EG133" s="114"/>
      <c r="EH133" s="114"/>
      <c r="EI133" s="114"/>
      <c r="EJ133" s="114"/>
      <c r="EK133" s="114"/>
      <c r="EL133" s="114"/>
      <c r="EM133" s="114"/>
      <c r="EN133" s="114"/>
      <c r="EO133" s="114"/>
      <c r="EP133" s="114"/>
      <c r="EQ133" s="114"/>
      <c r="ER133" s="114"/>
      <c r="ES133" s="114"/>
      <c r="ET133" s="114"/>
      <c r="EU133" s="114"/>
      <c r="EV133" s="114"/>
      <c r="EW133" s="114"/>
      <c r="EX133" s="114"/>
      <c r="EY133" s="114"/>
      <c r="EZ133" s="114"/>
      <c r="FA133" s="114"/>
      <c r="FB133" s="114"/>
      <c r="FC133" s="114"/>
      <c r="FD133" s="114"/>
      <c r="FE133" s="114"/>
      <c r="FF133" s="114"/>
      <c r="FG133" s="114"/>
      <c r="FH133" s="114"/>
      <c r="FI133" s="114"/>
      <c r="FJ133" s="114"/>
      <c r="FK133" s="114"/>
      <c r="FL133" s="114"/>
      <c r="FM133" s="114"/>
      <c r="FN133" s="114"/>
      <c r="FO133" s="114"/>
      <c r="FP133" s="114"/>
      <c r="FQ133" s="114"/>
      <c r="FR133" s="114"/>
      <c r="FS133" s="114"/>
      <c r="FT133" s="114"/>
      <c r="FU133" s="114"/>
      <c r="FV133" s="114"/>
      <c r="FW133" s="114"/>
      <c r="FX133" s="114"/>
      <c r="FY133" s="114"/>
      <c r="FZ133" s="114"/>
      <c r="GA133" s="114"/>
      <c r="GB133" s="114"/>
      <c r="GC133" s="114"/>
      <c r="GD133" s="114"/>
      <c r="GE133" s="114"/>
      <c r="GF133" s="114"/>
      <c r="GG133" s="114"/>
      <c r="GH133" s="114"/>
      <c r="GI133" s="114"/>
      <c r="GJ133" s="114"/>
      <c r="GK133" s="114"/>
      <c r="GL133" s="114"/>
      <c r="GM133" s="114"/>
      <c r="GN133" s="114"/>
      <c r="GO133" s="114"/>
      <c r="GP133" s="114"/>
      <c r="GQ133" s="114"/>
      <c r="GR133" s="114"/>
      <c r="GS133" s="114"/>
      <c r="GT133" s="44"/>
      <c r="GU133" s="44"/>
      <c r="GV133" s="115"/>
      <c r="GW133" s="115"/>
      <c r="GX133" s="115"/>
      <c r="GY133" s="115"/>
      <c r="GZ133" s="115"/>
      <c r="HA133" s="115"/>
      <c r="HB133" s="115"/>
      <c r="HC133" s="115"/>
      <c r="HD133" s="115"/>
      <c r="HE133" s="115"/>
      <c r="HF133" s="115"/>
      <c r="HG133" s="115"/>
      <c r="HH133" s="115"/>
      <c r="HI133" s="115"/>
      <c r="HJ133" s="115"/>
      <c r="HK133" s="115"/>
      <c r="HL133" s="115"/>
      <c r="HM133" s="115"/>
      <c r="HN133" s="115"/>
      <c r="HO133" s="115"/>
      <c r="HP133" s="115"/>
      <c r="HQ133" s="115"/>
      <c r="HR133" s="115"/>
      <c r="HS133" s="115"/>
      <c r="HT133" s="44"/>
      <c r="HU133" s="44"/>
      <c r="HV133" s="44"/>
    </row>
    <row r="134" s="41" customFormat="1" ht="44" customHeight="1" spans="1:230">
      <c r="A134" s="58" t="s">
        <v>166</v>
      </c>
      <c r="B134" s="58" t="s">
        <v>1060</v>
      </c>
      <c r="C134" s="70">
        <v>2120899</v>
      </c>
      <c r="D134" s="71" t="s">
        <v>1051</v>
      </c>
      <c r="E134" s="72" t="s">
        <v>891</v>
      </c>
      <c r="F134" s="76" t="s">
        <v>1061</v>
      </c>
      <c r="G134" s="74">
        <v>2000000</v>
      </c>
      <c r="H134" s="78"/>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c r="CZ134" s="114"/>
      <c r="DA134" s="114"/>
      <c r="DB134" s="114"/>
      <c r="DC134" s="114"/>
      <c r="DD134" s="114"/>
      <c r="DE134" s="114"/>
      <c r="DF134" s="114"/>
      <c r="DG134" s="114"/>
      <c r="DH134" s="114"/>
      <c r="DI134" s="114"/>
      <c r="DJ134" s="114"/>
      <c r="DK134" s="114"/>
      <c r="DL134" s="114"/>
      <c r="DM134" s="114"/>
      <c r="DN134" s="114"/>
      <c r="DO134" s="114"/>
      <c r="DP134" s="114"/>
      <c r="DQ134" s="114"/>
      <c r="DR134" s="114"/>
      <c r="DS134" s="114"/>
      <c r="DT134" s="114"/>
      <c r="DU134" s="114"/>
      <c r="DV134" s="114"/>
      <c r="DW134" s="114"/>
      <c r="DX134" s="114"/>
      <c r="DY134" s="114"/>
      <c r="DZ134" s="114"/>
      <c r="EA134" s="114"/>
      <c r="EB134" s="114"/>
      <c r="EC134" s="114"/>
      <c r="ED134" s="114"/>
      <c r="EE134" s="114"/>
      <c r="EF134" s="114"/>
      <c r="EG134" s="114"/>
      <c r="EH134" s="114"/>
      <c r="EI134" s="114"/>
      <c r="EJ134" s="114"/>
      <c r="EK134" s="114"/>
      <c r="EL134" s="114"/>
      <c r="EM134" s="114"/>
      <c r="EN134" s="114"/>
      <c r="EO134" s="114"/>
      <c r="EP134" s="114"/>
      <c r="EQ134" s="114"/>
      <c r="ER134" s="114"/>
      <c r="ES134" s="114"/>
      <c r="ET134" s="114"/>
      <c r="EU134" s="114"/>
      <c r="EV134" s="114"/>
      <c r="EW134" s="114"/>
      <c r="EX134" s="114"/>
      <c r="EY134" s="114"/>
      <c r="EZ134" s="114"/>
      <c r="FA134" s="114"/>
      <c r="FB134" s="114"/>
      <c r="FC134" s="114"/>
      <c r="FD134" s="114"/>
      <c r="FE134" s="114"/>
      <c r="FF134" s="114"/>
      <c r="FG134" s="114"/>
      <c r="FH134" s="114"/>
      <c r="FI134" s="114"/>
      <c r="FJ134" s="114"/>
      <c r="FK134" s="114"/>
      <c r="FL134" s="114"/>
      <c r="FM134" s="114"/>
      <c r="FN134" s="114"/>
      <c r="FO134" s="114"/>
      <c r="FP134" s="114"/>
      <c r="FQ134" s="114"/>
      <c r="FR134" s="114"/>
      <c r="FS134" s="114"/>
      <c r="FT134" s="114"/>
      <c r="FU134" s="114"/>
      <c r="FV134" s="114"/>
      <c r="FW134" s="114"/>
      <c r="FX134" s="114"/>
      <c r="FY134" s="114"/>
      <c r="FZ134" s="114"/>
      <c r="GA134" s="114"/>
      <c r="GB134" s="114"/>
      <c r="GC134" s="114"/>
      <c r="GD134" s="114"/>
      <c r="GE134" s="114"/>
      <c r="GF134" s="114"/>
      <c r="GG134" s="114"/>
      <c r="GH134" s="114"/>
      <c r="GI134" s="114"/>
      <c r="GJ134" s="114"/>
      <c r="GK134" s="114"/>
      <c r="GL134" s="114"/>
      <c r="GM134" s="114"/>
      <c r="GN134" s="114"/>
      <c r="GO134" s="114"/>
      <c r="GP134" s="114"/>
      <c r="GQ134" s="114"/>
      <c r="GR134" s="114"/>
      <c r="GS134" s="114"/>
      <c r="GT134" s="44"/>
      <c r="GU134" s="44"/>
      <c r="GV134" s="115"/>
      <c r="GW134" s="115"/>
      <c r="GX134" s="115"/>
      <c r="GY134" s="115"/>
      <c r="GZ134" s="115"/>
      <c r="HA134" s="115"/>
      <c r="HB134" s="115"/>
      <c r="HC134" s="115"/>
      <c r="HD134" s="115"/>
      <c r="HE134" s="115"/>
      <c r="HF134" s="115"/>
      <c r="HG134" s="115"/>
      <c r="HH134" s="115"/>
      <c r="HI134" s="115"/>
      <c r="HJ134" s="115"/>
      <c r="HK134" s="115"/>
      <c r="HL134" s="115"/>
      <c r="HM134" s="115"/>
      <c r="HN134" s="115"/>
      <c r="HO134" s="115"/>
      <c r="HP134" s="115"/>
      <c r="HQ134" s="115"/>
      <c r="HR134" s="115"/>
      <c r="HS134" s="115"/>
      <c r="HT134" s="44"/>
      <c r="HU134" s="44"/>
      <c r="HV134" s="44"/>
    </row>
    <row r="135" s="41" customFormat="1" ht="47" customHeight="1" spans="1:230">
      <c r="A135" s="58" t="s">
        <v>166</v>
      </c>
      <c r="B135" s="58" t="s">
        <v>584</v>
      </c>
      <c r="C135" s="70">
        <v>2120899</v>
      </c>
      <c r="D135" s="71" t="s">
        <v>1051</v>
      </c>
      <c r="E135" s="72" t="s">
        <v>891</v>
      </c>
      <c r="F135" s="76" t="s">
        <v>1062</v>
      </c>
      <c r="G135" s="74">
        <v>180000</v>
      </c>
      <c r="H135" s="78"/>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A135" s="114"/>
      <c r="DB135" s="114"/>
      <c r="DC135" s="114"/>
      <c r="DD135" s="114"/>
      <c r="DE135" s="114"/>
      <c r="DF135" s="114"/>
      <c r="DG135" s="114"/>
      <c r="DH135" s="114"/>
      <c r="DI135" s="114"/>
      <c r="DJ135" s="114"/>
      <c r="DK135" s="114"/>
      <c r="DL135" s="114"/>
      <c r="DM135" s="114"/>
      <c r="DN135" s="114"/>
      <c r="DO135" s="114"/>
      <c r="DP135" s="114"/>
      <c r="DQ135" s="114"/>
      <c r="DR135" s="114"/>
      <c r="DS135" s="114"/>
      <c r="DT135" s="114"/>
      <c r="DU135" s="114"/>
      <c r="DV135" s="114"/>
      <c r="DW135" s="114"/>
      <c r="DX135" s="114"/>
      <c r="DY135" s="114"/>
      <c r="DZ135" s="114"/>
      <c r="EA135" s="114"/>
      <c r="EB135" s="114"/>
      <c r="EC135" s="114"/>
      <c r="ED135" s="114"/>
      <c r="EE135" s="114"/>
      <c r="EF135" s="114"/>
      <c r="EG135" s="114"/>
      <c r="EH135" s="114"/>
      <c r="EI135" s="114"/>
      <c r="EJ135" s="114"/>
      <c r="EK135" s="114"/>
      <c r="EL135" s="114"/>
      <c r="EM135" s="114"/>
      <c r="EN135" s="114"/>
      <c r="EO135" s="114"/>
      <c r="EP135" s="114"/>
      <c r="EQ135" s="114"/>
      <c r="ER135" s="114"/>
      <c r="ES135" s="114"/>
      <c r="ET135" s="114"/>
      <c r="EU135" s="114"/>
      <c r="EV135" s="114"/>
      <c r="EW135" s="114"/>
      <c r="EX135" s="114"/>
      <c r="EY135" s="114"/>
      <c r="EZ135" s="114"/>
      <c r="FA135" s="114"/>
      <c r="FB135" s="114"/>
      <c r="FC135" s="114"/>
      <c r="FD135" s="114"/>
      <c r="FE135" s="114"/>
      <c r="FF135" s="114"/>
      <c r="FG135" s="114"/>
      <c r="FH135" s="114"/>
      <c r="FI135" s="114"/>
      <c r="FJ135" s="114"/>
      <c r="FK135" s="114"/>
      <c r="FL135" s="114"/>
      <c r="FM135" s="114"/>
      <c r="FN135" s="114"/>
      <c r="FO135" s="114"/>
      <c r="FP135" s="114"/>
      <c r="FQ135" s="114"/>
      <c r="FR135" s="114"/>
      <c r="FS135" s="114"/>
      <c r="FT135" s="114"/>
      <c r="FU135" s="114"/>
      <c r="FV135" s="114"/>
      <c r="FW135" s="114"/>
      <c r="FX135" s="114"/>
      <c r="FY135" s="114"/>
      <c r="FZ135" s="114"/>
      <c r="GA135" s="114"/>
      <c r="GB135" s="114"/>
      <c r="GC135" s="114"/>
      <c r="GD135" s="114"/>
      <c r="GE135" s="114"/>
      <c r="GF135" s="114"/>
      <c r="GG135" s="114"/>
      <c r="GH135" s="114"/>
      <c r="GI135" s="114"/>
      <c r="GJ135" s="114"/>
      <c r="GK135" s="114"/>
      <c r="GL135" s="114"/>
      <c r="GM135" s="114"/>
      <c r="GN135" s="114"/>
      <c r="GO135" s="114"/>
      <c r="GP135" s="114"/>
      <c r="GQ135" s="114"/>
      <c r="GR135" s="114"/>
      <c r="GS135" s="114"/>
      <c r="GT135" s="44"/>
      <c r="GU135" s="44"/>
      <c r="GV135" s="115"/>
      <c r="GW135" s="115"/>
      <c r="GX135" s="115"/>
      <c r="GY135" s="115"/>
      <c r="GZ135" s="115"/>
      <c r="HA135" s="115"/>
      <c r="HB135" s="115"/>
      <c r="HC135" s="115"/>
      <c r="HD135" s="115"/>
      <c r="HE135" s="115"/>
      <c r="HF135" s="115"/>
      <c r="HG135" s="115"/>
      <c r="HH135" s="115"/>
      <c r="HI135" s="115"/>
      <c r="HJ135" s="115"/>
      <c r="HK135" s="115"/>
      <c r="HL135" s="115"/>
      <c r="HM135" s="115"/>
      <c r="HN135" s="115"/>
      <c r="HO135" s="115"/>
      <c r="HP135" s="115"/>
      <c r="HQ135" s="115"/>
      <c r="HR135" s="115"/>
      <c r="HS135" s="115"/>
      <c r="HT135" s="44"/>
      <c r="HU135" s="44"/>
      <c r="HV135" s="44"/>
    </row>
    <row r="136" s="41" customFormat="1" ht="44" customHeight="1" spans="1:230">
      <c r="A136" s="58" t="s">
        <v>166</v>
      </c>
      <c r="B136" s="58" t="s">
        <v>429</v>
      </c>
      <c r="C136" s="70">
        <v>2120899</v>
      </c>
      <c r="D136" s="71" t="s">
        <v>1051</v>
      </c>
      <c r="E136" s="72" t="s">
        <v>891</v>
      </c>
      <c r="F136" s="76" t="s">
        <v>1063</v>
      </c>
      <c r="G136" s="74">
        <v>120000</v>
      </c>
      <c r="H136" s="75"/>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c r="CZ136" s="114"/>
      <c r="DA136" s="114"/>
      <c r="DB136" s="114"/>
      <c r="DC136" s="114"/>
      <c r="DD136" s="114"/>
      <c r="DE136" s="114"/>
      <c r="DF136" s="114"/>
      <c r="DG136" s="114"/>
      <c r="DH136" s="114"/>
      <c r="DI136" s="114"/>
      <c r="DJ136" s="114"/>
      <c r="DK136" s="114"/>
      <c r="DL136" s="114"/>
      <c r="DM136" s="114"/>
      <c r="DN136" s="114"/>
      <c r="DO136" s="114"/>
      <c r="DP136" s="114"/>
      <c r="DQ136" s="114"/>
      <c r="DR136" s="114"/>
      <c r="DS136" s="114"/>
      <c r="DT136" s="114"/>
      <c r="DU136" s="114"/>
      <c r="DV136" s="114"/>
      <c r="DW136" s="114"/>
      <c r="DX136" s="114"/>
      <c r="DY136" s="114"/>
      <c r="DZ136" s="114"/>
      <c r="EA136" s="114"/>
      <c r="EB136" s="114"/>
      <c r="EC136" s="114"/>
      <c r="ED136" s="114"/>
      <c r="EE136" s="114"/>
      <c r="EF136" s="114"/>
      <c r="EG136" s="114"/>
      <c r="EH136" s="114"/>
      <c r="EI136" s="114"/>
      <c r="EJ136" s="114"/>
      <c r="EK136" s="114"/>
      <c r="EL136" s="114"/>
      <c r="EM136" s="114"/>
      <c r="EN136" s="114"/>
      <c r="EO136" s="114"/>
      <c r="EP136" s="114"/>
      <c r="EQ136" s="114"/>
      <c r="ER136" s="114"/>
      <c r="ES136" s="114"/>
      <c r="ET136" s="114"/>
      <c r="EU136" s="114"/>
      <c r="EV136" s="114"/>
      <c r="EW136" s="114"/>
      <c r="EX136" s="114"/>
      <c r="EY136" s="114"/>
      <c r="EZ136" s="114"/>
      <c r="FA136" s="114"/>
      <c r="FB136" s="114"/>
      <c r="FC136" s="114"/>
      <c r="FD136" s="114"/>
      <c r="FE136" s="114"/>
      <c r="FF136" s="114"/>
      <c r="FG136" s="114"/>
      <c r="FH136" s="114"/>
      <c r="FI136" s="114"/>
      <c r="FJ136" s="114"/>
      <c r="FK136" s="114"/>
      <c r="FL136" s="114"/>
      <c r="FM136" s="114"/>
      <c r="FN136" s="114"/>
      <c r="FO136" s="114"/>
      <c r="FP136" s="114"/>
      <c r="FQ136" s="114"/>
      <c r="FR136" s="114"/>
      <c r="FS136" s="114"/>
      <c r="FT136" s="114"/>
      <c r="FU136" s="114"/>
      <c r="FV136" s="114"/>
      <c r="FW136" s="114"/>
      <c r="FX136" s="114"/>
      <c r="FY136" s="114"/>
      <c r="FZ136" s="114"/>
      <c r="GA136" s="114"/>
      <c r="GB136" s="114"/>
      <c r="GC136" s="114"/>
      <c r="GD136" s="114"/>
      <c r="GE136" s="114"/>
      <c r="GF136" s="114"/>
      <c r="GG136" s="114"/>
      <c r="GH136" s="114"/>
      <c r="GI136" s="114"/>
      <c r="GJ136" s="114"/>
      <c r="GK136" s="114"/>
      <c r="GL136" s="114"/>
      <c r="GM136" s="114"/>
      <c r="GN136" s="114"/>
      <c r="GO136" s="114"/>
      <c r="GP136" s="114"/>
      <c r="GQ136" s="114"/>
      <c r="GR136" s="114"/>
      <c r="GS136" s="114"/>
      <c r="GT136" s="44"/>
      <c r="GU136" s="44"/>
      <c r="GV136" s="115"/>
      <c r="GW136" s="115"/>
      <c r="GX136" s="115"/>
      <c r="GY136" s="115"/>
      <c r="GZ136" s="115"/>
      <c r="HA136" s="115"/>
      <c r="HB136" s="115"/>
      <c r="HC136" s="115"/>
      <c r="HD136" s="115"/>
      <c r="HE136" s="115"/>
      <c r="HF136" s="115"/>
      <c r="HG136" s="115"/>
      <c r="HH136" s="115"/>
      <c r="HI136" s="115"/>
      <c r="HJ136" s="115"/>
      <c r="HK136" s="115"/>
      <c r="HL136" s="115"/>
      <c r="HM136" s="115"/>
      <c r="HN136" s="115"/>
      <c r="HO136" s="115"/>
      <c r="HP136" s="115"/>
      <c r="HQ136" s="115"/>
      <c r="HR136" s="115"/>
      <c r="HS136" s="115"/>
      <c r="HT136" s="44"/>
      <c r="HU136" s="44"/>
      <c r="HV136" s="44"/>
    </row>
    <row r="137" s="41" customFormat="1" ht="44" customHeight="1" spans="1:230">
      <c r="A137" s="58" t="s">
        <v>166</v>
      </c>
      <c r="B137" s="58" t="s">
        <v>429</v>
      </c>
      <c r="C137" s="70">
        <v>2120899</v>
      </c>
      <c r="D137" s="71" t="s">
        <v>1051</v>
      </c>
      <c r="E137" s="72" t="s">
        <v>891</v>
      </c>
      <c r="F137" s="76" t="s">
        <v>1064</v>
      </c>
      <c r="G137" s="74">
        <v>50000</v>
      </c>
      <c r="H137" s="75"/>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c r="DL137" s="114"/>
      <c r="DM137" s="114"/>
      <c r="DN137" s="114"/>
      <c r="DO137" s="114"/>
      <c r="DP137" s="114"/>
      <c r="DQ137" s="114"/>
      <c r="DR137" s="114"/>
      <c r="DS137" s="114"/>
      <c r="DT137" s="114"/>
      <c r="DU137" s="114"/>
      <c r="DV137" s="114"/>
      <c r="DW137" s="114"/>
      <c r="DX137" s="114"/>
      <c r="DY137" s="114"/>
      <c r="DZ137" s="114"/>
      <c r="EA137" s="114"/>
      <c r="EB137" s="114"/>
      <c r="EC137" s="114"/>
      <c r="ED137" s="114"/>
      <c r="EE137" s="114"/>
      <c r="EF137" s="114"/>
      <c r="EG137" s="114"/>
      <c r="EH137" s="114"/>
      <c r="EI137" s="114"/>
      <c r="EJ137" s="114"/>
      <c r="EK137" s="114"/>
      <c r="EL137" s="114"/>
      <c r="EM137" s="114"/>
      <c r="EN137" s="114"/>
      <c r="EO137" s="114"/>
      <c r="EP137" s="114"/>
      <c r="EQ137" s="114"/>
      <c r="ER137" s="114"/>
      <c r="ES137" s="114"/>
      <c r="ET137" s="114"/>
      <c r="EU137" s="114"/>
      <c r="EV137" s="114"/>
      <c r="EW137" s="114"/>
      <c r="EX137" s="114"/>
      <c r="EY137" s="114"/>
      <c r="EZ137" s="114"/>
      <c r="FA137" s="114"/>
      <c r="FB137" s="114"/>
      <c r="FC137" s="114"/>
      <c r="FD137" s="114"/>
      <c r="FE137" s="114"/>
      <c r="FF137" s="114"/>
      <c r="FG137" s="114"/>
      <c r="FH137" s="114"/>
      <c r="FI137" s="114"/>
      <c r="FJ137" s="114"/>
      <c r="FK137" s="114"/>
      <c r="FL137" s="114"/>
      <c r="FM137" s="114"/>
      <c r="FN137" s="114"/>
      <c r="FO137" s="114"/>
      <c r="FP137" s="114"/>
      <c r="FQ137" s="114"/>
      <c r="FR137" s="114"/>
      <c r="FS137" s="114"/>
      <c r="FT137" s="114"/>
      <c r="FU137" s="114"/>
      <c r="FV137" s="114"/>
      <c r="FW137" s="114"/>
      <c r="FX137" s="114"/>
      <c r="FY137" s="114"/>
      <c r="FZ137" s="114"/>
      <c r="GA137" s="114"/>
      <c r="GB137" s="114"/>
      <c r="GC137" s="114"/>
      <c r="GD137" s="114"/>
      <c r="GE137" s="114"/>
      <c r="GF137" s="114"/>
      <c r="GG137" s="114"/>
      <c r="GH137" s="114"/>
      <c r="GI137" s="114"/>
      <c r="GJ137" s="114"/>
      <c r="GK137" s="114"/>
      <c r="GL137" s="114"/>
      <c r="GM137" s="114"/>
      <c r="GN137" s="114"/>
      <c r="GO137" s="114"/>
      <c r="GP137" s="114"/>
      <c r="GQ137" s="114"/>
      <c r="GR137" s="114"/>
      <c r="GS137" s="114"/>
      <c r="GT137" s="44"/>
      <c r="GU137" s="44"/>
      <c r="GV137" s="115"/>
      <c r="GW137" s="115"/>
      <c r="GX137" s="115"/>
      <c r="GY137" s="115"/>
      <c r="GZ137" s="115"/>
      <c r="HA137" s="115"/>
      <c r="HB137" s="115"/>
      <c r="HC137" s="115"/>
      <c r="HD137" s="115"/>
      <c r="HE137" s="115"/>
      <c r="HF137" s="115"/>
      <c r="HG137" s="115"/>
      <c r="HH137" s="115"/>
      <c r="HI137" s="115"/>
      <c r="HJ137" s="115"/>
      <c r="HK137" s="115"/>
      <c r="HL137" s="115"/>
      <c r="HM137" s="115"/>
      <c r="HN137" s="115"/>
      <c r="HO137" s="115"/>
      <c r="HP137" s="115"/>
      <c r="HQ137" s="115"/>
      <c r="HR137" s="115"/>
      <c r="HS137" s="115"/>
      <c r="HT137" s="44"/>
      <c r="HU137" s="44"/>
      <c r="HV137" s="44"/>
    </row>
    <row r="138" s="41" customFormat="1" ht="44" customHeight="1" spans="1:230">
      <c r="A138" s="58" t="s">
        <v>166</v>
      </c>
      <c r="B138" s="58" t="s">
        <v>493</v>
      </c>
      <c r="C138" s="70">
        <v>2120899</v>
      </c>
      <c r="D138" s="71" t="s">
        <v>1051</v>
      </c>
      <c r="E138" s="72" t="s">
        <v>891</v>
      </c>
      <c r="F138" s="76" t="s">
        <v>1065</v>
      </c>
      <c r="G138" s="74">
        <v>311410</v>
      </c>
      <c r="H138" s="75"/>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114"/>
      <c r="CH138" s="114"/>
      <c r="CI138" s="114"/>
      <c r="CJ138" s="114"/>
      <c r="CK138" s="114"/>
      <c r="CL138" s="114"/>
      <c r="CM138" s="114"/>
      <c r="CN138" s="114"/>
      <c r="CO138" s="114"/>
      <c r="CP138" s="114"/>
      <c r="CQ138" s="114"/>
      <c r="CR138" s="114"/>
      <c r="CS138" s="114"/>
      <c r="CT138" s="114"/>
      <c r="CU138" s="114"/>
      <c r="CV138" s="114"/>
      <c r="CW138" s="114"/>
      <c r="CX138" s="114"/>
      <c r="CY138" s="114"/>
      <c r="CZ138" s="114"/>
      <c r="DA138" s="114"/>
      <c r="DB138" s="114"/>
      <c r="DC138" s="114"/>
      <c r="DD138" s="114"/>
      <c r="DE138" s="114"/>
      <c r="DF138" s="114"/>
      <c r="DG138" s="114"/>
      <c r="DH138" s="114"/>
      <c r="DI138" s="114"/>
      <c r="DJ138" s="114"/>
      <c r="DK138" s="114"/>
      <c r="DL138" s="114"/>
      <c r="DM138" s="114"/>
      <c r="DN138" s="114"/>
      <c r="DO138" s="114"/>
      <c r="DP138" s="114"/>
      <c r="DQ138" s="114"/>
      <c r="DR138" s="114"/>
      <c r="DS138" s="114"/>
      <c r="DT138" s="114"/>
      <c r="DU138" s="114"/>
      <c r="DV138" s="114"/>
      <c r="DW138" s="114"/>
      <c r="DX138" s="114"/>
      <c r="DY138" s="114"/>
      <c r="DZ138" s="114"/>
      <c r="EA138" s="114"/>
      <c r="EB138" s="114"/>
      <c r="EC138" s="114"/>
      <c r="ED138" s="114"/>
      <c r="EE138" s="114"/>
      <c r="EF138" s="114"/>
      <c r="EG138" s="114"/>
      <c r="EH138" s="114"/>
      <c r="EI138" s="114"/>
      <c r="EJ138" s="114"/>
      <c r="EK138" s="114"/>
      <c r="EL138" s="114"/>
      <c r="EM138" s="114"/>
      <c r="EN138" s="114"/>
      <c r="EO138" s="114"/>
      <c r="EP138" s="114"/>
      <c r="EQ138" s="114"/>
      <c r="ER138" s="114"/>
      <c r="ES138" s="114"/>
      <c r="ET138" s="114"/>
      <c r="EU138" s="114"/>
      <c r="EV138" s="114"/>
      <c r="EW138" s="114"/>
      <c r="EX138" s="114"/>
      <c r="EY138" s="114"/>
      <c r="EZ138" s="114"/>
      <c r="FA138" s="114"/>
      <c r="FB138" s="114"/>
      <c r="FC138" s="114"/>
      <c r="FD138" s="114"/>
      <c r="FE138" s="114"/>
      <c r="FF138" s="114"/>
      <c r="FG138" s="114"/>
      <c r="FH138" s="114"/>
      <c r="FI138" s="114"/>
      <c r="FJ138" s="114"/>
      <c r="FK138" s="114"/>
      <c r="FL138" s="114"/>
      <c r="FM138" s="114"/>
      <c r="FN138" s="114"/>
      <c r="FO138" s="114"/>
      <c r="FP138" s="114"/>
      <c r="FQ138" s="114"/>
      <c r="FR138" s="114"/>
      <c r="FS138" s="114"/>
      <c r="FT138" s="114"/>
      <c r="FU138" s="114"/>
      <c r="FV138" s="114"/>
      <c r="FW138" s="114"/>
      <c r="FX138" s="114"/>
      <c r="FY138" s="114"/>
      <c r="FZ138" s="114"/>
      <c r="GA138" s="114"/>
      <c r="GB138" s="114"/>
      <c r="GC138" s="114"/>
      <c r="GD138" s="114"/>
      <c r="GE138" s="114"/>
      <c r="GF138" s="114"/>
      <c r="GG138" s="114"/>
      <c r="GH138" s="114"/>
      <c r="GI138" s="114"/>
      <c r="GJ138" s="114"/>
      <c r="GK138" s="114"/>
      <c r="GL138" s="114"/>
      <c r="GM138" s="114"/>
      <c r="GN138" s="114"/>
      <c r="GO138" s="114"/>
      <c r="GP138" s="114"/>
      <c r="GQ138" s="114"/>
      <c r="GR138" s="114"/>
      <c r="GS138" s="114"/>
      <c r="GT138" s="44"/>
      <c r="GU138" s="44"/>
      <c r="GV138" s="115"/>
      <c r="GW138" s="115"/>
      <c r="GX138" s="115"/>
      <c r="GY138" s="115"/>
      <c r="GZ138" s="115"/>
      <c r="HA138" s="115"/>
      <c r="HB138" s="115"/>
      <c r="HC138" s="115"/>
      <c r="HD138" s="115"/>
      <c r="HE138" s="115"/>
      <c r="HF138" s="115"/>
      <c r="HG138" s="115"/>
      <c r="HH138" s="115"/>
      <c r="HI138" s="115"/>
      <c r="HJ138" s="115"/>
      <c r="HK138" s="115"/>
      <c r="HL138" s="115"/>
      <c r="HM138" s="115"/>
      <c r="HN138" s="115"/>
      <c r="HO138" s="115"/>
      <c r="HP138" s="115"/>
      <c r="HQ138" s="115"/>
      <c r="HR138" s="115"/>
      <c r="HS138" s="115"/>
      <c r="HT138" s="44"/>
      <c r="HU138" s="44"/>
      <c r="HV138" s="44"/>
    </row>
    <row r="139" s="41" customFormat="1" ht="44" customHeight="1" spans="1:16363">
      <c r="A139" s="58" t="s">
        <v>166</v>
      </c>
      <c r="B139" s="58" t="s">
        <v>167</v>
      </c>
      <c r="C139" s="70">
        <v>2120899</v>
      </c>
      <c r="D139" s="71" t="s">
        <v>1051</v>
      </c>
      <c r="E139" s="72" t="s">
        <v>891</v>
      </c>
      <c r="F139" s="76" t="s">
        <v>1066</v>
      </c>
      <c r="G139" s="74">
        <v>115000</v>
      </c>
      <c r="H139" s="75"/>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c r="CG139" s="114"/>
      <c r="CH139" s="114"/>
      <c r="CI139" s="114"/>
      <c r="CJ139" s="114"/>
      <c r="CK139" s="114"/>
      <c r="CL139" s="114"/>
      <c r="CM139" s="114"/>
      <c r="CN139" s="114"/>
      <c r="CO139" s="114"/>
      <c r="CP139" s="114"/>
      <c r="CQ139" s="114"/>
      <c r="CR139" s="114"/>
      <c r="CS139" s="114"/>
      <c r="CT139" s="114"/>
      <c r="CU139" s="114"/>
      <c r="CV139" s="114"/>
      <c r="CW139" s="114"/>
      <c r="CX139" s="114"/>
      <c r="CY139" s="114"/>
      <c r="CZ139" s="114"/>
      <c r="DA139" s="114"/>
      <c r="DB139" s="114"/>
      <c r="DC139" s="114"/>
      <c r="DD139" s="114"/>
      <c r="DE139" s="114"/>
      <c r="DF139" s="114"/>
      <c r="DG139" s="114"/>
      <c r="DH139" s="114"/>
      <c r="DI139" s="114"/>
      <c r="DJ139" s="114"/>
      <c r="DK139" s="114"/>
      <c r="DL139" s="114"/>
      <c r="DM139" s="114"/>
      <c r="DN139" s="114"/>
      <c r="DO139" s="114"/>
      <c r="DP139" s="114"/>
      <c r="DQ139" s="114"/>
      <c r="DR139" s="114"/>
      <c r="DS139" s="114"/>
      <c r="DT139" s="114"/>
      <c r="DU139" s="114"/>
      <c r="DV139" s="114"/>
      <c r="DW139" s="114"/>
      <c r="DX139" s="114"/>
      <c r="DY139" s="114"/>
      <c r="DZ139" s="114"/>
      <c r="EA139" s="114"/>
      <c r="EB139" s="114"/>
      <c r="EC139" s="114"/>
      <c r="ED139" s="114"/>
      <c r="EE139" s="114"/>
      <c r="EF139" s="114"/>
      <c r="EG139" s="114"/>
      <c r="EH139" s="114"/>
      <c r="EI139" s="114"/>
      <c r="EJ139" s="114"/>
      <c r="EK139" s="114"/>
      <c r="EL139" s="114"/>
      <c r="EM139" s="114"/>
      <c r="EN139" s="114"/>
      <c r="EO139" s="114"/>
      <c r="EP139" s="114"/>
      <c r="EQ139" s="114"/>
      <c r="ER139" s="114"/>
      <c r="ES139" s="114"/>
      <c r="ET139" s="114"/>
      <c r="EU139" s="114"/>
      <c r="EV139" s="114"/>
      <c r="EW139" s="114"/>
      <c r="EX139" s="114"/>
      <c r="EY139" s="114"/>
      <c r="EZ139" s="114"/>
      <c r="FA139" s="114"/>
      <c r="FB139" s="114"/>
      <c r="FC139" s="114"/>
      <c r="FD139" s="114"/>
      <c r="FE139" s="114"/>
      <c r="FF139" s="114"/>
      <c r="FG139" s="114"/>
      <c r="FH139" s="114"/>
      <c r="FI139" s="114"/>
      <c r="FJ139" s="114"/>
      <c r="FK139" s="114"/>
      <c r="FL139" s="114"/>
      <c r="FM139" s="114"/>
      <c r="FN139" s="114"/>
      <c r="FO139" s="114"/>
      <c r="FP139" s="114"/>
      <c r="FQ139" s="114"/>
      <c r="FR139" s="114"/>
      <c r="FS139" s="114"/>
      <c r="FT139" s="114"/>
      <c r="FU139" s="114"/>
      <c r="FV139" s="114"/>
      <c r="FW139" s="114"/>
      <c r="FX139" s="114"/>
      <c r="FY139" s="114"/>
      <c r="FZ139" s="114"/>
      <c r="GA139" s="114"/>
      <c r="GB139" s="114"/>
      <c r="GC139" s="114"/>
      <c r="GD139" s="114"/>
      <c r="GE139" s="114"/>
      <c r="GF139" s="114"/>
      <c r="GG139" s="114"/>
      <c r="GH139" s="114"/>
      <c r="GI139" s="114"/>
      <c r="GJ139" s="114"/>
      <c r="GK139" s="114"/>
      <c r="GL139" s="114"/>
      <c r="GM139" s="114"/>
      <c r="GN139" s="114"/>
      <c r="GO139" s="114"/>
      <c r="GP139" s="114"/>
      <c r="GQ139" s="114"/>
      <c r="GR139" s="114"/>
      <c r="GS139" s="114"/>
      <c r="GT139" s="44"/>
      <c r="GU139" s="44"/>
      <c r="GV139" s="115"/>
      <c r="GW139" s="115"/>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44"/>
      <c r="HU139" s="44"/>
      <c r="HV139" s="44"/>
      <c r="XEI139" s="41">
        <f>SUM(A139:XEH139)</f>
        <v>2235899</v>
      </c>
    </row>
    <row r="140" s="41" customFormat="1" ht="44" customHeight="1" spans="1:8">
      <c r="A140" s="58" t="s">
        <v>166</v>
      </c>
      <c r="B140" s="58" t="s">
        <v>167</v>
      </c>
      <c r="C140" s="70">
        <v>2120899</v>
      </c>
      <c r="D140" s="71" t="s">
        <v>1051</v>
      </c>
      <c r="E140" s="72" t="s">
        <v>891</v>
      </c>
      <c r="F140" s="76" t="s">
        <v>1067</v>
      </c>
      <c r="G140" s="74">
        <v>195000</v>
      </c>
      <c r="H140" s="75"/>
    </row>
    <row r="141" s="41" customFormat="1" ht="44" customHeight="1" spans="1:8">
      <c r="A141" s="58" t="s">
        <v>166</v>
      </c>
      <c r="B141" s="58" t="s">
        <v>167</v>
      </c>
      <c r="C141" s="70">
        <v>2120899</v>
      </c>
      <c r="D141" s="71" t="s">
        <v>1051</v>
      </c>
      <c r="E141" s="72" t="s">
        <v>891</v>
      </c>
      <c r="F141" s="76" t="s">
        <v>1068</v>
      </c>
      <c r="G141" s="74">
        <v>98000</v>
      </c>
      <c r="H141" s="75"/>
    </row>
    <row r="142" s="41" customFormat="1" ht="44" customHeight="1" spans="1:8">
      <c r="A142" s="58" t="s">
        <v>166</v>
      </c>
      <c r="B142" s="58" t="s">
        <v>167</v>
      </c>
      <c r="C142" s="70">
        <v>2120899</v>
      </c>
      <c r="D142" s="71" t="s">
        <v>1051</v>
      </c>
      <c r="E142" s="72" t="s">
        <v>891</v>
      </c>
      <c r="F142" s="76" t="s">
        <v>1069</v>
      </c>
      <c r="G142" s="74">
        <v>38000</v>
      </c>
      <c r="H142" s="75"/>
    </row>
    <row r="143" s="41" customFormat="1" ht="44" customHeight="1" spans="1:8">
      <c r="A143" s="58" t="s">
        <v>166</v>
      </c>
      <c r="B143" s="58" t="s">
        <v>167</v>
      </c>
      <c r="C143" s="70">
        <v>2120899</v>
      </c>
      <c r="D143" s="71" t="s">
        <v>1051</v>
      </c>
      <c r="E143" s="72" t="s">
        <v>891</v>
      </c>
      <c r="F143" s="76" t="s">
        <v>1070</v>
      </c>
      <c r="G143" s="74">
        <v>135210.6</v>
      </c>
      <c r="H143" s="75"/>
    </row>
    <row r="144" s="41" customFormat="1" ht="44" customHeight="1" spans="1:8">
      <c r="A144" s="58" t="s">
        <v>166</v>
      </c>
      <c r="B144" s="58" t="s">
        <v>167</v>
      </c>
      <c r="C144" s="70">
        <v>2120899</v>
      </c>
      <c r="D144" s="71" t="s">
        <v>1051</v>
      </c>
      <c r="E144" s="72" t="s">
        <v>891</v>
      </c>
      <c r="F144" s="76" t="s">
        <v>1071</v>
      </c>
      <c r="G144" s="74">
        <v>472200</v>
      </c>
      <c r="H144" s="75"/>
    </row>
    <row r="145" s="41" customFormat="1" ht="44" customHeight="1" spans="1:8">
      <c r="A145" s="58" t="s">
        <v>166</v>
      </c>
      <c r="B145" s="58" t="s">
        <v>167</v>
      </c>
      <c r="C145" s="70">
        <v>2120899</v>
      </c>
      <c r="D145" s="71" t="s">
        <v>1051</v>
      </c>
      <c r="E145" s="72" t="s">
        <v>891</v>
      </c>
      <c r="F145" s="76" t="s">
        <v>1072</v>
      </c>
      <c r="G145" s="74">
        <v>28000</v>
      </c>
      <c r="H145" s="75"/>
    </row>
    <row r="146" s="41" customFormat="1" ht="44" customHeight="1" spans="1:8">
      <c r="A146" s="58" t="s">
        <v>166</v>
      </c>
      <c r="B146" s="58" t="s">
        <v>167</v>
      </c>
      <c r="C146" s="70">
        <v>2120899</v>
      </c>
      <c r="D146" s="71" t="s">
        <v>1051</v>
      </c>
      <c r="E146" s="72" t="s">
        <v>891</v>
      </c>
      <c r="F146" s="76" t="s">
        <v>1073</v>
      </c>
      <c r="G146" s="74">
        <v>132142.5</v>
      </c>
      <c r="H146" s="75"/>
    </row>
    <row r="147" s="41" customFormat="1" ht="44" customHeight="1" spans="1:8">
      <c r="A147" s="58" t="s">
        <v>166</v>
      </c>
      <c r="B147" s="58" t="s">
        <v>167</v>
      </c>
      <c r="C147" s="70">
        <v>2120899</v>
      </c>
      <c r="D147" s="71" t="s">
        <v>1051</v>
      </c>
      <c r="E147" s="72" t="s">
        <v>891</v>
      </c>
      <c r="F147" s="76" t="s">
        <v>1074</v>
      </c>
      <c r="G147" s="74">
        <v>474840</v>
      </c>
      <c r="H147" s="75"/>
    </row>
    <row r="148" s="41" customFormat="1" ht="44" customHeight="1" spans="1:8">
      <c r="A148" s="58" t="s">
        <v>166</v>
      </c>
      <c r="B148" s="58" t="s">
        <v>167</v>
      </c>
      <c r="C148" s="70">
        <v>2120899</v>
      </c>
      <c r="D148" s="71" t="s">
        <v>1051</v>
      </c>
      <c r="E148" s="72" t="s">
        <v>891</v>
      </c>
      <c r="F148" s="76" t="s">
        <v>1075</v>
      </c>
      <c r="G148" s="74">
        <v>984097.5</v>
      </c>
      <c r="H148" s="75"/>
    </row>
    <row r="149" s="41" customFormat="1" ht="44" customHeight="1" spans="1:8">
      <c r="A149" s="58" t="s">
        <v>166</v>
      </c>
      <c r="B149" s="58" t="s">
        <v>167</v>
      </c>
      <c r="C149" s="70">
        <v>2120899</v>
      </c>
      <c r="D149" s="71" t="s">
        <v>1051</v>
      </c>
      <c r="E149" s="72" t="s">
        <v>891</v>
      </c>
      <c r="F149" s="76" t="s">
        <v>1076</v>
      </c>
      <c r="G149" s="74">
        <v>2266320</v>
      </c>
      <c r="H149" s="75"/>
    </row>
    <row r="150" s="41" customFormat="1" ht="44" customHeight="1" spans="1:8">
      <c r="A150" s="58" t="s">
        <v>166</v>
      </c>
      <c r="B150" s="58" t="s">
        <v>167</v>
      </c>
      <c r="C150" s="70">
        <v>2120899</v>
      </c>
      <c r="D150" s="71" t="s">
        <v>1051</v>
      </c>
      <c r="E150" s="72" t="s">
        <v>891</v>
      </c>
      <c r="F150" s="76" t="s">
        <v>1077</v>
      </c>
      <c r="G150" s="74">
        <v>718000</v>
      </c>
      <c r="H150" s="75"/>
    </row>
    <row r="151" s="41" customFormat="1" ht="44" customHeight="1" spans="1:8">
      <c r="A151" s="58" t="s">
        <v>166</v>
      </c>
      <c r="B151" s="58" t="s">
        <v>167</v>
      </c>
      <c r="C151" s="70">
        <v>2120899</v>
      </c>
      <c r="D151" s="71" t="s">
        <v>1051</v>
      </c>
      <c r="E151" s="72" t="s">
        <v>891</v>
      </c>
      <c r="F151" s="76" t="s">
        <v>1078</v>
      </c>
      <c r="G151" s="74">
        <v>809400</v>
      </c>
      <c r="H151" s="75"/>
    </row>
    <row r="152" s="41" customFormat="1" ht="44" customHeight="1" spans="1:8">
      <c r="A152" s="58" t="s">
        <v>166</v>
      </c>
      <c r="B152" s="58" t="s">
        <v>167</v>
      </c>
      <c r="C152" s="86">
        <v>2120899</v>
      </c>
      <c r="D152" s="85" t="s">
        <v>1051</v>
      </c>
      <c r="E152" s="87" t="s">
        <v>1012</v>
      </c>
      <c r="F152" s="80" t="s">
        <v>1079</v>
      </c>
      <c r="G152" s="81">
        <v>125000</v>
      </c>
      <c r="H152" s="75"/>
    </row>
    <row r="153" s="41" customFormat="1" ht="44" customHeight="1" spans="1:8">
      <c r="A153" s="58" t="s">
        <v>166</v>
      </c>
      <c r="B153" s="58" t="s">
        <v>167</v>
      </c>
      <c r="C153" s="70">
        <v>2120899</v>
      </c>
      <c r="D153" s="71" t="s">
        <v>1051</v>
      </c>
      <c r="E153" s="72" t="s">
        <v>891</v>
      </c>
      <c r="F153" s="76" t="s">
        <v>1080</v>
      </c>
      <c r="G153" s="74">
        <v>172110</v>
      </c>
      <c r="H153" s="75"/>
    </row>
    <row r="154" s="41" customFormat="1" ht="44" customHeight="1" spans="1:8">
      <c r="A154" s="58" t="s">
        <v>166</v>
      </c>
      <c r="B154" s="58" t="s">
        <v>1081</v>
      </c>
      <c r="C154" s="70">
        <v>2120899</v>
      </c>
      <c r="D154" s="71" t="s">
        <v>1051</v>
      </c>
      <c r="E154" s="72" t="s">
        <v>891</v>
      </c>
      <c r="F154" s="76" t="s">
        <v>1082</v>
      </c>
      <c r="G154" s="74">
        <v>376790</v>
      </c>
      <c r="H154" s="75"/>
    </row>
    <row r="155" s="41" customFormat="1" ht="44" customHeight="1" spans="1:8">
      <c r="A155" s="58" t="s">
        <v>166</v>
      </c>
      <c r="B155" s="82" t="s">
        <v>436</v>
      </c>
      <c r="C155" s="86">
        <v>2120899</v>
      </c>
      <c r="D155" s="85" t="s">
        <v>1051</v>
      </c>
      <c r="E155" s="72" t="s">
        <v>891</v>
      </c>
      <c r="F155" s="80" t="s">
        <v>1083</v>
      </c>
      <c r="G155" s="81">
        <v>4511227</v>
      </c>
      <c r="H155" s="90"/>
    </row>
    <row r="156" s="41" customFormat="1" ht="33" customHeight="1" spans="1:8">
      <c r="A156" s="65"/>
      <c r="B156" s="65"/>
      <c r="C156" s="91" t="s">
        <v>1084</v>
      </c>
      <c r="D156" s="92"/>
      <c r="E156" s="93"/>
      <c r="F156" s="93"/>
      <c r="G156" s="94">
        <f>G157</f>
        <v>80000000</v>
      </c>
      <c r="H156" s="95"/>
    </row>
    <row r="157" s="41" customFormat="1" ht="44" customHeight="1" spans="1:8">
      <c r="A157" s="58" t="s">
        <v>166</v>
      </c>
      <c r="B157" s="58" t="s">
        <v>167</v>
      </c>
      <c r="C157" s="96">
        <v>21211</v>
      </c>
      <c r="D157" s="71" t="s">
        <v>1085</v>
      </c>
      <c r="E157" s="77" t="s">
        <v>1086</v>
      </c>
      <c r="F157" s="76" t="s">
        <v>1087</v>
      </c>
      <c r="G157" s="74">
        <v>80000000</v>
      </c>
      <c r="H157" s="75"/>
    </row>
    <row r="158" s="43" customFormat="1" ht="30" customHeight="1" spans="1:8">
      <c r="A158" s="65"/>
      <c r="B158" s="65"/>
      <c r="C158" s="91" t="s">
        <v>1088</v>
      </c>
      <c r="D158" s="92"/>
      <c r="E158" s="93"/>
      <c r="F158" s="93"/>
      <c r="G158" s="94">
        <f>SUM(G159:G164)</f>
        <v>1367438.33</v>
      </c>
      <c r="H158" s="95"/>
    </row>
    <row r="159" ht="34" customHeight="1" spans="1:8">
      <c r="A159" s="58" t="s">
        <v>888</v>
      </c>
      <c r="B159" s="58" t="s">
        <v>889</v>
      </c>
      <c r="C159" s="96">
        <v>21213</v>
      </c>
      <c r="D159" s="71" t="s">
        <v>1089</v>
      </c>
      <c r="E159" s="77" t="s">
        <v>1090</v>
      </c>
      <c r="F159" s="76" t="s">
        <v>1091</v>
      </c>
      <c r="G159" s="74">
        <v>22725</v>
      </c>
      <c r="H159" s="75"/>
    </row>
    <row r="160" ht="34" customHeight="1" spans="1:8">
      <c r="A160" s="58" t="s">
        <v>888</v>
      </c>
      <c r="B160" s="58" t="s">
        <v>889</v>
      </c>
      <c r="C160" s="70">
        <v>2121301</v>
      </c>
      <c r="D160" s="71" t="s">
        <v>1092</v>
      </c>
      <c r="E160" s="77" t="s">
        <v>1090</v>
      </c>
      <c r="F160" s="76" t="s">
        <v>1093</v>
      </c>
      <c r="G160" s="74">
        <v>76781.55</v>
      </c>
      <c r="H160" s="75"/>
    </row>
    <row r="161" ht="34" customHeight="1" spans="1:8">
      <c r="A161" s="58" t="s">
        <v>888</v>
      </c>
      <c r="B161" s="58" t="s">
        <v>889</v>
      </c>
      <c r="C161" s="70">
        <v>2121301</v>
      </c>
      <c r="D161" s="71" t="s">
        <v>1092</v>
      </c>
      <c r="E161" s="77" t="s">
        <v>1090</v>
      </c>
      <c r="F161" s="76" t="s">
        <v>1094</v>
      </c>
      <c r="G161" s="74">
        <v>798094.81</v>
      </c>
      <c r="H161" s="75"/>
    </row>
    <row r="162" ht="34" customHeight="1" spans="1:8">
      <c r="A162" s="58" t="s">
        <v>888</v>
      </c>
      <c r="B162" s="58" t="s">
        <v>889</v>
      </c>
      <c r="C162" s="70">
        <v>2121301</v>
      </c>
      <c r="D162" s="71" t="s">
        <v>1092</v>
      </c>
      <c r="E162" s="77" t="s">
        <v>1090</v>
      </c>
      <c r="F162" s="76" t="s">
        <v>1095</v>
      </c>
      <c r="G162" s="74">
        <v>318942.55</v>
      </c>
      <c r="H162" s="75"/>
    </row>
    <row r="163" s="41" customFormat="1" ht="34" customHeight="1" spans="1:8">
      <c r="A163" s="58" t="s">
        <v>888</v>
      </c>
      <c r="B163" s="58" t="s">
        <v>889</v>
      </c>
      <c r="C163" s="70">
        <v>2121301</v>
      </c>
      <c r="D163" s="71" t="s">
        <v>1092</v>
      </c>
      <c r="E163" s="77" t="s">
        <v>1090</v>
      </c>
      <c r="F163" s="76" t="s">
        <v>1096</v>
      </c>
      <c r="G163" s="74">
        <v>144900</v>
      </c>
      <c r="H163" s="75"/>
    </row>
    <row r="164" s="41" customFormat="1" ht="34" customHeight="1" spans="1:8">
      <c r="A164" s="58" t="s">
        <v>888</v>
      </c>
      <c r="B164" s="58" t="s">
        <v>889</v>
      </c>
      <c r="C164" s="70">
        <v>2121301</v>
      </c>
      <c r="D164" s="71" t="s">
        <v>1092</v>
      </c>
      <c r="E164" s="77" t="s">
        <v>1090</v>
      </c>
      <c r="F164" s="76" t="s">
        <v>1097</v>
      </c>
      <c r="G164" s="74">
        <v>5994.42</v>
      </c>
      <c r="H164" s="75"/>
    </row>
    <row r="165" s="43" customFormat="1" ht="29" customHeight="1" spans="1:8">
      <c r="A165" s="65"/>
      <c r="B165" s="65"/>
      <c r="C165" s="91" t="s">
        <v>1098</v>
      </c>
      <c r="D165" s="92"/>
      <c r="E165" s="93"/>
      <c r="F165" s="93"/>
      <c r="G165" s="94">
        <f>SUM(G166)</f>
        <v>90000</v>
      </c>
      <c r="H165" s="95"/>
    </row>
    <row r="166" ht="45" customHeight="1" spans="1:8">
      <c r="A166" s="58" t="s">
        <v>166</v>
      </c>
      <c r="B166" s="58" t="s">
        <v>194</v>
      </c>
      <c r="C166" s="70">
        <v>2121499</v>
      </c>
      <c r="D166" s="71" t="s">
        <v>1099</v>
      </c>
      <c r="E166" s="84" t="s">
        <v>1100</v>
      </c>
      <c r="F166" s="76" t="s">
        <v>1101</v>
      </c>
      <c r="G166" s="74">
        <v>90000</v>
      </c>
      <c r="H166" s="90"/>
    </row>
    <row r="167" s="43" customFormat="1" ht="31" customHeight="1" spans="1:8">
      <c r="A167" s="65"/>
      <c r="B167" s="65"/>
      <c r="C167" s="91" t="s">
        <v>1102</v>
      </c>
      <c r="D167" s="92"/>
      <c r="E167" s="93"/>
      <c r="F167" s="93"/>
      <c r="G167" s="94">
        <f>G168</f>
        <v>21194060</v>
      </c>
      <c r="H167" s="90"/>
    </row>
    <row r="168" s="41" customFormat="1" ht="42" customHeight="1" spans="1:230">
      <c r="A168" s="58" t="s">
        <v>1103</v>
      </c>
      <c r="B168" s="82" t="s">
        <v>1103</v>
      </c>
      <c r="C168" s="70">
        <v>2320411</v>
      </c>
      <c r="D168" s="71" t="s">
        <v>1104</v>
      </c>
      <c r="E168" s="72" t="s">
        <v>1105</v>
      </c>
      <c r="F168" s="80" t="s">
        <v>1104</v>
      </c>
      <c r="G168" s="81">
        <v>21194060</v>
      </c>
      <c r="H168" s="90"/>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row>
    <row r="169" s="43" customFormat="1" ht="33" customHeight="1" spans="1:8">
      <c r="A169" s="65"/>
      <c r="B169" s="65"/>
      <c r="C169" s="91" t="s">
        <v>1106</v>
      </c>
      <c r="D169" s="92"/>
      <c r="E169" s="93"/>
      <c r="F169" s="93"/>
      <c r="G169" s="94">
        <f>G170</f>
        <v>912959.72</v>
      </c>
      <c r="H169" s="90"/>
    </row>
    <row r="170" s="41" customFormat="1" ht="42" customHeight="1" spans="1:230">
      <c r="A170" s="58" t="s">
        <v>1103</v>
      </c>
      <c r="B170" s="82" t="s">
        <v>1103</v>
      </c>
      <c r="C170" s="70">
        <v>2330411</v>
      </c>
      <c r="D170" s="71" t="s">
        <v>1107</v>
      </c>
      <c r="E170" s="72" t="s">
        <v>1108</v>
      </c>
      <c r="F170" s="80" t="s">
        <v>1107</v>
      </c>
      <c r="G170" s="81">
        <v>912959.72</v>
      </c>
      <c r="H170" s="90"/>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row>
    <row r="171" s="43" customFormat="1" ht="36" customHeight="1" spans="1:8">
      <c r="A171" s="65"/>
      <c r="B171" s="65"/>
      <c r="C171" s="91" t="s">
        <v>1109</v>
      </c>
      <c r="D171" s="92"/>
      <c r="E171" s="93"/>
      <c r="F171" s="93"/>
      <c r="G171" s="94">
        <f>SUM(G172:G187)</f>
        <v>67531576.34</v>
      </c>
      <c r="H171" s="90"/>
    </row>
    <row r="172" s="41" customFormat="1" ht="48" customHeight="1" spans="1:8">
      <c r="A172" s="58" t="s">
        <v>1103</v>
      </c>
      <c r="B172" s="82" t="s">
        <v>895</v>
      </c>
      <c r="C172" s="97">
        <v>2120899</v>
      </c>
      <c r="D172" s="82" t="s">
        <v>1051</v>
      </c>
      <c r="E172" s="98" t="s">
        <v>1110</v>
      </c>
      <c r="F172" s="99" t="s">
        <v>1111</v>
      </c>
      <c r="G172" s="100">
        <v>1861320</v>
      </c>
      <c r="H172" s="101"/>
    </row>
    <row r="173" s="41" customFormat="1" ht="48" customHeight="1" spans="1:8">
      <c r="A173" s="58" t="s">
        <v>1103</v>
      </c>
      <c r="B173" s="82" t="s">
        <v>1112</v>
      </c>
      <c r="C173" s="97">
        <v>2120899</v>
      </c>
      <c r="D173" s="82" t="s">
        <v>1051</v>
      </c>
      <c r="E173" s="98" t="s">
        <v>1110</v>
      </c>
      <c r="F173" s="102" t="s">
        <v>1113</v>
      </c>
      <c r="G173" s="103">
        <v>2000000</v>
      </c>
      <c r="H173" s="101"/>
    </row>
    <row r="174" s="41" customFormat="1" ht="48" customHeight="1" spans="1:8">
      <c r="A174" s="58" t="s">
        <v>1103</v>
      </c>
      <c r="B174" s="82" t="s">
        <v>1114</v>
      </c>
      <c r="C174" s="97">
        <v>2120899</v>
      </c>
      <c r="D174" s="82" t="s">
        <v>1051</v>
      </c>
      <c r="E174" s="98" t="s">
        <v>1110</v>
      </c>
      <c r="F174" s="102" t="s">
        <v>1115</v>
      </c>
      <c r="G174" s="103">
        <v>2000000</v>
      </c>
      <c r="H174" s="101"/>
    </row>
    <row r="175" s="41" customFormat="1" ht="48" customHeight="1" spans="1:8">
      <c r="A175" s="58" t="s">
        <v>1103</v>
      </c>
      <c r="B175" s="58" t="s">
        <v>1044</v>
      </c>
      <c r="C175" s="97">
        <v>2120899</v>
      </c>
      <c r="D175" s="82" t="s">
        <v>1051</v>
      </c>
      <c r="E175" s="98" t="s">
        <v>1110</v>
      </c>
      <c r="F175" s="104" t="s">
        <v>1116</v>
      </c>
      <c r="G175" s="103">
        <v>1595700</v>
      </c>
      <c r="H175" s="73"/>
    </row>
    <row r="176" s="41" customFormat="1" ht="48" customHeight="1" spans="1:8">
      <c r="A176" s="58" t="s">
        <v>1103</v>
      </c>
      <c r="B176" s="58" t="s">
        <v>384</v>
      </c>
      <c r="C176" s="105">
        <v>2120899</v>
      </c>
      <c r="D176" s="82" t="s">
        <v>1051</v>
      </c>
      <c r="E176" s="98" t="s">
        <v>1110</v>
      </c>
      <c r="F176" s="104" t="s">
        <v>1117</v>
      </c>
      <c r="G176" s="103">
        <v>1299233.75</v>
      </c>
      <c r="H176" s="76"/>
    </row>
    <row r="177" s="41" customFormat="1" ht="43.2" spans="1:8">
      <c r="A177" s="58" t="s">
        <v>1103</v>
      </c>
      <c r="B177" s="58" t="s">
        <v>384</v>
      </c>
      <c r="C177" s="105">
        <v>2120899</v>
      </c>
      <c r="D177" s="82" t="s">
        <v>1051</v>
      </c>
      <c r="E177" s="98" t="s">
        <v>1110</v>
      </c>
      <c r="F177" s="104" t="s">
        <v>1118</v>
      </c>
      <c r="G177" s="103">
        <v>10128166.3</v>
      </c>
      <c r="H177" s="106" t="s">
        <v>1119</v>
      </c>
    </row>
    <row r="178" s="41" customFormat="1" ht="46" customHeight="1" spans="1:8">
      <c r="A178" s="58" t="s">
        <v>1103</v>
      </c>
      <c r="B178" s="58" t="s">
        <v>191</v>
      </c>
      <c r="C178" s="105">
        <v>2120899</v>
      </c>
      <c r="D178" s="82" t="s">
        <v>1051</v>
      </c>
      <c r="E178" s="98" t="s">
        <v>1110</v>
      </c>
      <c r="F178" s="104" t="s">
        <v>1120</v>
      </c>
      <c r="G178" s="103">
        <v>2500500</v>
      </c>
      <c r="H178" s="101"/>
    </row>
    <row r="179" s="41" customFormat="1" ht="63.6" spans="1:8">
      <c r="A179" s="58" t="s">
        <v>1103</v>
      </c>
      <c r="B179" s="58" t="s">
        <v>1121</v>
      </c>
      <c r="C179" s="97">
        <v>2120899</v>
      </c>
      <c r="D179" s="82" t="s">
        <v>1051</v>
      </c>
      <c r="E179" s="98" t="s">
        <v>1110</v>
      </c>
      <c r="F179" s="104" t="s">
        <v>1122</v>
      </c>
      <c r="G179" s="103">
        <v>1340828</v>
      </c>
      <c r="H179" s="107" t="s">
        <v>1123</v>
      </c>
    </row>
    <row r="180" s="41" customFormat="1" ht="43" customHeight="1" spans="1:8">
      <c r="A180" s="58" t="s">
        <v>1103</v>
      </c>
      <c r="B180" s="82" t="s">
        <v>1124</v>
      </c>
      <c r="C180" s="97">
        <v>2120899</v>
      </c>
      <c r="D180" s="82" t="s">
        <v>1051</v>
      </c>
      <c r="E180" s="98" t="s">
        <v>1110</v>
      </c>
      <c r="F180" s="104" t="s">
        <v>1125</v>
      </c>
      <c r="G180" s="103">
        <v>3666352.58</v>
      </c>
      <c r="H180" s="101"/>
    </row>
    <row r="181" s="41" customFormat="1" ht="43" customHeight="1" spans="1:8">
      <c r="A181" s="58" t="s">
        <v>1103</v>
      </c>
      <c r="B181" s="58" t="s">
        <v>1126</v>
      </c>
      <c r="C181" s="105">
        <v>2120899</v>
      </c>
      <c r="D181" s="82" t="s">
        <v>1051</v>
      </c>
      <c r="E181" s="98" t="s">
        <v>1110</v>
      </c>
      <c r="F181" s="104" t="s">
        <v>1127</v>
      </c>
      <c r="G181" s="103">
        <v>1463925.93</v>
      </c>
      <c r="H181" s="101"/>
    </row>
    <row r="182" s="41" customFormat="1" ht="53" customHeight="1" spans="1:8">
      <c r="A182" s="58" t="s">
        <v>1103</v>
      </c>
      <c r="B182" s="58" t="s">
        <v>1128</v>
      </c>
      <c r="C182" s="105">
        <v>2120899</v>
      </c>
      <c r="D182" s="82" t="s">
        <v>1051</v>
      </c>
      <c r="E182" s="98" t="s">
        <v>1110</v>
      </c>
      <c r="F182" s="104" t="s">
        <v>1129</v>
      </c>
      <c r="G182" s="100">
        <v>6480615.21</v>
      </c>
      <c r="H182" s="106" t="s">
        <v>1130</v>
      </c>
    </row>
    <row r="183" s="41" customFormat="1" ht="46" customHeight="1" spans="1:8">
      <c r="A183" s="58" t="s">
        <v>1103</v>
      </c>
      <c r="B183" s="82" t="s">
        <v>191</v>
      </c>
      <c r="C183" s="97">
        <v>2120899</v>
      </c>
      <c r="D183" s="82" t="s">
        <v>1051</v>
      </c>
      <c r="E183" s="98" t="s">
        <v>1110</v>
      </c>
      <c r="F183" s="80" t="s">
        <v>1131</v>
      </c>
      <c r="G183" s="100">
        <v>4011000</v>
      </c>
      <c r="H183" s="101"/>
    </row>
    <row r="184" s="41" customFormat="1" ht="46" customHeight="1" spans="1:8">
      <c r="A184" s="58" t="s">
        <v>1103</v>
      </c>
      <c r="B184" s="82" t="s">
        <v>1132</v>
      </c>
      <c r="C184" s="97">
        <v>2120899</v>
      </c>
      <c r="D184" s="82" t="s">
        <v>1051</v>
      </c>
      <c r="E184" s="98" t="s">
        <v>1110</v>
      </c>
      <c r="F184" s="80" t="s">
        <v>1133</v>
      </c>
      <c r="G184" s="100">
        <v>10561683.8</v>
      </c>
      <c r="H184" s="101"/>
    </row>
    <row r="185" s="41" customFormat="1" ht="46" customHeight="1" spans="1:8">
      <c r="A185" s="58" t="s">
        <v>1103</v>
      </c>
      <c r="B185" s="82" t="s">
        <v>187</v>
      </c>
      <c r="C185" s="97">
        <v>2120899</v>
      </c>
      <c r="D185" s="82" t="s">
        <v>1051</v>
      </c>
      <c r="E185" s="98" t="s">
        <v>1110</v>
      </c>
      <c r="F185" s="104" t="s">
        <v>1134</v>
      </c>
      <c r="G185" s="103">
        <f>5051140+198000+12089358</f>
        <v>17338498</v>
      </c>
      <c r="H185" s="101"/>
    </row>
    <row r="186" s="41" customFormat="1" ht="46" customHeight="1" spans="1:8">
      <c r="A186" s="58" t="s">
        <v>1103</v>
      </c>
      <c r="B186" s="82" t="s">
        <v>191</v>
      </c>
      <c r="C186" s="97">
        <v>2120899</v>
      </c>
      <c r="D186" s="82" t="s">
        <v>1051</v>
      </c>
      <c r="E186" s="98" t="s">
        <v>1110</v>
      </c>
      <c r="F186" s="108" t="s">
        <v>1135</v>
      </c>
      <c r="G186" s="103">
        <v>118019</v>
      </c>
      <c r="H186" s="101"/>
    </row>
    <row r="187" s="41" customFormat="1" ht="46" customHeight="1" spans="1:8">
      <c r="A187" s="58" t="s">
        <v>1103</v>
      </c>
      <c r="B187" s="82" t="s">
        <v>191</v>
      </c>
      <c r="C187" s="97">
        <v>2120899</v>
      </c>
      <c r="D187" s="82" t="s">
        <v>1051</v>
      </c>
      <c r="E187" s="98" t="s">
        <v>1110</v>
      </c>
      <c r="F187" s="108" t="s">
        <v>1136</v>
      </c>
      <c r="G187" s="103">
        <v>1165733.77</v>
      </c>
      <c r="H187" s="101"/>
    </row>
    <row r="188" s="42" customFormat="1" ht="38" customHeight="1" spans="1:8">
      <c r="A188" s="109" t="s">
        <v>1137</v>
      </c>
      <c r="B188" s="109"/>
      <c r="C188" s="109"/>
      <c r="D188" s="110"/>
      <c r="E188" s="109"/>
      <c r="F188" s="109"/>
      <c r="G188" s="111">
        <f>G189+G201</f>
        <v>535517322.4</v>
      </c>
      <c r="H188" s="112"/>
    </row>
    <row r="189" s="43" customFormat="1" ht="31" customHeight="1" spans="1:8">
      <c r="A189" s="65"/>
      <c r="B189" s="65"/>
      <c r="C189" s="91" t="s">
        <v>1138</v>
      </c>
      <c r="D189" s="92"/>
      <c r="E189" s="93"/>
      <c r="F189" s="93"/>
      <c r="G189" s="94">
        <f>SUM(雷州市2019年政府性基金预算调整支出明细表!G190:G200)</f>
        <v>467985746.06</v>
      </c>
      <c r="H189" s="95"/>
    </row>
    <row r="190" s="41" customFormat="1" ht="42" customHeight="1" spans="1:8">
      <c r="A190" s="58" t="s">
        <v>1139</v>
      </c>
      <c r="B190" s="58" t="s">
        <v>226</v>
      </c>
      <c r="C190" s="70">
        <v>2120801</v>
      </c>
      <c r="D190" s="71" t="s">
        <v>890</v>
      </c>
      <c r="E190" s="113" t="s">
        <v>1140</v>
      </c>
      <c r="F190" s="76" t="s">
        <v>1141</v>
      </c>
      <c r="G190" s="74">
        <f>91477111.34+108224956.4+587216.2+84450000+200000+4900000+2500000+300000+5103600+7900000+1408040+5026646.46+2261875.16</f>
        <v>314339445.56</v>
      </c>
      <c r="H190" s="75"/>
    </row>
    <row r="191" s="41" customFormat="1" ht="42" customHeight="1" spans="1:8">
      <c r="A191" s="58" t="s">
        <v>1139</v>
      </c>
      <c r="B191" s="58" t="s">
        <v>226</v>
      </c>
      <c r="C191" s="70">
        <v>2120803</v>
      </c>
      <c r="D191" s="71" t="s">
        <v>951</v>
      </c>
      <c r="E191" s="113" t="s">
        <v>1140</v>
      </c>
      <c r="F191" s="76" t="s">
        <v>1142</v>
      </c>
      <c r="G191" s="74">
        <f>7476687.22+1725924.5</f>
        <v>9202611.72</v>
      </c>
      <c r="H191" s="75"/>
    </row>
    <row r="192" s="41" customFormat="1" ht="42" customHeight="1" spans="1:8">
      <c r="A192" s="58" t="s">
        <v>1139</v>
      </c>
      <c r="B192" s="58" t="s">
        <v>226</v>
      </c>
      <c r="C192" s="70">
        <v>2120804</v>
      </c>
      <c r="D192" s="71" t="s">
        <v>967</v>
      </c>
      <c r="E192" s="113" t="s">
        <v>1140</v>
      </c>
      <c r="F192" s="76" t="s">
        <v>1143</v>
      </c>
      <c r="G192" s="74">
        <f>13574589.15+1300000+1200000+2210813.36+50000+185000</f>
        <v>18520402.51</v>
      </c>
      <c r="H192" s="75"/>
    </row>
    <row r="193" s="41" customFormat="1" ht="42" customHeight="1" spans="1:8">
      <c r="A193" s="58" t="s">
        <v>166</v>
      </c>
      <c r="B193" s="58" t="s">
        <v>167</v>
      </c>
      <c r="C193" s="70">
        <v>2120805</v>
      </c>
      <c r="D193" s="71" t="s">
        <v>1036</v>
      </c>
      <c r="E193" s="72" t="s">
        <v>891</v>
      </c>
      <c r="F193" s="76" t="s">
        <v>1144</v>
      </c>
      <c r="G193" s="74">
        <v>20000000</v>
      </c>
      <c r="H193" s="78" t="s">
        <v>942</v>
      </c>
    </row>
    <row r="194" s="41" customFormat="1" ht="42" customHeight="1" spans="1:8">
      <c r="A194" s="58" t="s">
        <v>166</v>
      </c>
      <c r="B194" s="58" t="s">
        <v>167</v>
      </c>
      <c r="C194" s="70">
        <v>2120805</v>
      </c>
      <c r="D194" s="71" t="s">
        <v>1036</v>
      </c>
      <c r="E194" s="72" t="s">
        <v>891</v>
      </c>
      <c r="F194" s="76" t="s">
        <v>1145</v>
      </c>
      <c r="G194" s="74">
        <v>50000000</v>
      </c>
      <c r="H194" s="78" t="s">
        <v>942</v>
      </c>
    </row>
    <row r="195" s="41" customFormat="1" ht="42" customHeight="1" spans="1:8">
      <c r="A195" s="58" t="s">
        <v>166</v>
      </c>
      <c r="B195" s="58" t="s">
        <v>167</v>
      </c>
      <c r="C195" s="70">
        <v>2120805</v>
      </c>
      <c r="D195" s="71" t="s">
        <v>1036</v>
      </c>
      <c r="E195" s="72" t="s">
        <v>891</v>
      </c>
      <c r="F195" s="76" t="s">
        <v>1146</v>
      </c>
      <c r="G195" s="74">
        <v>30000000</v>
      </c>
      <c r="H195" s="78" t="s">
        <v>942</v>
      </c>
    </row>
    <row r="196" s="41" customFormat="1" ht="42" customHeight="1" spans="1:8">
      <c r="A196" s="58" t="s">
        <v>1139</v>
      </c>
      <c r="B196" s="58" t="s">
        <v>226</v>
      </c>
      <c r="C196" s="70">
        <v>2120805</v>
      </c>
      <c r="D196" s="71" t="s">
        <v>1036</v>
      </c>
      <c r="E196" s="113" t="s">
        <v>1140</v>
      </c>
      <c r="F196" s="76" t="s">
        <v>1147</v>
      </c>
      <c r="G196" s="74">
        <f>99000+225000+1575000+1089000</f>
        <v>2988000</v>
      </c>
      <c r="H196" s="75"/>
    </row>
    <row r="197" s="41" customFormat="1" ht="42" customHeight="1" spans="1:8">
      <c r="A197" s="58" t="s">
        <v>1139</v>
      </c>
      <c r="B197" s="58" t="s">
        <v>226</v>
      </c>
      <c r="C197" s="70">
        <v>2120806</v>
      </c>
      <c r="D197" s="71" t="s">
        <v>1042</v>
      </c>
      <c r="E197" s="113" t="s">
        <v>1140</v>
      </c>
      <c r="F197" s="76" t="s">
        <v>1148</v>
      </c>
      <c r="G197" s="74">
        <f>1837072+430000+983975+703126</f>
        <v>3954173</v>
      </c>
      <c r="H197" s="75"/>
    </row>
    <row r="198" s="41" customFormat="1" ht="42" customHeight="1" spans="1:8">
      <c r="A198" s="58" t="s">
        <v>1139</v>
      </c>
      <c r="B198" s="58" t="s">
        <v>226</v>
      </c>
      <c r="C198" s="70">
        <v>2120899</v>
      </c>
      <c r="D198" s="71" t="s">
        <v>1051</v>
      </c>
      <c r="E198" s="113" t="s">
        <v>1140</v>
      </c>
      <c r="F198" s="76" t="s">
        <v>1149</v>
      </c>
      <c r="G198" s="74">
        <f>17075674.94+120000+100000+50000+80000+98000</f>
        <v>17523674.94</v>
      </c>
      <c r="H198" s="75"/>
    </row>
    <row r="199" s="41" customFormat="1" ht="42" customHeight="1" spans="1:8">
      <c r="A199" s="58" t="s">
        <v>1139</v>
      </c>
      <c r="B199" s="58" t="s">
        <v>226</v>
      </c>
      <c r="C199" s="70">
        <v>2121301</v>
      </c>
      <c r="D199" s="71" t="s">
        <v>1092</v>
      </c>
      <c r="E199" s="72" t="s">
        <v>1090</v>
      </c>
      <c r="F199" s="76" t="s">
        <v>1150</v>
      </c>
      <c r="G199" s="74">
        <v>1367438.33</v>
      </c>
      <c r="H199" s="75"/>
    </row>
    <row r="200" s="41" customFormat="1" ht="42" customHeight="1" spans="1:8">
      <c r="A200" s="58" t="s">
        <v>1139</v>
      </c>
      <c r="B200" s="58" t="s">
        <v>226</v>
      </c>
      <c r="C200" s="70">
        <v>2121499</v>
      </c>
      <c r="D200" s="71" t="s">
        <v>1099</v>
      </c>
      <c r="E200" s="72" t="s">
        <v>1151</v>
      </c>
      <c r="F200" s="76" t="s">
        <v>1152</v>
      </c>
      <c r="G200" s="74">
        <v>90000</v>
      </c>
      <c r="H200" s="75"/>
    </row>
    <row r="201" s="43" customFormat="1" ht="38" customHeight="1" spans="1:8">
      <c r="A201" s="65"/>
      <c r="B201" s="65"/>
      <c r="C201" s="91" t="s">
        <v>1153</v>
      </c>
      <c r="D201" s="92"/>
      <c r="E201" s="93"/>
      <c r="F201" s="93"/>
      <c r="G201" s="94">
        <f>SUM(G202:G208)</f>
        <v>67531576.34</v>
      </c>
      <c r="H201" s="95"/>
    </row>
    <row r="202" s="41" customFormat="1" ht="45" customHeight="1" spans="1:8">
      <c r="A202" s="58" t="s">
        <v>1103</v>
      </c>
      <c r="B202" s="82" t="s">
        <v>1154</v>
      </c>
      <c r="C202" s="105">
        <v>2120899</v>
      </c>
      <c r="D202" s="82" t="s">
        <v>1051</v>
      </c>
      <c r="E202" s="98" t="s">
        <v>1110</v>
      </c>
      <c r="F202" s="99" t="s">
        <v>1155</v>
      </c>
      <c r="G202" s="100">
        <v>17000000</v>
      </c>
      <c r="H202" s="100"/>
    </row>
    <row r="203" s="41" customFormat="1" ht="45" customHeight="1" spans="1:8">
      <c r="A203" s="58" t="s">
        <v>1103</v>
      </c>
      <c r="B203" s="82" t="s">
        <v>1156</v>
      </c>
      <c r="C203" s="97">
        <v>2120899</v>
      </c>
      <c r="D203" s="82" t="s">
        <v>1051</v>
      </c>
      <c r="E203" s="98" t="s">
        <v>1110</v>
      </c>
      <c r="F203" s="99" t="s">
        <v>1157</v>
      </c>
      <c r="G203" s="100">
        <v>10000000</v>
      </c>
      <c r="H203" s="100"/>
    </row>
    <row r="204" s="41" customFormat="1" ht="45" customHeight="1" spans="1:8">
      <c r="A204" s="58" t="s">
        <v>1103</v>
      </c>
      <c r="B204" s="82" t="s">
        <v>187</v>
      </c>
      <c r="C204" s="97">
        <v>2120899</v>
      </c>
      <c r="D204" s="82" t="s">
        <v>1051</v>
      </c>
      <c r="E204" s="98" t="s">
        <v>1110</v>
      </c>
      <c r="F204" s="102" t="s">
        <v>1158</v>
      </c>
      <c r="G204" s="103">
        <v>3800000</v>
      </c>
      <c r="H204" s="100"/>
    </row>
    <row r="205" s="41" customFormat="1" ht="45" customHeight="1" spans="1:8">
      <c r="A205" s="58" t="s">
        <v>1103</v>
      </c>
      <c r="B205" s="58" t="s">
        <v>187</v>
      </c>
      <c r="C205" s="97">
        <v>2120899</v>
      </c>
      <c r="D205" s="82" t="s">
        <v>1051</v>
      </c>
      <c r="E205" s="98" t="s">
        <v>1110</v>
      </c>
      <c r="F205" s="59" t="s">
        <v>1159</v>
      </c>
      <c r="G205" s="103">
        <v>30000000</v>
      </c>
      <c r="H205" s="100"/>
    </row>
    <row r="206" s="41" customFormat="1" ht="45" customHeight="1" spans="1:8">
      <c r="A206" s="58" t="s">
        <v>1103</v>
      </c>
      <c r="B206" s="58" t="s">
        <v>187</v>
      </c>
      <c r="C206" s="97">
        <v>2120899</v>
      </c>
      <c r="D206" s="82" t="s">
        <v>1051</v>
      </c>
      <c r="E206" s="98" t="s">
        <v>1110</v>
      </c>
      <c r="F206" s="108" t="s">
        <v>1160</v>
      </c>
      <c r="G206" s="103">
        <v>1165579.92</v>
      </c>
      <c r="H206" s="100"/>
    </row>
    <row r="207" s="41" customFormat="1" ht="45" customHeight="1" spans="1:8">
      <c r="A207" s="58" t="s">
        <v>1103</v>
      </c>
      <c r="B207" s="58" t="s">
        <v>1161</v>
      </c>
      <c r="C207" s="97">
        <v>2120899</v>
      </c>
      <c r="D207" s="82" t="s">
        <v>1051</v>
      </c>
      <c r="E207" s="98" t="s">
        <v>1110</v>
      </c>
      <c r="F207" s="108" t="s">
        <v>1162</v>
      </c>
      <c r="G207" s="103">
        <v>4665042.54</v>
      </c>
      <c r="H207" s="100"/>
    </row>
    <row r="208" s="41" customFormat="1" ht="45" customHeight="1" spans="1:8">
      <c r="A208" s="58" t="s">
        <v>1103</v>
      </c>
      <c r="B208" s="82" t="s">
        <v>1163</v>
      </c>
      <c r="C208" s="97">
        <v>2120899</v>
      </c>
      <c r="D208" s="82" t="s">
        <v>1051</v>
      </c>
      <c r="E208" s="98" t="s">
        <v>1110</v>
      </c>
      <c r="F208" s="80" t="s">
        <v>1164</v>
      </c>
      <c r="G208" s="100">
        <v>900953.88</v>
      </c>
      <c r="H208" s="100"/>
    </row>
  </sheetData>
  <mergeCells count="13">
    <mergeCell ref="A2:H2"/>
    <mergeCell ref="D3:F3"/>
    <mergeCell ref="A5:F5"/>
    <mergeCell ref="C6:F6"/>
    <mergeCell ref="C156:F156"/>
    <mergeCell ref="C158:F158"/>
    <mergeCell ref="C165:F165"/>
    <mergeCell ref="C167:F167"/>
    <mergeCell ref="C169:F169"/>
    <mergeCell ref="C171:F171"/>
    <mergeCell ref="A188:F188"/>
    <mergeCell ref="C189:F189"/>
    <mergeCell ref="C201:F201"/>
  </mergeCells>
  <printOptions horizontalCentered="1"/>
  <pageMargins left="0.314583333333333" right="0.314583333333333" top="0.511805555555556" bottom="0.511805555555556" header="0" footer="0.354166666666667"/>
  <pageSetup paperSize="9" scale="89" firstPageNumber="35" fitToHeight="0" orientation="landscape" useFirstPageNumber="1"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4"/>
  <sheetViews>
    <sheetView workbookViewId="0">
      <selection activeCell="E12" sqref="E12"/>
    </sheetView>
  </sheetViews>
  <sheetFormatPr defaultColWidth="12" defaultRowHeight="15.6" outlineLevelCol="5"/>
  <cols>
    <col min="1" max="1" width="19.3333333333333" style="6" customWidth="1"/>
    <col min="2" max="2" width="43.3333333333333" style="7" customWidth="1"/>
    <col min="3" max="3" width="26.1666666666667" style="8" customWidth="1"/>
    <col min="4" max="5" width="26.1666666666667" style="6" customWidth="1"/>
    <col min="6" max="6" width="16.1666666666667" style="5" hidden="1" customWidth="1"/>
    <col min="7" max="16384" width="12" style="5"/>
  </cols>
  <sheetData>
    <row r="1" ht="17.4" spans="5:5">
      <c r="E1" s="9" t="s">
        <v>1165</v>
      </c>
    </row>
    <row r="2" ht="25.8" spans="1:6">
      <c r="A2" s="10" t="s">
        <v>1166</v>
      </c>
      <c r="B2" s="10"/>
      <c r="C2" s="11"/>
      <c r="D2" s="10"/>
      <c r="E2" s="10"/>
      <c r="F2" s="10"/>
    </row>
    <row r="3" s="1" customFormat="1" ht="21" customHeight="1" spans="1:6">
      <c r="A3" s="12"/>
      <c r="B3" s="13"/>
      <c r="C3" s="13"/>
      <c r="D3" s="13"/>
      <c r="E3" s="14" t="s">
        <v>2</v>
      </c>
      <c r="F3" s="15"/>
    </row>
    <row r="4" s="1" customFormat="1" ht="24" customHeight="1" spans="1:6">
      <c r="A4" s="16" t="s">
        <v>158</v>
      </c>
      <c r="B4" s="17" t="s">
        <v>159</v>
      </c>
      <c r="C4" s="18" t="s">
        <v>1167</v>
      </c>
      <c r="D4" s="18"/>
      <c r="E4" s="18"/>
      <c r="F4" s="15"/>
    </row>
    <row r="5" s="2" customFormat="1" ht="27" customHeight="1" spans="1:6">
      <c r="A5" s="16"/>
      <c r="B5" s="17"/>
      <c r="C5" s="17" t="s">
        <v>11</v>
      </c>
      <c r="D5" s="16" t="s">
        <v>1168</v>
      </c>
      <c r="E5" s="16" t="s">
        <v>1169</v>
      </c>
      <c r="F5" s="19"/>
    </row>
    <row r="6" s="3" customFormat="1" ht="27" customHeight="1" spans="1:6">
      <c r="A6" s="20" t="s">
        <v>1170</v>
      </c>
      <c r="B6" s="21"/>
      <c r="C6" s="22">
        <f>C7+C38+C41+C46+C63+C92+C102+C109+C117+C127</f>
        <v>0</v>
      </c>
      <c r="D6" s="37">
        <v>59243.922848</v>
      </c>
      <c r="E6" s="37">
        <v>59243.922848</v>
      </c>
      <c r="F6" s="20">
        <v>525898200.6</v>
      </c>
    </row>
    <row r="7" s="35" customFormat="1" ht="24" customHeight="1" spans="1:6">
      <c r="A7" s="23">
        <v>201</v>
      </c>
      <c r="B7" s="24" t="s">
        <v>1171</v>
      </c>
      <c r="C7" s="25">
        <f t="shared" ref="C7:C11" si="0">D7-E7</f>
        <v>-600</v>
      </c>
      <c r="D7" s="26">
        <v>1922.839551</v>
      </c>
      <c r="E7" s="26">
        <v>2522.839551</v>
      </c>
      <c r="F7" s="38"/>
    </row>
    <row r="8" s="36" customFormat="1" ht="24" customHeight="1" spans="1:6">
      <c r="A8" s="28">
        <v>20103</v>
      </c>
      <c r="B8" s="29" t="s">
        <v>1172</v>
      </c>
      <c r="C8" s="30">
        <f t="shared" si="0"/>
        <v>-92.8</v>
      </c>
      <c r="D8" s="33">
        <v>106.6785</v>
      </c>
      <c r="E8" s="33">
        <v>199.4785</v>
      </c>
      <c r="F8" s="38"/>
    </row>
    <row r="9" s="5" customFormat="1" ht="24" customHeight="1" spans="1:6">
      <c r="A9" s="31">
        <v>2010301</v>
      </c>
      <c r="B9" s="32" t="s">
        <v>1173</v>
      </c>
      <c r="C9" s="30">
        <f t="shared" si="0"/>
        <v>-1.40000000000001</v>
      </c>
      <c r="D9" s="33">
        <v>105.6785</v>
      </c>
      <c r="E9" s="33">
        <v>107.0785</v>
      </c>
      <c r="F9" s="27"/>
    </row>
    <row r="10" s="5" customFormat="1" ht="24" customHeight="1" spans="1:6">
      <c r="A10" s="39">
        <v>2010350</v>
      </c>
      <c r="B10" s="32" t="s">
        <v>1174</v>
      </c>
      <c r="C10" s="30">
        <f t="shared" si="0"/>
        <v>-91.4</v>
      </c>
      <c r="D10" s="33">
        <v>0</v>
      </c>
      <c r="E10" s="33">
        <v>91.4</v>
      </c>
      <c r="F10" s="27"/>
    </row>
    <row r="11" s="5" customFormat="1" ht="28.8" spans="1:6">
      <c r="A11" s="39">
        <v>2010399</v>
      </c>
      <c r="B11" s="32" t="s">
        <v>1175</v>
      </c>
      <c r="C11" s="30">
        <f t="shared" si="0"/>
        <v>0</v>
      </c>
      <c r="D11" s="33">
        <v>1</v>
      </c>
      <c r="E11" s="33">
        <v>1</v>
      </c>
      <c r="F11" s="27"/>
    </row>
    <row r="12" s="5" customFormat="1" ht="24" customHeight="1" spans="1:6">
      <c r="A12" s="28">
        <v>20104</v>
      </c>
      <c r="B12" s="29" t="s">
        <v>1176</v>
      </c>
      <c r="C12" s="30">
        <f t="shared" ref="C12:C75" si="1">D12-E12</f>
        <v>5</v>
      </c>
      <c r="D12" s="33">
        <v>5</v>
      </c>
      <c r="E12" s="33">
        <v>0</v>
      </c>
      <c r="F12" s="27">
        <f t="shared" ref="D12:F12" si="2">SUM(F13)</f>
        <v>0</v>
      </c>
    </row>
    <row r="13" s="5" customFormat="1" ht="24" customHeight="1" spans="1:6">
      <c r="A13" s="31">
        <v>2010401</v>
      </c>
      <c r="B13" s="32" t="s">
        <v>1177</v>
      </c>
      <c r="C13" s="30">
        <f t="shared" si="1"/>
        <v>5</v>
      </c>
      <c r="D13" s="33">
        <v>5</v>
      </c>
      <c r="E13" s="33">
        <v>0</v>
      </c>
      <c r="F13" s="27"/>
    </row>
    <row r="14" s="5" customFormat="1" ht="24" customHeight="1" spans="1:6">
      <c r="A14" s="34">
        <v>20105</v>
      </c>
      <c r="B14" s="29" t="s">
        <v>1178</v>
      </c>
      <c r="C14" s="30">
        <f t="shared" si="1"/>
        <v>94.1</v>
      </c>
      <c r="D14" s="33">
        <v>114.91</v>
      </c>
      <c r="E14" s="33">
        <v>20.81</v>
      </c>
      <c r="F14" s="27">
        <f t="shared" ref="D14:F14" si="3">SUM(F15)</f>
        <v>0</v>
      </c>
    </row>
    <row r="15" s="5" customFormat="1" ht="24" customHeight="1" spans="1:6">
      <c r="A15" s="31">
        <v>2010504</v>
      </c>
      <c r="B15" s="32" t="s">
        <v>1179</v>
      </c>
      <c r="C15" s="30">
        <f t="shared" si="1"/>
        <v>94.1</v>
      </c>
      <c r="D15" s="33">
        <v>114.91</v>
      </c>
      <c r="E15" s="33">
        <v>20.81</v>
      </c>
      <c r="F15" s="27"/>
    </row>
    <row r="16" s="5" customFormat="1" ht="24" customHeight="1" spans="1:6">
      <c r="A16" s="34">
        <v>20113</v>
      </c>
      <c r="B16" s="29" t="s">
        <v>1180</v>
      </c>
      <c r="C16" s="30">
        <f t="shared" si="1"/>
        <v>-5</v>
      </c>
      <c r="D16" s="33">
        <v>0</v>
      </c>
      <c r="E16" s="33">
        <v>5</v>
      </c>
      <c r="F16" s="27">
        <f t="shared" ref="D16:F16" si="4">SUM(F17)</f>
        <v>0</v>
      </c>
    </row>
    <row r="17" s="5" customFormat="1" ht="24" customHeight="1" spans="1:6">
      <c r="A17" s="31">
        <v>2011301</v>
      </c>
      <c r="B17" s="32" t="s">
        <v>1181</v>
      </c>
      <c r="C17" s="30">
        <f t="shared" si="1"/>
        <v>-5</v>
      </c>
      <c r="D17" s="33">
        <v>0</v>
      </c>
      <c r="E17" s="33">
        <v>5</v>
      </c>
      <c r="F17" s="27"/>
    </row>
    <row r="18" s="5" customFormat="1" ht="24" customHeight="1" spans="1:6">
      <c r="A18" s="34">
        <v>20125</v>
      </c>
      <c r="B18" s="29" t="s">
        <v>1182</v>
      </c>
      <c r="C18" s="30">
        <f t="shared" si="1"/>
        <v>-5.8</v>
      </c>
      <c r="D18" s="33">
        <v>0.9</v>
      </c>
      <c r="E18" s="33">
        <v>6.7</v>
      </c>
      <c r="F18" s="27">
        <f t="shared" ref="D18:F18" si="5">SUM(F19:F21)</f>
        <v>0</v>
      </c>
    </row>
    <row r="19" s="5" customFormat="1" ht="24" customHeight="1" spans="1:6">
      <c r="A19" s="39">
        <v>2012501</v>
      </c>
      <c r="B19" s="32" t="s">
        <v>1183</v>
      </c>
      <c r="C19" s="30">
        <f t="shared" si="1"/>
        <v>-1.8</v>
      </c>
      <c r="D19" s="33">
        <v>0</v>
      </c>
      <c r="E19" s="33">
        <v>1.8</v>
      </c>
      <c r="F19" s="27"/>
    </row>
    <row r="20" s="5" customFormat="1" ht="24" customHeight="1" spans="1:6">
      <c r="A20" s="39">
        <v>2012502</v>
      </c>
      <c r="B20" s="32" t="s">
        <v>1184</v>
      </c>
      <c r="C20" s="30">
        <f t="shared" si="1"/>
        <v>-4</v>
      </c>
      <c r="D20" s="33">
        <v>0</v>
      </c>
      <c r="E20" s="33">
        <v>4</v>
      </c>
      <c r="F20" s="27"/>
    </row>
    <row r="21" s="5" customFormat="1" ht="24" customHeight="1" spans="1:6">
      <c r="A21" s="31">
        <v>2012550</v>
      </c>
      <c r="B21" s="32" t="s">
        <v>1185</v>
      </c>
      <c r="C21" s="30">
        <f t="shared" si="1"/>
        <v>0</v>
      </c>
      <c r="D21" s="33">
        <v>0.9</v>
      </c>
      <c r="E21" s="33">
        <v>0.9</v>
      </c>
      <c r="F21" s="27"/>
    </row>
    <row r="22" s="5" customFormat="1" ht="24" customHeight="1" spans="1:6">
      <c r="A22" s="34">
        <v>20133</v>
      </c>
      <c r="B22" s="29" t="s">
        <v>1186</v>
      </c>
      <c r="C22" s="30">
        <f t="shared" si="1"/>
        <v>0.3</v>
      </c>
      <c r="D22" s="33">
        <v>0.3</v>
      </c>
      <c r="E22" s="33">
        <v>0</v>
      </c>
      <c r="F22" s="27">
        <f t="shared" ref="D22:F22" si="6">SUM(F23)</f>
        <v>0</v>
      </c>
    </row>
    <row r="23" s="5" customFormat="1" ht="24" customHeight="1" spans="1:6">
      <c r="A23" s="31">
        <v>2013301</v>
      </c>
      <c r="B23" s="32" t="s">
        <v>1187</v>
      </c>
      <c r="C23" s="30">
        <f t="shared" si="1"/>
        <v>0.3</v>
      </c>
      <c r="D23" s="33">
        <v>0.3</v>
      </c>
      <c r="E23" s="33">
        <v>0</v>
      </c>
      <c r="F23" s="27"/>
    </row>
    <row r="24" s="5" customFormat="1" ht="24" customHeight="1" spans="1:6">
      <c r="A24" s="34">
        <v>20134</v>
      </c>
      <c r="B24" s="29" t="s">
        <v>1188</v>
      </c>
      <c r="C24" s="30">
        <f t="shared" si="1"/>
        <v>4.2</v>
      </c>
      <c r="D24" s="33">
        <v>4.2</v>
      </c>
      <c r="E24" s="33">
        <v>0</v>
      </c>
      <c r="F24" s="27">
        <f t="shared" ref="D24:F24" si="7">SUM(F25)</f>
        <v>0</v>
      </c>
    </row>
    <row r="25" s="5" customFormat="1" ht="24" customHeight="1" spans="1:6">
      <c r="A25" s="31">
        <v>2013401</v>
      </c>
      <c r="B25" s="32" t="s">
        <v>1189</v>
      </c>
      <c r="C25" s="30">
        <f t="shared" si="1"/>
        <v>4.2</v>
      </c>
      <c r="D25" s="33">
        <v>4.2</v>
      </c>
      <c r="E25" s="33">
        <v>0</v>
      </c>
      <c r="F25" s="27"/>
    </row>
    <row r="26" s="5" customFormat="1" ht="24" customHeight="1" spans="1:6">
      <c r="A26" s="34">
        <v>20138</v>
      </c>
      <c r="B26" s="29" t="s">
        <v>1190</v>
      </c>
      <c r="C26" s="30">
        <f t="shared" si="1"/>
        <v>0</v>
      </c>
      <c r="D26" s="33">
        <v>975.5896</v>
      </c>
      <c r="E26" s="33">
        <v>975.5896</v>
      </c>
      <c r="F26" s="27">
        <f t="shared" ref="D26:F26" si="8">SUM(F27:F35)</f>
        <v>0</v>
      </c>
    </row>
    <row r="27" s="5" customFormat="1" ht="24" customHeight="1" spans="1:6">
      <c r="A27" s="31">
        <v>2013801</v>
      </c>
      <c r="B27" s="32" t="s">
        <v>1191</v>
      </c>
      <c r="C27" s="30">
        <f t="shared" si="1"/>
        <v>0</v>
      </c>
      <c r="D27" s="33">
        <v>293.85</v>
      </c>
      <c r="E27" s="33">
        <v>293.85</v>
      </c>
      <c r="F27" s="27"/>
    </row>
    <row r="28" s="5" customFormat="1" ht="24" customHeight="1" spans="1:6">
      <c r="A28" s="31">
        <v>2013803</v>
      </c>
      <c r="B28" s="32" t="s">
        <v>1192</v>
      </c>
      <c r="C28" s="30">
        <f t="shared" si="1"/>
        <v>0</v>
      </c>
      <c r="D28" s="33">
        <v>26.0774</v>
      </c>
      <c r="E28" s="33">
        <v>26.0774</v>
      </c>
      <c r="F28" s="27"/>
    </row>
    <row r="29" s="5" customFormat="1" ht="24" customHeight="1" spans="1:6">
      <c r="A29" s="31">
        <v>2013804</v>
      </c>
      <c r="B29" s="32" t="s">
        <v>1193</v>
      </c>
      <c r="C29" s="30">
        <f t="shared" si="1"/>
        <v>0</v>
      </c>
      <c r="D29" s="33">
        <v>200</v>
      </c>
      <c r="E29" s="33">
        <v>200</v>
      </c>
      <c r="F29" s="27"/>
    </row>
    <row r="30" s="5" customFormat="1" ht="24" customHeight="1" spans="1:6">
      <c r="A30" s="31">
        <v>2013805</v>
      </c>
      <c r="B30" s="32" t="s">
        <v>1194</v>
      </c>
      <c r="C30" s="30">
        <f t="shared" si="1"/>
        <v>0</v>
      </c>
      <c r="D30" s="33">
        <v>100</v>
      </c>
      <c r="E30" s="33">
        <v>100</v>
      </c>
      <c r="F30" s="27"/>
    </row>
    <row r="31" s="5" customFormat="1" ht="24" customHeight="1" spans="1:6">
      <c r="A31" s="31">
        <v>2013806</v>
      </c>
      <c r="B31" s="32" t="s">
        <v>1195</v>
      </c>
      <c r="C31" s="30">
        <f t="shared" si="1"/>
        <v>0</v>
      </c>
      <c r="D31" s="33">
        <v>25</v>
      </c>
      <c r="E31" s="33">
        <v>25</v>
      </c>
      <c r="F31" s="27"/>
    </row>
    <row r="32" s="5" customFormat="1" ht="24" customHeight="1" spans="1:6">
      <c r="A32" s="31">
        <v>2013810</v>
      </c>
      <c r="B32" s="32" t="s">
        <v>1196</v>
      </c>
      <c r="C32" s="30">
        <f t="shared" si="1"/>
        <v>0</v>
      </c>
      <c r="D32" s="33">
        <v>20</v>
      </c>
      <c r="E32" s="33">
        <v>20</v>
      </c>
      <c r="F32" s="27"/>
    </row>
    <row r="33" s="5" customFormat="1" ht="24" customHeight="1" spans="1:6">
      <c r="A33" s="31">
        <v>2013811</v>
      </c>
      <c r="B33" s="32" t="s">
        <v>1197</v>
      </c>
      <c r="C33" s="30">
        <f t="shared" si="1"/>
        <v>0</v>
      </c>
      <c r="D33" s="33">
        <v>20</v>
      </c>
      <c r="E33" s="33">
        <v>20</v>
      </c>
      <c r="F33" s="27"/>
    </row>
    <row r="34" s="5" customFormat="1" ht="24" customHeight="1" spans="1:6">
      <c r="A34" s="31">
        <v>2013812</v>
      </c>
      <c r="B34" s="32" t="s">
        <v>1198</v>
      </c>
      <c r="C34" s="30">
        <f t="shared" si="1"/>
        <v>0</v>
      </c>
      <c r="D34" s="33">
        <v>2</v>
      </c>
      <c r="E34" s="33">
        <v>2</v>
      </c>
      <c r="F34" s="27"/>
    </row>
    <row r="35" s="5" customFormat="1" ht="24" customHeight="1" spans="1:6">
      <c r="A35" s="31">
        <v>2013899</v>
      </c>
      <c r="B35" s="32" t="s">
        <v>256</v>
      </c>
      <c r="C35" s="30">
        <f t="shared" si="1"/>
        <v>0</v>
      </c>
      <c r="D35" s="33">
        <v>288.6622</v>
      </c>
      <c r="E35" s="33">
        <v>288.6622</v>
      </c>
      <c r="F35" s="27"/>
    </row>
    <row r="36" s="5" customFormat="1" ht="24" customHeight="1" spans="1:6">
      <c r="A36" s="34">
        <v>20199</v>
      </c>
      <c r="B36" s="29" t="s">
        <v>227</v>
      </c>
      <c r="C36" s="30">
        <f t="shared" si="1"/>
        <v>-600</v>
      </c>
      <c r="D36" s="33">
        <v>715.261451</v>
      </c>
      <c r="E36" s="33">
        <v>1315.261451</v>
      </c>
      <c r="F36" s="27">
        <f t="shared" ref="D36:F36" si="9">SUM(F37)</f>
        <v>0</v>
      </c>
    </row>
    <row r="37" s="5" customFormat="1" ht="24" customHeight="1" spans="1:6">
      <c r="A37" s="31">
        <v>2019999</v>
      </c>
      <c r="B37" s="32" t="s">
        <v>227</v>
      </c>
      <c r="C37" s="30">
        <f t="shared" si="1"/>
        <v>-600</v>
      </c>
      <c r="D37" s="33">
        <v>715.261451</v>
      </c>
      <c r="E37" s="33">
        <v>1315.261451</v>
      </c>
      <c r="F37" s="27"/>
    </row>
    <row r="38" s="4" customFormat="1" ht="24" customHeight="1" spans="1:6">
      <c r="A38" s="23">
        <v>203</v>
      </c>
      <c r="B38" s="24" t="s">
        <v>1199</v>
      </c>
      <c r="C38" s="25">
        <f t="shared" si="1"/>
        <v>0</v>
      </c>
      <c r="D38" s="26">
        <v>2467.505688</v>
      </c>
      <c r="E38" s="26">
        <v>2467.505688</v>
      </c>
      <c r="F38" s="27"/>
    </row>
    <row r="39" s="5" customFormat="1" ht="24" customHeight="1" spans="1:6">
      <c r="A39" s="28">
        <v>20306</v>
      </c>
      <c r="B39" s="29" t="s">
        <v>1200</v>
      </c>
      <c r="C39" s="30">
        <f t="shared" si="1"/>
        <v>0</v>
      </c>
      <c r="D39" s="33">
        <v>2467.505688</v>
      </c>
      <c r="E39" s="33">
        <v>2467.505688</v>
      </c>
      <c r="F39" s="27">
        <f t="shared" ref="D39:F39" si="10">SUM(F40)</f>
        <v>0</v>
      </c>
    </row>
    <row r="40" s="5" customFormat="1" ht="24" customHeight="1" spans="1:6">
      <c r="A40" s="31">
        <v>2030603</v>
      </c>
      <c r="B40" s="32" t="s">
        <v>1201</v>
      </c>
      <c r="C40" s="30">
        <f t="shared" si="1"/>
        <v>0</v>
      </c>
      <c r="D40" s="33">
        <v>2467.505688</v>
      </c>
      <c r="E40" s="33">
        <v>2467.505688</v>
      </c>
      <c r="F40" s="27"/>
    </row>
    <row r="41" s="4" customFormat="1" ht="24" customHeight="1" spans="1:6">
      <c r="A41" s="23">
        <v>204</v>
      </c>
      <c r="B41" s="24" t="s">
        <v>1202</v>
      </c>
      <c r="C41" s="25">
        <f t="shared" si="1"/>
        <v>0</v>
      </c>
      <c r="D41" s="26">
        <v>41.7</v>
      </c>
      <c r="E41" s="26">
        <v>41.7</v>
      </c>
      <c r="F41" s="27"/>
    </row>
    <row r="42" s="5" customFormat="1" ht="24" customHeight="1" spans="1:6">
      <c r="A42" s="28">
        <v>20406</v>
      </c>
      <c r="B42" s="29" t="s">
        <v>1203</v>
      </c>
      <c r="C42" s="30">
        <f t="shared" si="1"/>
        <v>0</v>
      </c>
      <c r="D42" s="33">
        <v>11.7</v>
      </c>
      <c r="E42" s="33">
        <v>11.7</v>
      </c>
      <c r="F42" s="27">
        <f t="shared" ref="D42:F42" si="11">SUM(F43)</f>
        <v>0</v>
      </c>
    </row>
    <row r="43" s="5" customFormat="1" ht="24" customHeight="1" spans="1:6">
      <c r="A43" s="31">
        <v>2040612</v>
      </c>
      <c r="B43" s="32" t="s">
        <v>1204</v>
      </c>
      <c r="C43" s="30">
        <f t="shared" si="1"/>
        <v>0</v>
      </c>
      <c r="D43" s="33">
        <v>11.7</v>
      </c>
      <c r="E43" s="33">
        <v>11.7</v>
      </c>
      <c r="F43" s="27"/>
    </row>
    <row r="44" s="5" customFormat="1" ht="24" customHeight="1" spans="1:6">
      <c r="A44" s="28">
        <v>20410</v>
      </c>
      <c r="B44" s="29" t="s">
        <v>1205</v>
      </c>
      <c r="C44" s="30">
        <f t="shared" si="1"/>
        <v>0</v>
      </c>
      <c r="D44" s="33">
        <v>30</v>
      </c>
      <c r="E44" s="33">
        <v>30</v>
      </c>
      <c r="F44" s="27"/>
    </row>
    <row r="45" s="5" customFormat="1" ht="24" customHeight="1" spans="1:6">
      <c r="A45" s="31">
        <v>2041007</v>
      </c>
      <c r="B45" s="32" t="s">
        <v>1206</v>
      </c>
      <c r="C45" s="30">
        <f t="shared" si="1"/>
        <v>0</v>
      </c>
      <c r="D45" s="33">
        <v>30</v>
      </c>
      <c r="E45" s="33">
        <v>30</v>
      </c>
      <c r="F45" s="27"/>
    </row>
    <row r="46" s="4" customFormat="1" ht="24" customHeight="1" spans="1:6">
      <c r="A46" s="23">
        <v>207</v>
      </c>
      <c r="B46" s="24" t="s">
        <v>1207</v>
      </c>
      <c r="C46" s="25">
        <f t="shared" si="1"/>
        <v>-0.300000000000068</v>
      </c>
      <c r="D46" s="26">
        <v>696.65051</v>
      </c>
      <c r="E46" s="26">
        <v>696.95051</v>
      </c>
      <c r="F46" s="27"/>
    </row>
    <row r="47" s="5" customFormat="1" ht="24" customHeight="1" spans="1:6">
      <c r="A47" s="28">
        <v>20701</v>
      </c>
      <c r="B47" s="29" t="s">
        <v>1208</v>
      </c>
      <c r="C47" s="30">
        <f t="shared" si="1"/>
        <v>-0.300000000000011</v>
      </c>
      <c r="D47" s="33">
        <v>507.050784</v>
      </c>
      <c r="E47" s="33">
        <v>507.350784</v>
      </c>
      <c r="F47" s="27">
        <f t="shared" ref="D47:F47" si="12">SUM(F48:F53)</f>
        <v>0</v>
      </c>
    </row>
    <row r="48" s="5" customFormat="1" ht="24" customHeight="1" spans="1:6">
      <c r="A48" s="31">
        <v>2070101</v>
      </c>
      <c r="B48" s="32" t="s">
        <v>1209</v>
      </c>
      <c r="C48" s="30">
        <f t="shared" si="1"/>
        <v>-0.299999999999955</v>
      </c>
      <c r="D48" s="33">
        <v>265.5846</v>
      </c>
      <c r="E48" s="33">
        <v>265.8846</v>
      </c>
      <c r="F48" s="27"/>
    </row>
    <row r="49" s="5" customFormat="1" ht="24" customHeight="1" spans="1:6">
      <c r="A49" s="31">
        <v>2070103</v>
      </c>
      <c r="B49" s="32" t="s">
        <v>1210</v>
      </c>
      <c r="C49" s="30">
        <f t="shared" si="1"/>
        <v>0</v>
      </c>
      <c r="D49" s="33">
        <v>4.074584</v>
      </c>
      <c r="E49" s="33">
        <v>4.074584</v>
      </c>
      <c r="F49" s="27"/>
    </row>
    <row r="50" s="5" customFormat="1" ht="24" customHeight="1" spans="1:6">
      <c r="A50" s="31">
        <v>2070109</v>
      </c>
      <c r="B50" s="32" t="s">
        <v>335</v>
      </c>
      <c r="C50" s="30">
        <f t="shared" si="1"/>
        <v>0</v>
      </c>
      <c r="D50" s="33">
        <v>220.5996</v>
      </c>
      <c r="E50" s="33">
        <v>220.5996</v>
      </c>
      <c r="F50" s="27"/>
    </row>
    <row r="51" s="5" customFormat="1" ht="24" customHeight="1" spans="1:6">
      <c r="A51" s="31">
        <v>2070111</v>
      </c>
      <c r="B51" s="32" t="s">
        <v>1211</v>
      </c>
      <c r="C51" s="30">
        <f t="shared" si="1"/>
        <v>0</v>
      </c>
      <c r="D51" s="33">
        <v>4</v>
      </c>
      <c r="E51" s="33">
        <v>4</v>
      </c>
      <c r="F51" s="27"/>
    </row>
    <row r="52" s="5" customFormat="1" ht="24" customHeight="1" spans="1:6">
      <c r="A52" s="31">
        <v>2070113</v>
      </c>
      <c r="B52" s="32" t="s">
        <v>327</v>
      </c>
      <c r="C52" s="30">
        <f t="shared" si="1"/>
        <v>0</v>
      </c>
      <c r="D52" s="33">
        <v>7</v>
      </c>
      <c r="E52" s="33">
        <v>7</v>
      </c>
      <c r="F52" s="27"/>
    </row>
    <row r="53" s="5" customFormat="1" ht="24" customHeight="1" spans="1:6">
      <c r="A53" s="31">
        <v>2070199</v>
      </c>
      <c r="B53" s="32" t="s">
        <v>230</v>
      </c>
      <c r="C53" s="30">
        <f t="shared" si="1"/>
        <v>0</v>
      </c>
      <c r="D53" s="33">
        <v>5.792</v>
      </c>
      <c r="E53" s="33">
        <v>5.792</v>
      </c>
      <c r="F53" s="27"/>
    </row>
    <row r="54" s="5" customFormat="1" ht="24" customHeight="1" spans="1:6">
      <c r="A54" s="34">
        <v>20702</v>
      </c>
      <c r="B54" s="29" t="s">
        <v>1212</v>
      </c>
      <c r="C54" s="30">
        <f t="shared" si="1"/>
        <v>0</v>
      </c>
      <c r="D54" s="33">
        <v>60.5932</v>
      </c>
      <c r="E54" s="33">
        <v>60.5932</v>
      </c>
      <c r="F54" s="27">
        <f t="shared" ref="D54:F54" si="13">SUM(F55:F56)</f>
        <v>0</v>
      </c>
    </row>
    <row r="55" s="5" customFormat="1" ht="24" customHeight="1" spans="1:6">
      <c r="A55" s="31">
        <v>2070205</v>
      </c>
      <c r="B55" s="32" t="s">
        <v>329</v>
      </c>
      <c r="C55" s="30">
        <f t="shared" si="1"/>
        <v>0</v>
      </c>
      <c r="D55" s="33">
        <v>4</v>
      </c>
      <c r="E55" s="33">
        <v>4</v>
      </c>
      <c r="F55" s="27"/>
    </row>
    <row r="56" s="5" customFormat="1" ht="24" customHeight="1" spans="1:6">
      <c r="A56" s="31">
        <v>2070206</v>
      </c>
      <c r="B56" s="32" t="s">
        <v>1213</v>
      </c>
      <c r="C56" s="30">
        <f t="shared" si="1"/>
        <v>0</v>
      </c>
      <c r="D56" s="33">
        <v>56.5932</v>
      </c>
      <c r="E56" s="33">
        <v>56.5932</v>
      </c>
      <c r="F56" s="27"/>
    </row>
    <row r="57" s="5" customFormat="1" ht="24" customHeight="1" spans="1:6">
      <c r="A57" s="34">
        <v>20703</v>
      </c>
      <c r="B57" s="29" t="s">
        <v>1214</v>
      </c>
      <c r="C57" s="30">
        <f t="shared" si="1"/>
        <v>0</v>
      </c>
      <c r="D57" s="33">
        <v>92.126526</v>
      </c>
      <c r="E57" s="33">
        <v>92.126526</v>
      </c>
      <c r="F57" s="27">
        <f t="shared" ref="D57:F57" si="14">SUM(F58:F60)</f>
        <v>0</v>
      </c>
    </row>
    <row r="58" s="5" customFormat="1" ht="24" customHeight="1" spans="1:6">
      <c r="A58" s="31">
        <v>2070301</v>
      </c>
      <c r="B58" s="32" t="s">
        <v>1215</v>
      </c>
      <c r="C58" s="30">
        <f t="shared" si="1"/>
        <v>0</v>
      </c>
      <c r="D58" s="33">
        <v>55.9903</v>
      </c>
      <c r="E58" s="33">
        <v>55.9903</v>
      </c>
      <c r="F58" s="27"/>
    </row>
    <row r="59" s="5" customFormat="1" ht="24" customHeight="1" spans="1:6">
      <c r="A59" s="31">
        <v>2070303</v>
      </c>
      <c r="B59" s="32" t="s">
        <v>1216</v>
      </c>
      <c r="C59" s="30">
        <f t="shared" si="1"/>
        <v>0</v>
      </c>
      <c r="D59" s="33">
        <v>4.074584</v>
      </c>
      <c r="E59" s="33">
        <v>4.074584</v>
      </c>
      <c r="F59" s="27"/>
    </row>
    <row r="60" s="5" customFormat="1" ht="24" customHeight="1" spans="1:6">
      <c r="A60" s="31">
        <v>2070399</v>
      </c>
      <c r="B60" s="32" t="s">
        <v>331</v>
      </c>
      <c r="C60" s="30">
        <f t="shared" si="1"/>
        <v>0</v>
      </c>
      <c r="D60" s="33">
        <v>32.061642</v>
      </c>
      <c r="E60" s="33">
        <v>32.061642</v>
      </c>
      <c r="F60" s="27"/>
    </row>
    <row r="61" s="5" customFormat="1" ht="24" customHeight="1" spans="1:6">
      <c r="A61" s="34">
        <v>20706</v>
      </c>
      <c r="B61" s="29" t="s">
        <v>1217</v>
      </c>
      <c r="C61" s="30">
        <f t="shared" si="1"/>
        <v>0</v>
      </c>
      <c r="D61" s="33">
        <v>36.88</v>
      </c>
      <c r="E61" s="33">
        <v>36.88</v>
      </c>
      <c r="F61" s="27">
        <f t="shared" ref="D61:F61" si="15">SUM(F62)</f>
        <v>0</v>
      </c>
    </row>
    <row r="62" s="5" customFormat="1" ht="24" customHeight="1" spans="1:6">
      <c r="A62" s="31">
        <v>2070607</v>
      </c>
      <c r="B62" s="32" t="s">
        <v>1218</v>
      </c>
      <c r="C62" s="30">
        <f t="shared" si="1"/>
        <v>0</v>
      </c>
      <c r="D62" s="33">
        <v>36.88</v>
      </c>
      <c r="E62" s="33">
        <v>36.88</v>
      </c>
      <c r="F62" s="27"/>
    </row>
    <row r="63" s="4" customFormat="1" ht="24" customHeight="1" spans="1:6">
      <c r="A63" s="23">
        <v>208</v>
      </c>
      <c r="B63" s="24" t="s">
        <v>1219</v>
      </c>
      <c r="C63" s="25">
        <f t="shared" si="1"/>
        <v>0</v>
      </c>
      <c r="D63" s="26">
        <v>9349.315729</v>
      </c>
      <c r="E63" s="26">
        <v>9349.315729</v>
      </c>
      <c r="F63" s="27"/>
    </row>
    <row r="64" s="5" customFormat="1" ht="24" customHeight="1" spans="1:6">
      <c r="A64" s="34">
        <v>20801</v>
      </c>
      <c r="B64" s="29" t="s">
        <v>1220</v>
      </c>
      <c r="C64" s="30">
        <f t="shared" si="1"/>
        <v>0</v>
      </c>
      <c r="D64" s="33">
        <v>11.994748</v>
      </c>
      <c r="E64" s="33">
        <v>11.994748</v>
      </c>
      <c r="F64" s="27"/>
    </row>
    <row r="65" s="5" customFormat="1" ht="24" customHeight="1" spans="1:6">
      <c r="A65" s="31">
        <v>2080107</v>
      </c>
      <c r="B65" s="32" t="s">
        <v>1221</v>
      </c>
      <c r="C65" s="30">
        <f t="shared" si="1"/>
        <v>0</v>
      </c>
      <c r="D65" s="33">
        <v>8.3</v>
      </c>
      <c r="E65" s="33">
        <v>8.3</v>
      </c>
      <c r="F65" s="27"/>
    </row>
    <row r="66" s="5" customFormat="1" ht="24" customHeight="1" spans="1:6">
      <c r="A66" s="31">
        <v>2080109</v>
      </c>
      <c r="B66" s="32" t="s">
        <v>372</v>
      </c>
      <c r="C66" s="30">
        <f t="shared" si="1"/>
        <v>0</v>
      </c>
      <c r="D66" s="33">
        <v>2.444748</v>
      </c>
      <c r="E66" s="33">
        <v>2.444748</v>
      </c>
      <c r="F66" s="27"/>
    </row>
    <row r="67" s="5" customFormat="1" ht="24" customHeight="1" spans="1:6">
      <c r="A67" s="31">
        <v>2080199</v>
      </c>
      <c r="B67" s="32" t="s">
        <v>370</v>
      </c>
      <c r="C67" s="30">
        <f t="shared" si="1"/>
        <v>0</v>
      </c>
      <c r="D67" s="33">
        <v>1.25</v>
      </c>
      <c r="E67" s="33">
        <v>1.25</v>
      </c>
      <c r="F67" s="27"/>
    </row>
    <row r="68" s="5" customFormat="1" ht="24" customHeight="1" spans="1:6">
      <c r="A68" s="34">
        <v>20802</v>
      </c>
      <c r="B68" s="29" t="s">
        <v>1222</v>
      </c>
      <c r="C68" s="30">
        <f t="shared" si="1"/>
        <v>-25.69</v>
      </c>
      <c r="D68" s="33">
        <v>78</v>
      </c>
      <c r="E68" s="33">
        <v>103.69</v>
      </c>
      <c r="F68" s="27">
        <f t="shared" ref="D68:F68" si="16">SUM(F69)</f>
        <v>0</v>
      </c>
    </row>
    <row r="69" s="5" customFormat="1" ht="24" customHeight="1" spans="1:6">
      <c r="A69" s="31">
        <v>2080299</v>
      </c>
      <c r="B69" s="32" t="s">
        <v>367</v>
      </c>
      <c r="C69" s="30">
        <f t="shared" si="1"/>
        <v>-25.69</v>
      </c>
      <c r="D69" s="33">
        <v>78</v>
      </c>
      <c r="E69" s="33">
        <v>103.69</v>
      </c>
      <c r="F69" s="27"/>
    </row>
    <row r="70" s="5" customFormat="1" ht="24" customHeight="1" spans="1:6">
      <c r="A70" s="34">
        <v>20805</v>
      </c>
      <c r="B70" s="29" t="s">
        <v>1223</v>
      </c>
      <c r="C70" s="30">
        <f t="shared" si="1"/>
        <v>0</v>
      </c>
      <c r="D70" s="33">
        <v>578.035781</v>
      </c>
      <c r="E70" s="33">
        <v>578.035781</v>
      </c>
      <c r="F70" s="27">
        <f t="shared" ref="D70:F70" si="17">SUM(F71:F73)</f>
        <v>0</v>
      </c>
    </row>
    <row r="71" s="5" customFormat="1" ht="24" customHeight="1" spans="1:6">
      <c r="A71" s="31">
        <v>2080501</v>
      </c>
      <c r="B71" s="32" t="s">
        <v>1224</v>
      </c>
      <c r="C71" s="30">
        <f t="shared" si="1"/>
        <v>2.50880000000001</v>
      </c>
      <c r="D71" s="33">
        <v>345.908537</v>
      </c>
      <c r="E71" s="33">
        <v>343.399737</v>
      </c>
      <c r="F71" s="27"/>
    </row>
    <row r="72" s="5" customFormat="1" ht="24" customHeight="1" spans="1:6">
      <c r="A72" s="31">
        <v>2080502</v>
      </c>
      <c r="B72" s="32" t="s">
        <v>1225</v>
      </c>
      <c r="C72" s="30">
        <f t="shared" si="1"/>
        <v>-2.50880000000001</v>
      </c>
      <c r="D72" s="33">
        <v>211.803534</v>
      </c>
      <c r="E72" s="33">
        <v>214.312334</v>
      </c>
      <c r="F72" s="27"/>
    </row>
    <row r="73" s="5" customFormat="1" ht="28.8" spans="1:6">
      <c r="A73" s="31">
        <v>2080505</v>
      </c>
      <c r="B73" s="32" t="s">
        <v>195</v>
      </c>
      <c r="C73" s="30">
        <f t="shared" si="1"/>
        <v>0</v>
      </c>
      <c r="D73" s="33">
        <v>20.32371</v>
      </c>
      <c r="E73" s="33">
        <v>20.32371</v>
      </c>
      <c r="F73" s="27"/>
    </row>
    <row r="74" s="5" customFormat="1" ht="24" customHeight="1" spans="1:6">
      <c r="A74" s="34">
        <v>20808</v>
      </c>
      <c r="B74" s="29" t="s">
        <v>1226</v>
      </c>
      <c r="C74" s="30">
        <f t="shared" si="1"/>
        <v>0</v>
      </c>
      <c r="D74" s="33">
        <v>6866.4029</v>
      </c>
      <c r="E74" s="33">
        <v>6866.4029</v>
      </c>
      <c r="F74" s="27">
        <f t="shared" ref="D74:F74" si="18">SUM(F75:F81)</f>
        <v>0</v>
      </c>
    </row>
    <row r="75" s="5" customFormat="1" ht="24" customHeight="1" spans="1:6">
      <c r="A75" s="31">
        <v>2080801</v>
      </c>
      <c r="B75" s="32" t="s">
        <v>1227</v>
      </c>
      <c r="C75" s="30">
        <f t="shared" si="1"/>
        <v>0</v>
      </c>
      <c r="D75" s="33">
        <v>193.0792</v>
      </c>
      <c r="E75" s="33">
        <v>193.0792</v>
      </c>
      <c r="F75" s="27"/>
    </row>
    <row r="76" s="5" customFormat="1" ht="24" customHeight="1" spans="1:6">
      <c r="A76" s="31">
        <v>2080802</v>
      </c>
      <c r="B76" s="32" t="s">
        <v>1228</v>
      </c>
      <c r="C76" s="30">
        <f t="shared" ref="C76:C116" si="19">D76-E76</f>
        <v>0</v>
      </c>
      <c r="D76" s="33">
        <v>234.4268</v>
      </c>
      <c r="E76" s="33">
        <v>234.4268</v>
      </c>
      <c r="F76" s="27"/>
    </row>
    <row r="77" s="5" customFormat="1" ht="24" customHeight="1" spans="1:6">
      <c r="A77" s="31">
        <v>2080803</v>
      </c>
      <c r="B77" s="32" t="s">
        <v>1229</v>
      </c>
      <c r="C77" s="30">
        <f t="shared" si="19"/>
        <v>0</v>
      </c>
      <c r="D77" s="33">
        <v>759.436</v>
      </c>
      <c r="E77" s="33">
        <v>759.436</v>
      </c>
      <c r="F77" s="27"/>
    </row>
    <row r="78" s="5" customFormat="1" ht="24" customHeight="1" spans="1:6">
      <c r="A78" s="31">
        <v>2080804</v>
      </c>
      <c r="B78" s="32" t="s">
        <v>1230</v>
      </c>
      <c r="C78" s="30">
        <f t="shared" si="19"/>
        <v>0</v>
      </c>
      <c r="D78" s="33">
        <v>6.6668</v>
      </c>
      <c r="E78" s="33">
        <v>6.6668</v>
      </c>
      <c r="F78" s="27"/>
    </row>
    <row r="79" s="5" customFormat="1" ht="24" customHeight="1" spans="1:6">
      <c r="A79" s="31">
        <v>2080805</v>
      </c>
      <c r="B79" s="32" t="s">
        <v>1231</v>
      </c>
      <c r="C79" s="30">
        <f t="shared" si="19"/>
        <v>0</v>
      </c>
      <c r="D79" s="33">
        <v>1048.1437</v>
      </c>
      <c r="E79" s="33">
        <v>1048.1437</v>
      </c>
      <c r="F79" s="27"/>
    </row>
    <row r="80" s="5" customFormat="1" ht="24" customHeight="1" spans="1:6">
      <c r="A80" s="31">
        <v>2080806</v>
      </c>
      <c r="B80" s="32" t="s">
        <v>1232</v>
      </c>
      <c r="C80" s="30">
        <f t="shared" si="19"/>
        <v>0</v>
      </c>
      <c r="D80" s="33">
        <v>92.94</v>
      </c>
      <c r="E80" s="33">
        <v>92.94</v>
      </c>
      <c r="F80" s="27"/>
    </row>
    <row r="81" s="5" customFormat="1" ht="24" customHeight="1" spans="1:6">
      <c r="A81" s="31">
        <v>2080899</v>
      </c>
      <c r="B81" s="32" t="s">
        <v>1233</v>
      </c>
      <c r="C81" s="30">
        <f t="shared" si="19"/>
        <v>0</v>
      </c>
      <c r="D81" s="33">
        <v>4531.7104</v>
      </c>
      <c r="E81" s="33">
        <v>4531.7104</v>
      </c>
      <c r="F81" s="27"/>
    </row>
    <row r="82" s="5" customFormat="1" ht="24" customHeight="1" spans="1:6">
      <c r="A82" s="34">
        <v>20809</v>
      </c>
      <c r="B82" s="29" t="s">
        <v>1234</v>
      </c>
      <c r="C82" s="30">
        <f t="shared" si="19"/>
        <v>0</v>
      </c>
      <c r="D82" s="33">
        <v>1785.3223</v>
      </c>
      <c r="E82" s="33">
        <v>1785.3223</v>
      </c>
      <c r="F82" s="27">
        <f>SUM(F83:F86)</f>
        <v>0</v>
      </c>
    </row>
    <row r="83" s="5" customFormat="1" ht="24" customHeight="1" spans="1:6">
      <c r="A83" s="31">
        <v>2080901</v>
      </c>
      <c r="B83" s="32" t="s">
        <v>212</v>
      </c>
      <c r="C83" s="30">
        <f t="shared" si="19"/>
        <v>0</v>
      </c>
      <c r="D83" s="33">
        <v>1490.3385</v>
      </c>
      <c r="E83" s="33">
        <v>1490.3385</v>
      </c>
      <c r="F83" s="27"/>
    </row>
    <row r="84" s="5" customFormat="1" ht="24" customHeight="1" spans="1:6">
      <c r="A84" s="31">
        <v>2080902</v>
      </c>
      <c r="B84" s="32" t="s">
        <v>1235</v>
      </c>
      <c r="C84" s="30">
        <f t="shared" si="19"/>
        <v>0</v>
      </c>
      <c r="D84" s="33">
        <v>26.46</v>
      </c>
      <c r="E84" s="33">
        <v>26.46</v>
      </c>
      <c r="F84" s="27"/>
    </row>
    <row r="85" s="5" customFormat="1" ht="28.8" spans="1:6">
      <c r="A85" s="31">
        <v>2080903</v>
      </c>
      <c r="B85" s="32" t="s">
        <v>1236</v>
      </c>
      <c r="C85" s="30">
        <f t="shared" si="19"/>
        <v>0</v>
      </c>
      <c r="D85" s="33">
        <v>154</v>
      </c>
      <c r="E85" s="33">
        <v>154</v>
      </c>
      <c r="F85" s="27"/>
    </row>
    <row r="86" s="5" customFormat="1" ht="24" customHeight="1" spans="1:6">
      <c r="A86" s="31">
        <v>2080904</v>
      </c>
      <c r="B86" s="32" t="s">
        <v>1237</v>
      </c>
      <c r="C86" s="30">
        <f t="shared" si="19"/>
        <v>0</v>
      </c>
      <c r="D86" s="33">
        <v>1.4</v>
      </c>
      <c r="E86" s="33">
        <v>1.4</v>
      </c>
      <c r="F86" s="27"/>
    </row>
    <row r="87" s="5" customFormat="1" ht="24" customHeight="1" spans="1:6">
      <c r="A87" s="31">
        <v>2080999</v>
      </c>
      <c r="B87" s="32" t="s">
        <v>1238</v>
      </c>
      <c r="C87" s="30">
        <f t="shared" si="19"/>
        <v>0</v>
      </c>
      <c r="D87" s="33">
        <v>113.1238</v>
      </c>
      <c r="E87" s="33">
        <v>113.1238</v>
      </c>
      <c r="F87" s="27"/>
    </row>
    <row r="88" s="5" customFormat="1" ht="24" customHeight="1" spans="1:6">
      <c r="A88" s="34">
        <v>20828</v>
      </c>
      <c r="B88" s="29" t="s">
        <v>1239</v>
      </c>
      <c r="C88" s="30">
        <f t="shared" si="19"/>
        <v>25.69</v>
      </c>
      <c r="D88" s="33">
        <v>25.69</v>
      </c>
      <c r="E88" s="33">
        <v>0</v>
      </c>
      <c r="F88" s="27">
        <f t="shared" ref="D88:F88" si="20">SUM(F89)</f>
        <v>0</v>
      </c>
    </row>
    <row r="89" s="5" customFormat="1" ht="24" customHeight="1" spans="1:6">
      <c r="A89" s="31">
        <v>2082899</v>
      </c>
      <c r="B89" s="32" t="s">
        <v>214</v>
      </c>
      <c r="C89" s="30">
        <f t="shared" si="19"/>
        <v>25.69</v>
      </c>
      <c r="D89" s="33">
        <v>25.69</v>
      </c>
      <c r="E89" s="33">
        <v>0</v>
      </c>
      <c r="F89" s="27"/>
    </row>
    <row r="90" s="5" customFormat="1" ht="24" customHeight="1" spans="1:6">
      <c r="A90" s="34">
        <v>20899</v>
      </c>
      <c r="B90" s="29" t="s">
        <v>1240</v>
      </c>
      <c r="C90" s="30">
        <f t="shared" si="19"/>
        <v>0</v>
      </c>
      <c r="D90" s="33">
        <v>3.87</v>
      </c>
      <c r="E90" s="33">
        <v>3.87</v>
      </c>
      <c r="F90" s="27">
        <f t="shared" ref="D90:F90" si="21">SUM(F91)</f>
        <v>0</v>
      </c>
    </row>
    <row r="91" s="5" customFormat="1" ht="24" customHeight="1" spans="1:6">
      <c r="A91" s="31">
        <v>2089901</v>
      </c>
      <c r="B91" s="32" t="s">
        <v>1240</v>
      </c>
      <c r="C91" s="30">
        <f t="shared" si="19"/>
        <v>0</v>
      </c>
      <c r="D91" s="33">
        <v>3.87</v>
      </c>
      <c r="E91" s="33">
        <v>3.87</v>
      </c>
      <c r="F91" s="27"/>
    </row>
    <row r="92" s="4" customFormat="1" ht="24" customHeight="1" spans="1:6">
      <c r="A92" s="23">
        <v>210</v>
      </c>
      <c r="B92" s="24" t="s">
        <v>1241</v>
      </c>
      <c r="C92" s="25">
        <f t="shared" si="19"/>
        <v>0</v>
      </c>
      <c r="D92" s="26">
        <v>35098.9704</v>
      </c>
      <c r="E92" s="26">
        <v>35098.9704</v>
      </c>
      <c r="F92" s="27"/>
    </row>
    <row r="93" s="5" customFormat="1" ht="24" customHeight="1" spans="1:6">
      <c r="A93" s="28">
        <v>21001</v>
      </c>
      <c r="B93" s="29" t="s">
        <v>1242</v>
      </c>
      <c r="C93" s="30">
        <f t="shared" si="19"/>
        <v>0</v>
      </c>
      <c r="D93" s="33">
        <v>1430.66</v>
      </c>
      <c r="E93" s="33">
        <v>1430.66</v>
      </c>
      <c r="F93" s="27"/>
    </row>
    <row r="94" s="5" customFormat="1" ht="24" customHeight="1" spans="1:6">
      <c r="A94" s="31">
        <v>2100102</v>
      </c>
      <c r="B94" s="32" t="s">
        <v>1243</v>
      </c>
      <c r="C94" s="30">
        <f t="shared" si="19"/>
        <v>0</v>
      </c>
      <c r="D94" s="33">
        <v>3.8</v>
      </c>
      <c r="E94" s="33">
        <v>3.8</v>
      </c>
      <c r="F94" s="27"/>
    </row>
    <row r="95" s="5" customFormat="1" ht="24" customHeight="1" spans="1:6">
      <c r="A95" s="31">
        <v>2100199</v>
      </c>
      <c r="B95" s="32" t="s">
        <v>1244</v>
      </c>
      <c r="C95" s="30">
        <f t="shared" si="19"/>
        <v>0</v>
      </c>
      <c r="D95" s="33">
        <v>1426.86</v>
      </c>
      <c r="E95" s="33">
        <v>1426.86</v>
      </c>
      <c r="F95" s="27"/>
    </row>
    <row r="96" s="5" customFormat="1" ht="24" customHeight="1" spans="1:6">
      <c r="A96" s="28">
        <v>21013</v>
      </c>
      <c r="B96" s="29" t="s">
        <v>1245</v>
      </c>
      <c r="C96" s="30">
        <f t="shared" si="19"/>
        <v>0</v>
      </c>
      <c r="D96" s="33">
        <v>33234.0239</v>
      </c>
      <c r="E96" s="33">
        <v>33234.0239</v>
      </c>
      <c r="F96" s="27">
        <f t="shared" ref="D96:F96" si="22">SUM(F97)</f>
        <v>0</v>
      </c>
    </row>
    <row r="97" s="5" customFormat="1" ht="24" customHeight="1" spans="1:6">
      <c r="A97" s="31">
        <v>2101301</v>
      </c>
      <c r="B97" s="32" t="s">
        <v>1246</v>
      </c>
      <c r="C97" s="30">
        <f t="shared" si="19"/>
        <v>0</v>
      </c>
      <c r="D97" s="33">
        <v>33234.0239</v>
      </c>
      <c r="E97" s="33">
        <v>33234.0239</v>
      </c>
      <c r="F97" s="27"/>
    </row>
    <row r="98" s="5" customFormat="1" ht="24" customHeight="1" spans="1:6">
      <c r="A98" s="34">
        <v>21014</v>
      </c>
      <c r="B98" s="29" t="s">
        <v>1247</v>
      </c>
      <c r="C98" s="30">
        <f t="shared" si="19"/>
        <v>0</v>
      </c>
      <c r="D98" s="33">
        <v>426.2865</v>
      </c>
      <c r="E98" s="33">
        <v>426.2865</v>
      </c>
      <c r="F98" s="27">
        <f t="shared" ref="D98:F98" si="23">SUM(F99)</f>
        <v>0</v>
      </c>
    </row>
    <row r="99" s="5" customFormat="1" ht="24" customHeight="1" spans="1:6">
      <c r="A99" s="31">
        <v>2101401</v>
      </c>
      <c r="B99" s="32" t="s">
        <v>1248</v>
      </c>
      <c r="C99" s="30">
        <f t="shared" si="19"/>
        <v>0</v>
      </c>
      <c r="D99" s="33">
        <v>426.2865</v>
      </c>
      <c r="E99" s="33">
        <v>426.2865</v>
      </c>
      <c r="F99" s="27"/>
    </row>
    <row r="100" s="5" customFormat="1" ht="24" customHeight="1" spans="1:6">
      <c r="A100" s="34">
        <v>21099</v>
      </c>
      <c r="B100" s="29" t="s">
        <v>1249</v>
      </c>
      <c r="C100" s="30">
        <f t="shared" si="19"/>
        <v>0</v>
      </c>
      <c r="D100" s="33">
        <v>8</v>
      </c>
      <c r="E100" s="33">
        <v>8</v>
      </c>
      <c r="F100" s="27">
        <f t="shared" ref="D100:F100" si="24">SUM(F101)</f>
        <v>0</v>
      </c>
    </row>
    <row r="101" s="5" customFormat="1" ht="24" customHeight="1" spans="1:6">
      <c r="A101" s="31">
        <v>2109901</v>
      </c>
      <c r="B101" s="32" t="s">
        <v>1249</v>
      </c>
      <c r="C101" s="30">
        <f t="shared" si="19"/>
        <v>0</v>
      </c>
      <c r="D101" s="33">
        <v>8</v>
      </c>
      <c r="E101" s="33">
        <v>8</v>
      </c>
      <c r="F101" s="27"/>
    </row>
    <row r="102" s="4" customFormat="1" ht="24" customHeight="1" spans="1:6">
      <c r="A102" s="23">
        <v>212</v>
      </c>
      <c r="B102" s="24" t="s">
        <v>1250</v>
      </c>
      <c r="C102" s="25">
        <f t="shared" si="19"/>
        <v>300.3</v>
      </c>
      <c r="D102" s="26">
        <v>1329.837092</v>
      </c>
      <c r="E102" s="26">
        <v>1029.537092</v>
      </c>
      <c r="F102" s="27"/>
    </row>
    <row r="103" s="5" customFormat="1" ht="24" customHeight="1" spans="1:6">
      <c r="A103" s="28">
        <v>21201</v>
      </c>
      <c r="B103" s="29" t="s">
        <v>1251</v>
      </c>
      <c r="C103" s="30">
        <f t="shared" si="19"/>
        <v>300.3</v>
      </c>
      <c r="D103" s="33">
        <v>1329.837092</v>
      </c>
      <c r="E103" s="33">
        <v>1029.537092</v>
      </c>
      <c r="F103" s="27">
        <f t="shared" ref="D103:F103" si="25">SUM(F104:F108)</f>
        <v>0</v>
      </c>
    </row>
    <row r="104" s="5" customFormat="1" ht="24" customHeight="1" spans="1:6">
      <c r="A104" s="31">
        <v>2120101</v>
      </c>
      <c r="B104" s="32" t="s">
        <v>1252</v>
      </c>
      <c r="C104" s="30">
        <f t="shared" si="19"/>
        <v>0.300000000000011</v>
      </c>
      <c r="D104" s="33">
        <v>452.7339</v>
      </c>
      <c r="E104" s="33">
        <v>452.4339</v>
      </c>
      <c r="F104" s="27"/>
    </row>
    <row r="105" s="5" customFormat="1" ht="24" customHeight="1" spans="1:6">
      <c r="A105" s="31">
        <v>2120102</v>
      </c>
      <c r="B105" s="32" t="s">
        <v>1253</v>
      </c>
      <c r="C105" s="30">
        <f t="shared" si="19"/>
        <v>0</v>
      </c>
      <c r="D105" s="33">
        <v>176.7996</v>
      </c>
      <c r="E105" s="33">
        <v>176.7996</v>
      </c>
      <c r="F105" s="27"/>
    </row>
    <row r="106" s="5" customFormat="1" ht="24" customHeight="1" spans="1:6">
      <c r="A106" s="31">
        <v>2120103</v>
      </c>
      <c r="B106" s="32" t="s">
        <v>1254</v>
      </c>
      <c r="C106" s="30">
        <f t="shared" si="19"/>
        <v>0</v>
      </c>
      <c r="D106" s="33">
        <v>10.9333</v>
      </c>
      <c r="E106" s="33">
        <v>10.9333</v>
      </c>
      <c r="F106" s="27"/>
    </row>
    <row r="107" s="5" customFormat="1" ht="24" customHeight="1" spans="1:6">
      <c r="A107" s="31">
        <v>2120104</v>
      </c>
      <c r="B107" s="32" t="s">
        <v>339</v>
      </c>
      <c r="C107" s="30">
        <f t="shared" si="19"/>
        <v>0</v>
      </c>
      <c r="D107" s="33">
        <v>14</v>
      </c>
      <c r="E107" s="33">
        <v>14</v>
      </c>
      <c r="F107" s="27"/>
    </row>
    <row r="108" s="5" customFormat="1" ht="24" customHeight="1" spans="1:6">
      <c r="A108" s="31">
        <v>2120199</v>
      </c>
      <c r="B108" s="32" t="s">
        <v>1255</v>
      </c>
      <c r="C108" s="30">
        <f t="shared" si="19"/>
        <v>300</v>
      </c>
      <c r="D108" s="33">
        <v>675.370292</v>
      </c>
      <c r="E108" s="33">
        <v>375.370292</v>
      </c>
      <c r="F108" s="27"/>
    </row>
    <row r="109" s="4" customFormat="1" ht="24" customHeight="1" spans="1:6">
      <c r="A109" s="23">
        <v>213</v>
      </c>
      <c r="B109" s="24" t="s">
        <v>1256</v>
      </c>
      <c r="C109" s="25">
        <f t="shared" si="19"/>
        <v>0</v>
      </c>
      <c r="D109" s="26">
        <v>4145.540875</v>
      </c>
      <c r="E109" s="26">
        <v>4145.540875</v>
      </c>
      <c r="F109" s="27"/>
    </row>
    <row r="110" s="5" customFormat="1" ht="24" customHeight="1" spans="1:6">
      <c r="A110" s="28">
        <v>21302</v>
      </c>
      <c r="B110" s="29" t="s">
        <v>1257</v>
      </c>
      <c r="C110" s="30">
        <f t="shared" si="19"/>
        <v>0</v>
      </c>
      <c r="D110" s="33">
        <v>917.890875</v>
      </c>
      <c r="E110" s="33">
        <v>917.890875</v>
      </c>
      <c r="F110" s="27">
        <f t="shared" ref="D110:F110" si="26">SUM(F111:F114)</f>
        <v>0</v>
      </c>
    </row>
    <row r="111" s="5" customFormat="1" ht="24" customHeight="1" spans="1:6">
      <c r="A111" s="31">
        <v>2130201</v>
      </c>
      <c r="B111" s="32" t="s">
        <v>1258</v>
      </c>
      <c r="C111" s="30">
        <f t="shared" si="19"/>
        <v>0</v>
      </c>
      <c r="D111" s="33">
        <v>239.9548</v>
      </c>
      <c r="E111" s="33">
        <v>239.9548</v>
      </c>
      <c r="F111" s="27"/>
    </row>
    <row r="112" s="5" customFormat="1" ht="24" customHeight="1" spans="1:6">
      <c r="A112" s="31">
        <v>2130203</v>
      </c>
      <c r="B112" s="32" t="s">
        <v>1259</v>
      </c>
      <c r="C112" s="30">
        <f t="shared" si="19"/>
        <v>0</v>
      </c>
      <c r="D112" s="33">
        <v>8.4</v>
      </c>
      <c r="E112" s="33">
        <v>8.4</v>
      </c>
      <c r="F112" s="27"/>
    </row>
    <row r="113" s="5" customFormat="1" ht="24" customHeight="1" spans="1:6">
      <c r="A113" s="31">
        <v>2130204</v>
      </c>
      <c r="B113" s="32" t="s">
        <v>168</v>
      </c>
      <c r="C113" s="30">
        <f t="shared" si="19"/>
        <v>0</v>
      </c>
      <c r="D113" s="33">
        <v>573.791253</v>
      </c>
      <c r="E113" s="33">
        <v>573.791253</v>
      </c>
      <c r="F113" s="27"/>
    </row>
    <row r="114" s="5" customFormat="1" ht="24" customHeight="1" spans="1:6">
      <c r="A114" s="31">
        <v>2130299</v>
      </c>
      <c r="B114" s="32" t="s">
        <v>1260</v>
      </c>
      <c r="C114" s="30">
        <f t="shared" si="19"/>
        <v>0</v>
      </c>
      <c r="D114" s="33">
        <v>95.744822</v>
      </c>
      <c r="E114" s="33">
        <v>95.744822</v>
      </c>
      <c r="F114" s="27"/>
    </row>
    <row r="115" s="5" customFormat="1" ht="24" customHeight="1" spans="1:6">
      <c r="A115" s="28">
        <v>21305</v>
      </c>
      <c r="B115" s="29" t="s">
        <v>1261</v>
      </c>
      <c r="C115" s="30">
        <f t="shared" si="19"/>
        <v>0</v>
      </c>
      <c r="D115" s="33">
        <v>3227.65</v>
      </c>
      <c r="E115" s="33">
        <v>3227.65</v>
      </c>
      <c r="F115" s="27"/>
    </row>
    <row r="116" s="5" customFormat="1" ht="24" customHeight="1" spans="1:6">
      <c r="A116" s="31">
        <v>2120504</v>
      </c>
      <c r="B116" s="32" t="s">
        <v>588</v>
      </c>
      <c r="C116" s="30">
        <f t="shared" si="19"/>
        <v>0</v>
      </c>
      <c r="D116" s="33">
        <v>3227.65</v>
      </c>
      <c r="E116" s="33">
        <v>3227.65</v>
      </c>
      <c r="F116" s="27"/>
    </row>
    <row r="117" s="4" customFormat="1" ht="24" customHeight="1" spans="1:6">
      <c r="A117" s="40">
        <v>220</v>
      </c>
      <c r="B117" s="24" t="s">
        <v>1262</v>
      </c>
      <c r="C117" s="25">
        <f t="shared" ref="C117:C130" si="27">D117-E117</f>
        <v>300</v>
      </c>
      <c r="D117" s="26">
        <v>2090.0613</v>
      </c>
      <c r="E117" s="26">
        <v>1790.0613</v>
      </c>
      <c r="F117" s="27"/>
    </row>
    <row r="118" s="5" customFormat="1" ht="24" customHeight="1" spans="1:6">
      <c r="A118" s="34">
        <v>22001</v>
      </c>
      <c r="B118" s="29" t="s">
        <v>1263</v>
      </c>
      <c r="C118" s="30">
        <f t="shared" si="27"/>
        <v>300</v>
      </c>
      <c r="D118" s="33">
        <v>2090.0613</v>
      </c>
      <c r="E118" s="33">
        <v>1790.0613</v>
      </c>
      <c r="F118" s="27">
        <f t="shared" ref="D118:F118" si="28">SUM(F119:F126)</f>
        <v>0</v>
      </c>
    </row>
    <row r="119" s="5" customFormat="1" ht="24" customHeight="1" spans="1:6">
      <c r="A119" s="31">
        <v>2200101</v>
      </c>
      <c r="B119" s="32" t="s">
        <v>1264</v>
      </c>
      <c r="C119" s="30">
        <f t="shared" si="27"/>
        <v>0</v>
      </c>
      <c r="D119" s="33">
        <v>846.7947</v>
      </c>
      <c r="E119" s="33">
        <v>846.7947</v>
      </c>
      <c r="F119" s="27"/>
    </row>
    <row r="120" s="5" customFormat="1" ht="24" customHeight="1" spans="1:6">
      <c r="A120" s="31">
        <v>2200103</v>
      </c>
      <c r="B120" s="32" t="s">
        <v>1265</v>
      </c>
      <c r="C120" s="30">
        <f t="shared" si="27"/>
        <v>0</v>
      </c>
      <c r="D120" s="33">
        <v>11.409</v>
      </c>
      <c r="E120" s="33">
        <v>11.409</v>
      </c>
      <c r="F120" s="27"/>
    </row>
    <row r="121" s="5" customFormat="1" ht="24" customHeight="1" spans="1:6">
      <c r="A121" s="31">
        <v>2200106</v>
      </c>
      <c r="B121" s="32" t="s">
        <v>405</v>
      </c>
      <c r="C121" s="30">
        <f t="shared" si="27"/>
        <v>0</v>
      </c>
      <c r="D121" s="33">
        <v>190</v>
      </c>
      <c r="E121" s="33">
        <v>190</v>
      </c>
      <c r="F121" s="27"/>
    </row>
    <row r="122" s="5" customFormat="1" ht="24" customHeight="1" spans="1:6">
      <c r="A122" s="31">
        <v>2200107</v>
      </c>
      <c r="B122" s="32" t="s">
        <v>482</v>
      </c>
      <c r="C122" s="30">
        <f t="shared" si="27"/>
        <v>0</v>
      </c>
      <c r="D122" s="33">
        <v>54</v>
      </c>
      <c r="E122" s="33">
        <v>54</v>
      </c>
      <c r="F122" s="27"/>
    </row>
    <row r="123" s="5" customFormat="1" ht="24" customHeight="1" spans="1:6">
      <c r="A123" s="31">
        <v>2200109</v>
      </c>
      <c r="B123" s="32" t="s">
        <v>446</v>
      </c>
      <c r="C123" s="30">
        <f t="shared" si="27"/>
        <v>0</v>
      </c>
      <c r="D123" s="33">
        <v>20</v>
      </c>
      <c r="E123" s="33">
        <v>20</v>
      </c>
      <c r="F123" s="27"/>
    </row>
    <row r="124" s="5" customFormat="1" ht="24" customHeight="1" spans="1:6">
      <c r="A124" s="31">
        <v>2200112</v>
      </c>
      <c r="B124" s="32" t="s">
        <v>1266</v>
      </c>
      <c r="C124" s="30">
        <f t="shared" si="27"/>
        <v>0</v>
      </c>
      <c r="D124" s="33">
        <v>51.6099</v>
      </c>
      <c r="E124" s="33">
        <v>51.6099</v>
      </c>
      <c r="F124" s="27"/>
    </row>
    <row r="125" s="5" customFormat="1" ht="24" customHeight="1" spans="1:6">
      <c r="A125" s="31">
        <v>2200114</v>
      </c>
      <c r="B125" s="32" t="s">
        <v>1267</v>
      </c>
      <c r="C125" s="30">
        <f t="shared" si="27"/>
        <v>0</v>
      </c>
      <c r="D125" s="33">
        <v>65</v>
      </c>
      <c r="E125" s="33">
        <v>65</v>
      </c>
      <c r="F125" s="27"/>
    </row>
    <row r="126" s="5" customFormat="1" ht="24" customHeight="1" spans="1:6">
      <c r="A126" s="31">
        <v>2200199</v>
      </c>
      <c r="B126" s="32" t="s">
        <v>407</v>
      </c>
      <c r="C126" s="30">
        <f t="shared" si="27"/>
        <v>300</v>
      </c>
      <c r="D126" s="33">
        <v>851.2477</v>
      </c>
      <c r="E126" s="33">
        <v>551.2477</v>
      </c>
      <c r="F126" s="27"/>
    </row>
    <row r="127" s="4" customFormat="1" ht="24" customHeight="1" spans="1:6">
      <c r="A127" s="23">
        <v>221</v>
      </c>
      <c r="B127" s="24" t="s">
        <v>1268</v>
      </c>
      <c r="C127" s="25">
        <f t="shared" si="27"/>
        <v>0</v>
      </c>
      <c r="D127" s="26">
        <v>2101.501703</v>
      </c>
      <c r="E127" s="26">
        <v>2101.501703</v>
      </c>
      <c r="F127" s="27"/>
    </row>
    <row r="128" s="5" customFormat="1" ht="24" customHeight="1" spans="1:6">
      <c r="A128" s="28">
        <v>22101</v>
      </c>
      <c r="B128" s="29" t="s">
        <v>1269</v>
      </c>
      <c r="C128" s="30">
        <f t="shared" si="27"/>
        <v>0</v>
      </c>
      <c r="D128" s="33">
        <v>2084.7237</v>
      </c>
      <c r="E128" s="33">
        <v>2084.7237</v>
      </c>
      <c r="F128" s="27">
        <f t="shared" ref="D128:F128" si="29">SUM(F129:F131)</f>
        <v>0</v>
      </c>
    </row>
    <row r="129" s="5" customFormat="1" ht="24" customHeight="1" spans="1:6">
      <c r="A129" s="31">
        <v>2210101</v>
      </c>
      <c r="B129" s="32" t="s">
        <v>1270</v>
      </c>
      <c r="C129" s="30">
        <f t="shared" si="27"/>
        <v>0</v>
      </c>
      <c r="D129" s="33">
        <v>285.2607</v>
      </c>
      <c r="E129" s="33">
        <v>285.2607</v>
      </c>
      <c r="F129" s="27"/>
    </row>
    <row r="130" s="5" customFormat="1" ht="24" customHeight="1" spans="1:6">
      <c r="A130" s="31">
        <v>2210105</v>
      </c>
      <c r="B130" s="32" t="s">
        <v>1271</v>
      </c>
      <c r="C130" s="30">
        <f t="shared" si="27"/>
        <v>0</v>
      </c>
      <c r="D130" s="33">
        <v>1793.55</v>
      </c>
      <c r="E130" s="33">
        <v>1793.55</v>
      </c>
      <c r="F130" s="27"/>
    </row>
    <row r="131" s="5" customFormat="1" ht="24" customHeight="1" spans="1:6">
      <c r="A131" s="31">
        <v>2210107</v>
      </c>
      <c r="B131" s="32" t="s">
        <v>1272</v>
      </c>
      <c r="C131" s="30">
        <f t="shared" ref="C131:C134" si="30">D131-E131</f>
        <v>0</v>
      </c>
      <c r="D131" s="33">
        <v>5.913</v>
      </c>
      <c r="E131" s="33">
        <v>5.913</v>
      </c>
      <c r="F131" s="27"/>
    </row>
    <row r="132" s="5" customFormat="1" ht="24" customHeight="1" spans="1:6">
      <c r="A132" s="34">
        <v>22102</v>
      </c>
      <c r="B132" s="29" t="s">
        <v>1273</v>
      </c>
      <c r="C132" s="30">
        <f t="shared" si="30"/>
        <v>0</v>
      </c>
      <c r="D132" s="33">
        <v>16.778003</v>
      </c>
      <c r="E132" s="33">
        <v>16.778003</v>
      </c>
      <c r="F132" s="27">
        <f t="shared" ref="D132:F132" si="31">SUM(F133:F134)</f>
        <v>0</v>
      </c>
    </row>
    <row r="133" s="5" customFormat="1" ht="24" customHeight="1" spans="1:6">
      <c r="A133" s="31">
        <v>2210201</v>
      </c>
      <c r="B133" s="32" t="s">
        <v>1274</v>
      </c>
      <c r="C133" s="30">
        <f t="shared" si="30"/>
        <v>0</v>
      </c>
      <c r="D133" s="33">
        <v>11.603493</v>
      </c>
      <c r="E133" s="33">
        <v>11.603493</v>
      </c>
      <c r="F133" s="27"/>
    </row>
    <row r="134" s="5" customFormat="1" ht="24" customHeight="1" spans="1:6">
      <c r="A134" s="31">
        <v>2210203</v>
      </c>
      <c r="B134" s="32" t="s">
        <v>1275</v>
      </c>
      <c r="C134" s="30">
        <f t="shared" si="30"/>
        <v>0</v>
      </c>
      <c r="D134" s="33">
        <v>5.17451</v>
      </c>
      <c r="E134" s="33">
        <v>5.17451</v>
      </c>
      <c r="F134" s="27"/>
    </row>
  </sheetData>
  <autoFilter ref="A5:F134">
    <extLst/>
  </autoFilter>
  <mergeCells count="6">
    <mergeCell ref="A2:F2"/>
    <mergeCell ref="B3:D3"/>
    <mergeCell ref="C4:E4"/>
    <mergeCell ref="A6:B6"/>
    <mergeCell ref="A4:A5"/>
    <mergeCell ref="B4:B5"/>
  </mergeCells>
  <printOptions horizontalCentered="1"/>
  <pageMargins left="0.314583333333333" right="0.314583333333333" top="0.472222222222222" bottom="0.393055555555556" header="0" footer="0.314583333333333"/>
  <pageSetup paperSize="9" firstPageNumber="54" fitToHeight="0" orientation="landscape" useFirstPageNumber="1" horizontalDpi="600"/>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J11" sqref="J11"/>
    </sheetView>
  </sheetViews>
  <sheetFormatPr defaultColWidth="12" defaultRowHeight="15.6" outlineLevelCol="5"/>
  <cols>
    <col min="1" max="1" width="21" style="6" customWidth="1"/>
    <col min="2" max="2" width="45.8333333333333" style="7" customWidth="1"/>
    <col min="3" max="3" width="28" style="8" customWidth="1"/>
    <col min="4" max="5" width="28" style="6" customWidth="1"/>
    <col min="6" max="6" width="16.1666666666667" style="5" hidden="1" customWidth="1"/>
    <col min="7" max="16384" width="12" style="5"/>
  </cols>
  <sheetData>
    <row r="1" ht="22" customHeight="1" spans="5:5">
      <c r="E1" s="9" t="s">
        <v>1276</v>
      </c>
    </row>
    <row r="2" ht="25.8" spans="1:6">
      <c r="A2" s="10" t="s">
        <v>1277</v>
      </c>
      <c r="B2" s="10"/>
      <c r="C2" s="11"/>
      <c r="D2" s="10"/>
      <c r="E2" s="10"/>
      <c r="F2" s="10"/>
    </row>
    <row r="3" s="1" customFormat="1" ht="21" customHeight="1" spans="1:6">
      <c r="A3" s="12"/>
      <c r="B3" s="13"/>
      <c r="C3" s="13"/>
      <c r="D3" s="13"/>
      <c r="E3" s="14" t="s">
        <v>2</v>
      </c>
      <c r="F3" s="15"/>
    </row>
    <row r="4" s="1" customFormat="1" ht="24" customHeight="1" spans="1:6">
      <c r="A4" s="16" t="s">
        <v>158</v>
      </c>
      <c r="B4" s="17" t="s">
        <v>159</v>
      </c>
      <c r="C4" s="18" t="s">
        <v>1167</v>
      </c>
      <c r="D4" s="18"/>
      <c r="E4" s="18"/>
      <c r="F4" s="15"/>
    </row>
    <row r="5" s="2" customFormat="1" ht="27" customHeight="1" spans="1:6">
      <c r="A5" s="16"/>
      <c r="B5" s="17"/>
      <c r="C5" s="17" t="s">
        <v>11</v>
      </c>
      <c r="D5" s="16" t="s">
        <v>1168</v>
      </c>
      <c r="E5" s="16" t="s">
        <v>1169</v>
      </c>
      <c r="F5" s="19"/>
    </row>
    <row r="6" s="3" customFormat="1" ht="27" customHeight="1" spans="1:6">
      <c r="A6" s="20" t="s">
        <v>1170</v>
      </c>
      <c r="B6" s="21"/>
      <c r="C6" s="22">
        <f>C7+C12</f>
        <v>0</v>
      </c>
      <c r="D6" s="22">
        <f>D7+D12</f>
        <v>1004.21206</v>
      </c>
      <c r="E6" s="22">
        <f>E7+E12</f>
        <v>1004.21206</v>
      </c>
      <c r="F6" s="20">
        <v>525898200.6</v>
      </c>
    </row>
    <row r="7" s="4" customFormat="1" ht="32" customHeight="1" spans="1:6">
      <c r="A7" s="23">
        <v>212</v>
      </c>
      <c r="B7" s="24" t="s">
        <v>1278</v>
      </c>
      <c r="C7" s="25">
        <f t="shared" ref="C7:C12" si="0">D7-E7</f>
        <v>0</v>
      </c>
      <c r="D7" s="26">
        <f>D8</f>
        <v>759.19206</v>
      </c>
      <c r="E7" s="26">
        <f>E8</f>
        <v>759.19206</v>
      </c>
      <c r="F7" s="27"/>
    </row>
    <row r="8" s="5" customFormat="1" ht="32" customHeight="1" spans="1:6">
      <c r="A8" s="28">
        <v>21208</v>
      </c>
      <c r="B8" s="29" t="s">
        <v>1279</v>
      </c>
      <c r="C8" s="30">
        <f t="shared" ref="C8:F8" si="1">SUM(C9:C11)</f>
        <v>0</v>
      </c>
      <c r="D8" s="30">
        <f t="shared" si="1"/>
        <v>759.19206</v>
      </c>
      <c r="E8" s="30">
        <f t="shared" si="1"/>
        <v>759.19206</v>
      </c>
      <c r="F8" s="27">
        <f t="shared" si="1"/>
        <v>0</v>
      </c>
    </row>
    <row r="9" s="5" customFormat="1" ht="32" customHeight="1" spans="1:6">
      <c r="A9" s="31">
        <v>2120801</v>
      </c>
      <c r="B9" s="32" t="s">
        <v>890</v>
      </c>
      <c r="C9" s="30">
        <f t="shared" si="0"/>
        <v>0</v>
      </c>
      <c r="D9" s="33">
        <v>22.1868</v>
      </c>
      <c r="E9" s="33">
        <v>22.1868</v>
      </c>
      <c r="F9" s="27"/>
    </row>
    <row r="10" s="5" customFormat="1" ht="32" customHeight="1" spans="1:6">
      <c r="A10" s="31">
        <v>2120806</v>
      </c>
      <c r="B10" s="32" t="s">
        <v>1042</v>
      </c>
      <c r="C10" s="30">
        <f t="shared" si="0"/>
        <v>0</v>
      </c>
      <c r="D10" s="33">
        <v>530.7642</v>
      </c>
      <c r="E10" s="33">
        <v>530.7642</v>
      </c>
      <c r="F10" s="27"/>
    </row>
    <row r="11" s="5" customFormat="1" ht="32" customHeight="1" spans="1:6">
      <c r="A11" s="31">
        <v>2120899</v>
      </c>
      <c r="B11" s="32" t="s">
        <v>1051</v>
      </c>
      <c r="C11" s="30">
        <f t="shared" si="0"/>
        <v>0</v>
      </c>
      <c r="D11" s="33">
        <v>206.24106</v>
      </c>
      <c r="E11" s="33">
        <v>206.24106</v>
      </c>
      <c r="F11" s="27"/>
    </row>
    <row r="12" s="4" customFormat="1" ht="32" customHeight="1" spans="1:6">
      <c r="A12" s="23">
        <v>229</v>
      </c>
      <c r="B12" s="24" t="s">
        <v>1280</v>
      </c>
      <c r="C12" s="25">
        <f t="shared" si="0"/>
        <v>0</v>
      </c>
      <c r="D12" s="26">
        <f>D13</f>
        <v>245.02</v>
      </c>
      <c r="E12" s="26">
        <f>E13</f>
        <v>245.02</v>
      </c>
      <c r="F12" s="27"/>
    </row>
    <row r="13" s="5" customFormat="1" ht="32" customHeight="1" spans="1:6">
      <c r="A13" s="34">
        <v>22960</v>
      </c>
      <c r="B13" s="29" t="s">
        <v>1281</v>
      </c>
      <c r="C13" s="30">
        <f t="shared" ref="C13:F13" si="2">SUM(C14:C15)</f>
        <v>0</v>
      </c>
      <c r="D13" s="30">
        <f t="shared" si="2"/>
        <v>245.02</v>
      </c>
      <c r="E13" s="30">
        <f t="shared" si="2"/>
        <v>245.02</v>
      </c>
      <c r="F13" s="27">
        <f t="shared" si="2"/>
        <v>0</v>
      </c>
    </row>
    <row r="14" s="5" customFormat="1" ht="32" customHeight="1" spans="1:6">
      <c r="A14" s="31">
        <v>2296003</v>
      </c>
      <c r="B14" s="32" t="s">
        <v>1282</v>
      </c>
      <c r="C14" s="30">
        <f>D14-E14</f>
        <v>0</v>
      </c>
      <c r="D14" s="33">
        <v>30.02</v>
      </c>
      <c r="E14" s="33">
        <v>30.02</v>
      </c>
      <c r="F14" s="27"/>
    </row>
    <row r="15" s="5" customFormat="1" ht="32" customHeight="1" spans="1:6">
      <c r="A15" s="31">
        <v>2296013</v>
      </c>
      <c r="B15" s="32" t="s">
        <v>1283</v>
      </c>
      <c r="C15" s="30">
        <f>D15-E15</f>
        <v>0</v>
      </c>
      <c r="D15" s="33">
        <v>215</v>
      </c>
      <c r="E15" s="33">
        <v>215</v>
      </c>
      <c r="F15" s="27"/>
    </row>
  </sheetData>
  <autoFilter ref="A5:F15">
    <extLst/>
  </autoFilter>
  <mergeCells count="6">
    <mergeCell ref="A2:F2"/>
    <mergeCell ref="B3:D3"/>
    <mergeCell ref="C4:E4"/>
    <mergeCell ref="A6:B6"/>
    <mergeCell ref="A4:A5"/>
    <mergeCell ref="B4:B5"/>
  </mergeCells>
  <printOptions horizontalCentered="1"/>
  <pageMargins left="0.314583333333333" right="0.314583333333333" top="0.511805555555556" bottom="0.511805555555556" header="0" footer="0.314583333333333"/>
  <pageSetup paperSize="9" firstPageNumber="62" fitToHeight="0"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一般公共收支总表（表一）</vt:lpstr>
      <vt:lpstr>一般公共预算调整明细表</vt:lpstr>
      <vt:lpstr>雷州市2019年政府性基金收支预算表（预算调整）</vt:lpstr>
      <vt:lpstr>雷州市2019年政府性基金预算调整支出明细表</vt:lpstr>
      <vt:lpstr>机构改革科目调整表（一般公共预算）</vt:lpstr>
      <vt:lpstr>机构改革科目调整表 (基金)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海风</cp:lastModifiedBy>
  <dcterms:created xsi:type="dcterms:W3CDTF">2019-09-16T08:05:00Z</dcterms:created>
  <dcterms:modified xsi:type="dcterms:W3CDTF">2022-06-24T05:25:15Z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C1B494A4F4C541B7B59742B97D2D6C04</vt:lpwstr>
  </property>
</Properties>
</file>